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media/image1.png" ContentType="image/png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Фінансування" sheetId="1" state="visible" r:id="rId2"/>
    <sheet name="Витрати" sheetId="2" state="visible" r:id="rId3"/>
    <sheet name="Реєстр документів" sheetId="3" state="visible" r:id="rId4"/>
  </sheets>
  <definedNames>
    <definedName function="false" hidden="true" localSheetId="1" name="_xlnm._FilterDatabase" vbProcedure="false">Витрати!$A$9:$AF$9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L112" authorId="0">
      <text>
        <r>
          <rPr>
            <sz val="11"/>
            <color rgb="FF000000"/>
            <rFont val="Arial"/>
            <family val="0"/>
            <charset val="1"/>
          </rPr>
  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повинно бути 30.11.2020р.</t>
        </r>
      </text>
    </comment>
  </commentList>
</comments>
</file>

<file path=xl/sharedStrings.xml><?xml version="1.0" encoding="utf-8"?>
<sst xmlns="http://schemas.openxmlformats.org/spreadsheetml/2006/main" count="1466" uniqueCount="562">
  <si>
    <t xml:space="preserve">Додаток №4</t>
  </si>
  <si>
    <t xml:space="preserve">до Договору про надання гранту № ЗІСР51-1862</t>
  </si>
  <si>
    <t xml:space="preserve">від "09" червня 2020 року</t>
  </si>
  <si>
    <t xml:space="preserve">Конкурсна програма:</t>
  </si>
  <si>
    <t xml:space="preserve">Інноваційний культурний продукт</t>
  </si>
  <si>
    <t xml:space="preserve">ЛОТ:</t>
  </si>
  <si>
    <t xml:space="preserve">5. Культурна спадщина</t>
  </si>
  <si>
    <t xml:space="preserve">Назва Заявника:</t>
  </si>
  <si>
    <t xml:space="preserve">Управління містобудування та архітектури Міської ради міста Кропивницького</t>
  </si>
  <si>
    <t xml:space="preserve">Назва проекту:</t>
  </si>
  <si>
    <t xml:space="preserve">Оцифрування памяток культурної спадщини міста Кропивницького.Крок 2.0</t>
  </si>
  <si>
    <t xml:space="preserve">  ЗВІТ</t>
  </si>
  <si>
    <t xml:space="preserve">про надходження та використання коштів для реалізації проекту </t>
  </si>
  <si>
    <t xml:space="preserve">за період з червня по листопад 2020 року.</t>
  </si>
  <si>
    <t xml:space="preserve">Загальна сума гранту</t>
  </si>
  <si>
    <t xml:space="preserve">Загальна сума співфінансування</t>
  </si>
  <si>
    <t xml:space="preserve">Загальна сума реінвестицій                                    (дохід отриманий від реалізації книг, квитків, програм та інше)</t>
  </si>
  <si>
    <t xml:space="preserve">Загальна сума всього проекту</t>
  </si>
  <si>
    <t xml:space="preserve">Кошти організацій-партнерів</t>
  </si>
  <si>
    <t xml:space="preserve">Кошти місцевих бюджетів</t>
  </si>
  <si>
    <t xml:space="preserve">Кошти інших інстутиційних донорів</t>
  </si>
  <si>
    <t xml:space="preserve">Кошти приватних донорів</t>
  </si>
  <si>
    <t xml:space="preserve">Власні кошти організації-заявника</t>
  </si>
  <si>
    <t xml:space="preserve">Загальна сума</t>
  </si>
  <si>
    <t xml:space="preserve">%</t>
  </si>
  <si>
    <t xml:space="preserve">грн.</t>
  </si>
  <si>
    <t xml:space="preserve">грн. (ст.3+ст.4+ст.5+ ст.6+ст.7)</t>
  </si>
  <si>
    <t xml:space="preserve">стовпці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</si>
  <si>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</si>
  <si>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</si>
  <si>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</si>
  <si>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</si>
  <si>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</si>
  <si>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</si>
  <si>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</si>
  <si>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</si>
  <si>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</si>
  <si>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</si>
  <si>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</si>
  <si>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</si>
  <si>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</si>
  <si>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плановий бюджет</t>
  </si>
  <si>
    <t xml:space="preserve">фактичний бюджет</t>
  </si>
  <si>
    <t xml:space="preserve">профінансовано</t>
  </si>
  <si>
    <t xml:space="preserve">залишок до фінансування</t>
  </si>
  <si>
    <t xml:space="preserve">Склав:</t>
  </si>
  <si>
    <t xml:space="preserve">посада</t>
  </si>
  <si>
    <t xml:space="preserve">підпис</t>
  </si>
  <si>
    <t xml:space="preserve">ПІБ</t>
  </si>
  <si>
    <t xml:space="preserve"> Звіт про надходження та використання коштів для реалізації проекту  </t>
  </si>
  <si>
    <t xml:space="preserve"> </t>
  </si>
  <si>
    <t xml:space="preserve">Назва заявника:</t>
  </si>
  <si>
    <t xml:space="preserve">Оцифрування памяток культурної спадщини міста Кропивницького. Крок.2.0</t>
  </si>
  <si>
    <t xml:space="preserve">Розділ: 
Підроз-діл: 
Стаття: 
Пункт:</t>
  </si>
  <si>
    <t xml:space="preserve">№</t>
  </si>
  <si>
    <t xml:space="preserve">Найменування витрат</t>
  </si>
  <si>
    <t xml:space="preserve">Одиниця виміру</t>
  </si>
  <si>
    <t xml:space="preserve">Витрати за рахунок гранту УКФ</t>
  </si>
  <si>
    <t xml:space="preserve">Витрати за рахунок  Співфінансування</t>
  </si>
  <si>
    <t xml:space="preserve">Загальна  сума витрат по проекту, грн. </t>
  </si>
  <si>
    <t xml:space="preserve">Примітки</t>
  </si>
  <si>
    <t xml:space="preserve">Планові витрати по реалізації Гранту</t>
  </si>
  <si>
    <t xml:space="preserve">Фактичні витрати по реалізації Гранту</t>
  </si>
  <si>
    <t xml:space="preserve">планова, грн. (=6+12+18+24)</t>
  </si>
  <si>
    <t xml:space="preserve">фактична, грн. (=9+15+21+27)</t>
  </si>
  <si>
    <t xml:space="preserve">різниця</t>
  </si>
  <si>
    <t xml:space="preserve">Кіль-кість/
Період</t>
  </si>
  <si>
    <t xml:space="preserve">Вартість за одиницю, грн</t>
  </si>
  <si>
    <t xml:space="preserve">Загальна сума, грн. (=4*5)</t>
  </si>
  <si>
    <t xml:space="preserve">Загальна сума, грн. (=7*8)</t>
  </si>
  <si>
    <t xml:space="preserve">Вар-тість за одиницю, грн.</t>
  </si>
  <si>
    <t xml:space="preserve">Загальна сума, грн. (=10*11)</t>
  </si>
  <si>
    <t xml:space="preserve">Загальна сума, грн. (=13*14)</t>
  </si>
  <si>
    <t xml:space="preserve">Загальна сума, грн. (=16*17)</t>
  </si>
  <si>
    <t xml:space="preserve">Загальна сума, грн. (=19*20)</t>
  </si>
  <si>
    <t xml:space="preserve">Загальна сума, грн. (=22*23)</t>
  </si>
  <si>
    <t xml:space="preserve">Загальна сума, грн. (=25*26)</t>
  </si>
  <si>
    <t xml:space="preserve">грн. </t>
  </si>
  <si>
    <t xml:space="preserve">Стовпці:</t>
  </si>
  <si>
    <t xml:space="preserve">формули</t>
  </si>
  <si>
    <t xml:space="preserve">Е</t>
  </si>
  <si>
    <t xml:space="preserve">F</t>
  </si>
  <si>
    <t xml:space="preserve">G=E*F</t>
  </si>
  <si>
    <t xml:space="preserve">H</t>
  </si>
  <si>
    <t xml:space="preserve">I</t>
  </si>
  <si>
    <t xml:space="preserve">J=H*I</t>
  </si>
  <si>
    <t xml:space="preserve">K</t>
  </si>
  <si>
    <t xml:space="preserve">L</t>
  </si>
  <si>
    <t xml:space="preserve">M=K*L</t>
  </si>
  <si>
    <t xml:space="preserve">N</t>
  </si>
  <si>
    <t xml:space="preserve">O</t>
  </si>
  <si>
    <t xml:space="preserve">P=N*O</t>
  </si>
  <si>
    <t xml:space="preserve">Q</t>
  </si>
  <si>
    <t xml:space="preserve">R</t>
  </si>
  <si>
    <t xml:space="preserve">S=Q*R</t>
  </si>
  <si>
    <t xml:space="preserve">T</t>
  </si>
  <si>
    <t xml:space="preserve">U</t>
  </si>
  <si>
    <t xml:space="preserve">V=T*U</t>
  </si>
  <si>
    <t xml:space="preserve">W</t>
  </si>
  <si>
    <t xml:space="preserve">X</t>
  </si>
  <si>
    <t xml:space="preserve">Y=W*X</t>
  </si>
  <si>
    <t xml:space="preserve">Z</t>
  </si>
  <si>
    <t xml:space="preserve">AA</t>
  </si>
  <si>
    <t xml:space="preserve">AB=Z*AA</t>
  </si>
  <si>
    <t xml:space="preserve">AC=G+M+S+Y</t>
  </si>
  <si>
    <t xml:space="preserve">AD=J+P+V+AB</t>
  </si>
  <si>
    <t xml:space="preserve">AE=AC-AD</t>
  </si>
  <si>
    <t xml:space="preserve">AF=AE/AC</t>
  </si>
  <si>
    <t xml:space="preserve">Витрати:</t>
  </si>
  <si>
    <t xml:space="preserve">Підрозділ:</t>
  </si>
  <si>
    <t xml:space="preserve">Оплата праці</t>
  </si>
  <si>
    <t xml:space="preserve">Стаття:</t>
  </si>
  <si>
    <t xml:space="preserve">1.1</t>
  </si>
  <si>
    <t xml:space="preserve">Штатні працівники</t>
  </si>
  <si>
    <t xml:space="preserve">Пункт:</t>
  </si>
  <si>
    <t xml:space="preserve">а</t>
  </si>
  <si>
    <t xml:space="preserve">Поповічев Володимир Сергійович (керівник проекту, (без оплати, як посадова особа органу місцевого самоврядування)</t>
  </si>
  <si>
    <t xml:space="preserve">місяців</t>
  </si>
  <si>
    <t xml:space="preserve">б</t>
  </si>
  <si>
    <t xml:space="preserve">Гавришко Наталія Василівна, головна бухгалтерка проекту, (без оплати, як посадова особа органу місцевого самоврядування) </t>
  </si>
  <si>
    <t xml:space="preserve">в</t>
  </si>
  <si>
    <t xml:space="preserve"> Повне ПІБ, посада</t>
  </si>
  <si>
    <t xml:space="preserve">1.2</t>
  </si>
  <si>
    <t xml:space="preserve">За трудовими договорами</t>
  </si>
  <si>
    <t xml:space="preserve">1.3</t>
  </si>
  <si>
    <t xml:space="preserve">За договорами ЦПХ</t>
  </si>
  <si>
    <t xml:space="preserve">Заря Ірина Олександрівна,PR-менеджер проекту</t>
  </si>
  <si>
    <t xml:space="preserve">Ковальова Раїса Григорівна, архітекторка, консультант проекту</t>
  </si>
  <si>
    <t xml:space="preserve">Собчук Ольга Володимирівна, історики-ня,консультант проєкту (вивчення історич-ної бази,збирання інформації з архівних джерел,розробниця та авторка турис-тичного маршруту по місту Кропивницький, який буде відображено на</t>
  </si>
  <si>
    <t xml:space="preserve">г</t>
  </si>
  <si>
    <t xml:space="preserve">Ткаченко Анна Вікторівн,організатора та модераторка тренінгу по ЗD моделюванню  </t>
  </si>
  <si>
    <t xml:space="preserve">Демчук Ігор Миколайович, фото, відеозйомка проекту "крок за кроком", виготовлення  промоматеріалів проекту</t>
  </si>
  <si>
    <t xml:space="preserve">д</t>
  </si>
  <si>
    <t xml:space="preserve">Шуріков Олексій Сергійович, менеджер проекту,технічне забезпечення</t>
  </si>
  <si>
    <t xml:space="preserve">Соціальні внески</t>
  </si>
  <si>
    <t xml:space="preserve">2.1</t>
  </si>
  <si>
    <t xml:space="preserve">Соціальні внески з оплати праці</t>
  </si>
  <si>
    <t xml:space="preserve">соціальні внески з оплати праці по договорах ЦПХ</t>
  </si>
  <si>
    <t xml:space="preserve">Всього по підрозділу 3 "Соціальні внески": </t>
  </si>
  <si>
    <t xml:space="preserve">Розділ:</t>
  </si>
  <si>
    <t xml:space="preserve">Витрати пов'язані з відрядженнями (для штатних працівників)</t>
  </si>
  <si>
    <t xml:space="preserve">3.1</t>
  </si>
  <si>
    <t xml:space="preserve">Вартість проїзду (для штатних працівників)</t>
  </si>
  <si>
    <t xml:space="preserve">Вартість квитків (з деталізацією маршруту і прізвищем відрядженої особи)</t>
  </si>
  <si>
    <t xml:space="preserve">шт.</t>
  </si>
  <si>
    <t xml:space="preserve">3.2</t>
  </si>
  <si>
    <t xml:space="preserve">Вартість проживання (для штатних працівників)</t>
  </si>
  <si>
    <t xml:space="preserve">Рахунки з готелів (з вказаним прізвищем відрядженої особи)</t>
  </si>
  <si>
    <t xml:space="preserve">доба</t>
  </si>
  <si>
    <t xml:space="preserve">3.3</t>
  </si>
  <si>
    <t xml:space="preserve">Добові (для штатних працівників)</t>
  </si>
  <si>
    <t xml:space="preserve">Добові ( розрахунок на відряджену особу)</t>
  </si>
  <si>
    <t xml:space="preserve">Всього по підрозділу 3 "Витрати пов'язані з відрядженнями":</t>
  </si>
  <si>
    <t xml:space="preserve">Обладнання і нематеріальні активи</t>
  </si>
  <si>
    <t xml:space="preserve">4.1</t>
  </si>
  <si>
    <t xml:space="preserve">Обладнання, інструменти, інвентар  які необхідні для використання його при реалізації проекту грантоотримувача</t>
  </si>
  <si>
    <t xml:space="preserve">декорація для фотозони "Старе місто Кропивницький (бутафорські 2 стільці у стилі старовини, епохи кінця ХІХ- початку ХХ століття)</t>
  </si>
  <si>
    <t xml:space="preserve">декорація для фотозони "Старе місто Кропивницький (бутафорський  1 стіл у стилі старовини, епохи кінця ХІХ- початку ХХ століття)</t>
  </si>
  <si>
    <t xml:space="preserve">декорація для фотозони "Старе місто Кропивницький (бутафорська  1 ваза у стилі старовини, епохи кінця ХІХ- початку ХХ століття)</t>
  </si>
  <si>
    <t xml:space="preserve">4.2</t>
  </si>
  <si>
    <t xml:space="preserve">Нематеріальні активи, які необхідні до придбання для використання їх при реалізації проекту грантоотримувача</t>
  </si>
  <si>
    <t xml:space="preserve">Програмне забезпечення  (з деталізацією технічних характеристик)</t>
  </si>
  <si>
    <t xml:space="preserve">Право використання (ліцензія)</t>
  </si>
  <si>
    <t xml:space="preserve">Інші нематеріальні активи</t>
  </si>
  <si>
    <t xml:space="preserve">Всього по підрозділу 4 "Обладнання і нематеріальні активи":</t>
  </si>
  <si>
    <t xml:space="preserve">Витрати пов'язані з орендою</t>
  </si>
  <si>
    <t xml:space="preserve">5.1</t>
  </si>
  <si>
    <t xml:space="preserve">Оренда приміщення</t>
  </si>
  <si>
    <t xml:space="preserve">Адреса орендованого приміщення, із зазначенням метражу, годин оренди</t>
  </si>
  <si>
    <t xml:space="preserve">кв.м (годин, діб)</t>
  </si>
  <si>
    <t xml:space="preserve">5.2</t>
  </si>
  <si>
    <t xml:space="preserve">Оренда техніки, обладнання та інструменту </t>
  </si>
  <si>
    <t xml:space="preserve">комплект: відеопроектор, екран, звукопідстлювальна апаратура для презентації проекту по вул.Шев-ченка (сквер біля будівлі-пам'ятки архітектури-ЦДПУ ім. В.Вин-ниченка)</t>
  </si>
  <si>
    <t xml:space="preserve">Найменування обладнання (з деталізацією технічних характеристик)</t>
  </si>
  <si>
    <t xml:space="preserve">діб</t>
  </si>
  <si>
    <t xml:space="preserve">Найменування інструменту (з деталізацією технічних характеристик)</t>
  </si>
  <si>
    <t xml:space="preserve">5.3</t>
  </si>
  <si>
    <t xml:space="preserve">Оренда транспорту</t>
  </si>
  <si>
    <t xml:space="preserve">Оренда легкового автомобіля (із зазначенням кілометражу абокількості годин)</t>
  </si>
  <si>
    <t xml:space="preserve">км (годин)</t>
  </si>
  <si>
    <t xml:space="preserve">Оренда вантажного автомобіля (із зазначенням кілометражу або кількості годин)</t>
  </si>
  <si>
    <t xml:space="preserve">Оренда автобуса (із зазначенням кілометражу або кількості годин)</t>
  </si>
  <si>
    <t xml:space="preserve">5.4</t>
  </si>
  <si>
    <t xml:space="preserve">Оренда сценічно-постановочних засобів</t>
  </si>
  <si>
    <t xml:space="preserve">Найменування (з деталізацією технічних характеристик)</t>
  </si>
  <si>
    <t xml:space="preserve">5.5</t>
  </si>
  <si>
    <t xml:space="preserve">Інші об'єкти оренди</t>
  </si>
  <si>
    <t xml:space="preserve">Всього по підрозділу 5 "Витрати пов'язані з орендою":</t>
  </si>
  <si>
    <t xml:space="preserve">Витрати на харчування та напої</t>
  </si>
  <si>
    <t xml:space="preserve">6.1</t>
  </si>
  <si>
    <t xml:space="preserve">Вид харчування або назва заходу або сніданок/обід/вечеря/кава-брейк тощо</t>
  </si>
  <si>
    <t xml:space="preserve">Послуги з харчування (з зазначенням кількості осіб на заході)</t>
  </si>
  <si>
    <t xml:space="preserve">чол.</t>
  </si>
  <si>
    <t xml:space="preserve">Всього по пірозділу 6 "Витрати на харчування та напої":</t>
  </si>
  <si>
    <t xml:space="preserve">Матеріальні витрати</t>
  </si>
  <si>
    <t xml:space="preserve">7.1</t>
  </si>
  <si>
    <t xml:space="preserve">Основні матеріали та сировина</t>
  </si>
  <si>
    <t xml:space="preserve">Найменування</t>
  </si>
  <si>
    <t xml:space="preserve">7.2</t>
  </si>
  <si>
    <t xml:space="preserve">Носії, накопичувачі</t>
  </si>
  <si>
    <t xml:space="preserve">7.3</t>
  </si>
  <si>
    <t xml:space="preserve">Інші матеріальні витрати</t>
  </si>
  <si>
    <t xml:space="preserve">Всього по підрозділу 7 "Матеріальні витрати":</t>
  </si>
  <si>
    <t xml:space="preserve">Поліграфічні послуги</t>
  </si>
  <si>
    <t xml:space="preserve">8.1</t>
  </si>
  <si>
    <t xml:space="preserve">Послуги із виготовлення:</t>
  </si>
  <si>
    <t xml:space="preserve">Виготовлення макетів</t>
  </si>
  <si>
    <t xml:space="preserve">Друк фотозони "Старе місто Кропивницький"(3м*2м з люверсами)</t>
  </si>
  <si>
    <t xml:space="preserve">Друк брошур</t>
  </si>
  <si>
    <t xml:space="preserve">Друк буклетів</t>
  </si>
  <si>
    <t xml:space="preserve">Друк флеєрів</t>
  </si>
  <si>
    <t xml:space="preserve">е</t>
  </si>
  <si>
    <t xml:space="preserve">Друк плакатів</t>
  </si>
  <si>
    <t xml:space="preserve">є</t>
  </si>
  <si>
    <t xml:space="preserve">Друк банерів </t>
  </si>
  <si>
    <t xml:space="preserve">ж</t>
  </si>
  <si>
    <t xml:space="preserve">Друк інших роздаткових матеріалів</t>
  </si>
  <si>
    <t xml:space="preserve">з</t>
  </si>
  <si>
    <t xml:space="preserve">Послуги копірайтера</t>
  </si>
  <si>
    <t xml:space="preserve">и</t>
  </si>
  <si>
    <t xml:space="preserve">Розробка,дизайн та виготовлення мапи історичного центру, створених у 3D-форматі та туристичних маршрутів, які будуть розміщу-ватись на інформаційно-туристичних пілонах</t>
  </si>
  <si>
    <t xml:space="preserve">Всього по підрозділу 8 "Поліграфічні послуги":</t>
  </si>
  <si>
    <t xml:space="preserve">Послуги з просування</t>
  </si>
  <si>
    <t xml:space="preserve">фото-, відеофіксація</t>
  </si>
  <si>
    <t xml:space="preserve">рекламні витрати</t>
  </si>
  <si>
    <t xml:space="preserve">SMM, SO (SEO)</t>
  </si>
  <si>
    <t xml:space="preserve">Інші</t>
  </si>
  <si>
    <t xml:space="preserve">Всього по підрозділу 9 "Послуги з просування":</t>
  </si>
  <si>
    <t xml:space="preserve">Створення web-ресурсу</t>
  </si>
  <si>
    <t xml:space="preserve">Витрати зі створення сайту</t>
  </si>
  <si>
    <t xml:space="preserve">Витрати з обслуговування сайту</t>
  </si>
  <si>
    <t xml:space="preserve">Всього по підрозділу 10 "Створення web-ресурсу":</t>
  </si>
  <si>
    <t xml:space="preserve"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</si>
  <si>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</si>
  <si>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 xml:space="preserve">шт</t>
  </si>
  <si>
    <t xml:space="preserve">Всього по підрозділу 11 "Придбання методичних, навчальних, інформаційних матеріалів, в т.ч. на електроних носіїв інформації":</t>
  </si>
  <si>
    <t xml:space="preserve">Послуги з перекладу</t>
  </si>
  <si>
    <t xml:space="preserve">Усний переклад</t>
  </si>
  <si>
    <t xml:space="preserve">година</t>
  </si>
  <si>
    <t xml:space="preserve">Письмовий переклад</t>
  </si>
  <si>
    <t xml:space="preserve">сторінка</t>
  </si>
  <si>
    <t xml:space="preserve">Редагування письмового перекладу</t>
  </si>
  <si>
    <t xml:space="preserve">Всього по підрозділу 12 "Витрати з перекладу":</t>
  </si>
  <si>
    <t xml:space="preserve">Адміністративні витрати</t>
  </si>
  <si>
    <t xml:space="preserve">Бухгалтерські послуги</t>
  </si>
  <si>
    <t xml:space="preserve">послуга</t>
  </si>
  <si>
    <t xml:space="preserve">Юридичні послуги</t>
  </si>
  <si>
    <t xml:space="preserve">Аудиторські послуги</t>
  </si>
  <si>
    <t xml:space="preserve">Інші адміністративні витрати (вказати тип витрат)</t>
  </si>
  <si>
    <t xml:space="preserve">Всього по підрозділу 13 "Адміністративні витрати":</t>
  </si>
  <si>
    <t xml:space="preserve">14</t>
  </si>
  <si>
    <t xml:space="preserve">Інші прямі витрати</t>
  </si>
  <si>
    <t xml:space="preserve">14.1</t>
  </si>
  <si>
    <t xml:space="preserve">Послуги комп'ютерної обробки, монтажу, зведення</t>
  </si>
  <si>
    <t xml:space="preserve">Найменування послуги </t>
  </si>
  <si>
    <t xml:space="preserve">14.2</t>
  </si>
  <si>
    <t xml:space="preserve">Витрати на послуги страхування</t>
  </si>
  <si>
    <t xml:space="preserve">Вказати предмет страхування</t>
  </si>
  <si>
    <t xml:space="preserve">14.3</t>
  </si>
  <si>
    <t xml:space="preserve">Видавничі послуги</t>
  </si>
  <si>
    <t xml:space="preserve">Послуги коректора</t>
  </si>
  <si>
    <t xml:space="preserve">екземпляр</t>
  </si>
  <si>
    <t xml:space="preserve">Послуги верстки</t>
  </si>
  <si>
    <t xml:space="preserve">Друк книг</t>
  </si>
  <si>
    <t xml:space="preserve">Друк журналів</t>
  </si>
  <si>
    <t xml:space="preserve">Інші витрати (вказати надану послугу)</t>
  </si>
  <si>
    <t xml:space="preserve">14.4</t>
  </si>
  <si>
    <t xml:space="preserve"> Internet-телефонія (вказати період)</t>
  </si>
  <si>
    <t xml:space="preserve">Послуги Internet (вказати період)</t>
  </si>
  <si>
    <t xml:space="preserve">Банківська комісія за переказ</t>
  </si>
  <si>
    <t xml:space="preserve">Розрахунково-касове обслуговування</t>
  </si>
  <si>
    <t xml:space="preserve">Інші банківські послуги</t>
  </si>
  <si>
    <t xml:space="preserve">виконання лазерного сканування 1-ї бідівлі-пам'ятки</t>
  </si>
  <si>
    <t xml:space="preserve">виконання аерофотозйомки 1-ї будівлі-пам'ятки</t>
  </si>
  <si>
    <t xml:space="preserve">створення високополігональних тривимірних моделей 1-ї будівлі-пам'ятки (метод комбінації лазерного сканування та фотограмметрії)</t>
  </si>
  <si>
    <t xml:space="preserve">і</t>
  </si>
  <si>
    <t xml:space="preserve">створення Мастер 3D моделей для цифрового виробництва макетів 1-ї будівлі-пам'ятки</t>
  </si>
  <si>
    <t xml:space="preserve">ї</t>
  </si>
  <si>
    <t xml:space="preserve">фрезерування обємів будівель та 3D-друк деталей  1-ї будівлі-пам'ятки за Мастер 3D-моделями</t>
  </si>
  <si>
    <t xml:space="preserve">й</t>
  </si>
  <si>
    <t xml:space="preserve">створення ливарних форм та виконання лиття елементів макетів  1-ї будівлі-пам'ятки</t>
  </si>
  <si>
    <t xml:space="preserve">к</t>
  </si>
  <si>
    <t xml:space="preserve">виготовлення тумб для макетів 1-ї будівлі-пам'ятки (полімерна бронза, розміри: 1м*1м)</t>
  </si>
  <si>
    <t xml:space="preserve">л</t>
  </si>
  <si>
    <t xml:space="preserve">шліфування деталей макетів 1-ї будівлі-пам'ятки</t>
  </si>
  <si>
    <t xml:space="preserve">м</t>
  </si>
  <si>
    <t xml:space="preserve">створення табличок зі штрифтами (українська мова, шрифт Брайля), які розміщуватимуться на 1-й будівлі-пам'ятки</t>
  </si>
  <si>
    <t xml:space="preserve">о</t>
  </si>
  <si>
    <t xml:space="preserve">проведення тестування табличок з фокус-групою</t>
  </si>
  <si>
    <t xml:space="preserve">п</t>
  </si>
  <si>
    <t xml:space="preserve">зібрання готових макетів 1-ї будівлі-пам'ятки, виконання патинування макетів будівель</t>
  </si>
  <si>
    <t xml:space="preserve">р</t>
  </si>
  <si>
    <t xml:space="preserve">виконання патинування макетів 1-ї будівлі-пам'ятки</t>
  </si>
  <si>
    <t xml:space="preserve">с</t>
  </si>
  <si>
    <t xml:space="preserve">здійснення авторського нагляду за виробництвом макетів 1-ї будівлі-пам'ятки</t>
  </si>
  <si>
    <t xml:space="preserve">т</t>
  </si>
  <si>
    <t xml:space="preserve">розміщення 3D-моделей 1-ї будівлі-пам'ятки на WEB ресурсі</t>
  </si>
  <si>
    <t xml:space="preserve">у</t>
  </si>
  <si>
    <t xml:space="preserve">встановлення виготовлених 3 D-моделей макетів 1-ї будівлі - пам'ятки на місця їх призначення</t>
  </si>
  <si>
    <t xml:space="preserve">ф</t>
  </si>
  <si>
    <t xml:space="preserve">ескізні пропозиції щодо форм та зовнішнього вигляду пілонів (дизайн макетів пілонів)</t>
  </si>
  <si>
    <t xml:space="preserve">х</t>
  </si>
  <si>
    <t xml:space="preserve">виготовлення конструкцій пілонів з бетону, алюмінієвого композиту та інших супутних матеріалів</t>
  </si>
  <si>
    <t xml:space="preserve">ц</t>
  </si>
  <si>
    <t xml:space="preserve">підготовка інформаційних матеріалів, що розміщуватимуться на пілонах( українською та англійською мовами,шрифтом Брайля)</t>
  </si>
  <si>
    <t xml:space="preserve">ч</t>
  </si>
  <si>
    <t xml:space="preserve">нанесення на конструкції пілонів відповідного покриття та освітлювальних елементів</t>
  </si>
  <si>
    <t xml:space="preserve">ш</t>
  </si>
  <si>
    <t xml:space="preserve">нанесення на пілони мапи історичного центру Кропивницького з туристичним маршрутом та інформацією</t>
  </si>
  <si>
    <t xml:space="preserve">щ</t>
  </si>
  <si>
    <t xml:space="preserve">улаштування (встановлення) залізобетон-ного фундаменту (1м*1м*1м) для 3-х інформаційно-туристичних пілонів  (включає в себе демонтаж та монтаж тротуарного покриття)</t>
  </si>
  <si>
    <t xml:space="preserve">ь</t>
  </si>
  <si>
    <t xml:space="preserve">проведення одноденного тренінгу з 3D- моделювання пам'яток ( тренер з м.Одеси) Тренер № 1</t>
  </si>
  <si>
    <t xml:space="preserve">захід</t>
  </si>
  <si>
    <t xml:space="preserve">ю</t>
  </si>
  <si>
    <t xml:space="preserve">проведення одноденного тренінгу з 3D- моделювання пам'яток ( тренер з м.Одеси) Тренер № 2</t>
  </si>
  <si>
    <t xml:space="preserve">Всього по підрозділу 14 "Інші прямі витрати":</t>
  </si>
  <si>
    <t xml:space="preserve">Всього по розділу ІІ "Витрати": </t>
  </si>
  <si>
    <t xml:space="preserve">РЕЗУЛЬТАТ РЕАЛІЗАЦІЇ ПРОЕКТУ</t>
  </si>
  <si>
    <t xml:space="preserve">Склав</t>
  </si>
  <si>
    <t xml:space="preserve">Додаток 1</t>
  </si>
  <si>
    <t xml:space="preserve">до Звіту з надання впевненості незалежного практикуючого фахівця</t>
  </si>
  <si>
    <t xml:space="preserve">Реєстр документів, що підтверджують достовірність витрат та цільове використання коштів</t>
  </si>
  <si>
    <t xml:space="preserve">за проектом</t>
  </si>
  <si>
    <t xml:space="preserve">«Оцифрування пам’яток культурної спадщини міста Кропивницького. Крок 2.0» відповідно до Договору про надання гранту № ЗІСР51-1862 від 09.06.2020 року Управління містобудування та архітектури Міської ради міста Кропивницького</t>
  </si>
  <si>
    <t xml:space="preserve">у період </t>
  </si>
  <si>
    <t xml:space="preserve">з 09 червня 2020 року по 30 листопада 2020 року</t>
  </si>
  <si>
    <t xml:space="preserve">Витрати за даними Звіту про використання гранту </t>
  </si>
  <si>
    <t xml:space="preserve">Документально підтверджено</t>
  </si>
  <si>
    <t xml:space="preserve">Розділ/ Підрозділ/ Стаття/ Пункт</t>
  </si>
  <si>
    <t xml:space="preserve">сума, грн. </t>
  </si>
  <si>
    <t xml:space="preserve">Назва контрагента (код ЕДРПОУ)/ Виконавця (ІПН)</t>
  </si>
  <si>
    <t xml:space="preserve">Сума, грн</t>
  </si>
  <si>
    <t xml:space="preserve">Договір, додатки до договору (номер та дата)</t>
  </si>
  <si>
    <t xml:space="preserve">Акт/вид видаткової накладної/ акт списання (номер, дата)</t>
  </si>
  <si>
    <t xml:space="preserve">Сума оплати, грн.</t>
  </si>
  <si>
    <t xml:space="preserve">Платіжне доручення (номер п/д, дата списання коштів з рахунку)</t>
  </si>
  <si>
    <t xml:space="preserve">10. Правомірність здійснення контрагентами господарської діяльності згідно умов укладених договорів з Грантоотримувачем;</t>
  </si>
  <si>
    <t xml:space="preserve">13. Наявність документального підтвердження фактів безкоштовного розповсюдження матеріальних активів (книги, каталоги, музичні диски, журнали тощо), створених в рамках реалізації проекту;</t>
  </si>
  <si>
    <t xml:space="preserve">14. Наявність документів про списання (використання, розповсюдження) товаро- матеріальних цінностей, придбаних в рамках реалізації проекту;</t>
  </si>
  <si>
    <t xml:space="preserve">15. Зарахування на баланс Грантоотримувача і введення в експлуатацію обладнання (малоцінних та швидкозношуваних предметів), які були придбані в ході реалізації проекту за рахунок гранту та за рахунок співфінансування (у тому числі реінвестицій), а також основних засобів, які були придбані за рахунок співфінансування;</t>
  </si>
  <si>
    <t xml:space="preserve">  16. Наявність первинних документів та інших документів, що розкривають, деталізують та конкретизують зміст господарських операцій, зазначених у первинних документах, а також підтверджують зв’язок господарських операцій із результатами реалізації проекту, на підставі яких проведено витрати, відображені у звіті про надходження та використання коштів для реалізації проекту</t>
  </si>
  <si>
    <t xml:space="preserve">17.  Відповідність оформлення первинних та інших документів вимогам Закону України «Про бухгалтерський облік та фінансову звітність в Україні» від 16.07.1999 №996-XIV (із змінами), Положення про документальне забезпечення записів у бухгалтерському обліку, затвердженого наказом Міністерства фінансів від 24.05.1995 №88, типовим формам та іншим нормативно-правовим актам, що регламентують дане питання.</t>
  </si>
  <si>
    <t xml:space="preserve">Чи є потреба перевііряти 21 критерій (якщо перевищує 30000 грн. то да/ якщо мньше то ні)</t>
  </si>
  <si>
    <t xml:space="preserve">ПРЯМІ ВИТРАТИ</t>
  </si>
  <si>
    <t xml:space="preserve">Поповічев Володимир Сергійович, керівник проєкту (без оплати, як посадова особа органу місцевого самоврядування)</t>
  </si>
  <si>
    <t xml:space="preserve">Гавришко Наталія Василівна, головна бухгалтерка проєкту (без оплати, як посадова особа органу місцевого самоврядування)</t>
  </si>
  <si>
    <t xml:space="preserve">Заря Ірина Геннадіївна, PR-менеджерка проєкту</t>
  </si>
  <si>
    <t xml:space="preserve">Заря Ірина Геннадіївна (ІПН 2946809122)</t>
  </si>
  <si>
    <t xml:space="preserve">Договір ЦПХ про надання послуг №2 від 03.08.2020р.</t>
  </si>
  <si>
    <t xml:space="preserve">Акт приймання виконаних робіт (надання послуг) №1 від 25.08.2020</t>
  </si>
  <si>
    <t xml:space="preserve">Пл. дор. №16 Дата списання банком 25.08.2020р., Пл. дор.  №13  Дата списання банком 25.08.2020р., Пл. дор.  №14  Дата списання банком 25.08.2020р., </t>
  </si>
  <si>
    <t xml:space="preserve">є в наявності</t>
  </si>
  <si>
    <t xml:space="preserve">відповідає</t>
  </si>
  <si>
    <t xml:space="preserve">Акт приймання виконаних робіт (надання послуг) №2 від 22.09.2020</t>
  </si>
  <si>
    <t xml:space="preserve">Пл. дор. №23  Дата списання банком 22.09.2020р., Пл. дор.  №24  Дата списання банком 22.09.2020р., Пл. дор.  №25  Дата списання банком 22.09.2020р., Пл. дор. №26  Дата списання банком 22.09.2020р., </t>
  </si>
  <si>
    <t xml:space="preserve">Акт приймання виконаних робіт (надання послуг)№3 від 22.10.2020</t>
  </si>
  <si>
    <t xml:space="preserve">Пл. дор. №33  Дата списання банком 26.10.2020р., Пл. дор.  №30  Дата списання банком 26.10.2020р., Пл. дор.  №31  Дата списання банком 26.10.2020р., </t>
  </si>
  <si>
    <t xml:space="preserve">Ковальова Раїса Григорівна, архітекторка, консультантка проєкту</t>
  </si>
  <si>
    <t xml:space="preserve">Ковальова Раїса Григорівна (ІПН 1998413960)</t>
  </si>
  <si>
    <t xml:space="preserve">Договір ЦПХ про надання послуг №3 від 03.08.2020р.</t>
  </si>
  <si>
    <t xml:space="preserve">Собчук Ольга Володимирівна, історикиня, консультантка проєкту (вивчення історичної бази, збирання інформації з архівних джерел, розробниця та авторка туристичного маршруту по місту Кропивницький, який буде відображено на 3-х інформаційно-туристичних пілонах)</t>
  </si>
  <si>
    <t xml:space="preserve">Собчук Ольга Володимирівна (ІПН 3012517768)</t>
  </si>
  <si>
    <t xml:space="preserve">Договір ЦПХ про надання послуг №4 від 03.08.2020р.</t>
  </si>
  <si>
    <t xml:space="preserve">Ткаченко Анна Вікторівна, організаторка та модераторка тренінгу по 3D-моделюванню</t>
  </si>
  <si>
    <t xml:space="preserve">ґ</t>
  </si>
  <si>
    <t xml:space="preserve">Демчук Ігор Миколайович, фото-відеозйомка проєкту “крок за кроком”, виготовлення промоматеріалів проєкту</t>
  </si>
  <si>
    <t xml:space="preserve">Демчук Ігор Миколайович (ІПН 2283003695)</t>
  </si>
  <si>
    <t xml:space="preserve">Договір ЦПХ про надання послуг №5 від 03.08.2020р.</t>
  </si>
  <si>
    <t xml:space="preserve">Шуріков Олексій Сергійович, менеджер проєкту (технічне забезпечення проєкту)</t>
  </si>
  <si>
    <t xml:space="preserve">Шуріков Олексій Сергійович (ІПН 2990802957)</t>
  </si>
  <si>
    <t xml:space="preserve">Договір ЦПХ про надання послуг №1 від 03.08.2020р.</t>
  </si>
  <si>
    <t xml:space="preserve">Соціальні внески з оплати праці по договорам ЦПХ</t>
  </si>
  <si>
    <t xml:space="preserve">Головне управління ДПС у Кіровоградській області</t>
  </si>
  <si>
    <t xml:space="preserve">нарахування єдиного внеску за серпень - жовтень 2020р.</t>
  </si>
  <si>
    <t xml:space="preserve">пл. дор. № 15 Дата списання банком 25.08.2020р., пл. дор. № 27 Дата списання банком 22.09.2020р., пл. дор. № 28 Дата списання банком 22.09.2020р., пл. дор. № 32 Дата списання банком 26.10.2020р.</t>
  </si>
  <si>
    <t xml:space="preserve">нарахування єдиного внеску за серпень 2020р.</t>
  </si>
  <si>
    <t xml:space="preserve">нарахування єдиного внеску за вересень 2020 р.</t>
  </si>
  <si>
    <t xml:space="preserve">пл. дор. № 27 Дата списання банком 22.09.2020р.</t>
  </si>
  <si>
    <t xml:space="preserve">нарахування єдиного внеску за жовтень 2020 р.</t>
  </si>
  <si>
    <t xml:space="preserve">пл. дор. № 32 Дата списання банком 26.10.2020р.</t>
  </si>
  <si>
    <t xml:space="preserve">відсутня</t>
  </si>
  <si>
    <t xml:space="preserve">пл. дор. № 15 Дата списання банком 25.08.2020р.</t>
  </si>
  <si>
    <t xml:space="preserve">ґ </t>
  </si>
  <si>
    <t xml:space="preserve">Собчук Ольга Володимирівна, історикиня, консультантка проєкту, розробниця та авторка туристичного маршруту по місту Кропивницький, який буде відобрадено на інформаційно-туристичних пілонах</t>
  </si>
  <si>
    <t xml:space="preserve">пл. дор. № 28 Дата списання банком 22.09.2020р.</t>
  </si>
  <si>
    <t xml:space="preserve"> Демчук Ігор Миколайович, фото-відеозйомка проєкту “крок за кроком”, виготовлення промоматеріалів проєкту</t>
  </si>
  <si>
    <t xml:space="preserve"> Шуріков Олексій Сергійович, менеджер проєкту (технічне забезпечення проєкту)</t>
  </si>
  <si>
    <t xml:space="preserve">Декорації для фотозони “Старе місто Кропивницький” (бутафорські 2 стільці у стилі старовини, епохи кінця ХІХ — початку ХХ століття)</t>
  </si>
  <si>
    <t xml:space="preserve">ТОВ "Окнеігрес" (ЄДРПОУ 35193153)</t>
  </si>
  <si>
    <t xml:space="preserve">Договір №4 від 01.10.2020р.</t>
  </si>
  <si>
    <t xml:space="preserve">розрахуноква накладна № 00004 від 02.11.2020р., акт на списання №4 від 30.11.2020р.</t>
  </si>
  <si>
    <t xml:space="preserve">пл. дор. № 37 . Дата списанн банком 03.11.2020р.</t>
  </si>
  <si>
    <t xml:space="preserve">16.23 Виробництво інших дерев'яних будівельних конструкцій і столярних виробів; </t>
  </si>
  <si>
    <t xml:space="preserve">відповідно до отриманого Листа відповіді № 20-2883 від 25.11.20р. безкоштовно не розповсюджувались матеріали, товари</t>
  </si>
  <si>
    <t xml:space="preserve">акт на списання №4 від 30.11.2020р.</t>
  </si>
  <si>
    <t xml:space="preserve">не потребує перевірки</t>
  </si>
  <si>
    <t xml:space="preserve">Декорації для фотозони “Старе місто Кропивницький” (бутафорський 1 стіл у стилі старовини, епохи кінця ХІХ — початку ХХ століття)</t>
  </si>
  <si>
    <t xml:space="preserve">Декорації для фотозони “Старе місто Кропивницький” (бутафорська 1 ваза у стилі старовини, епохи кінця ХІХ — початку ХХ століття)</t>
  </si>
  <si>
    <t xml:space="preserve">Інші нематериальні активи</t>
  </si>
  <si>
    <t xml:space="preserve">Оренда комплекту: відеопроєктор, екран, звукопідсилювальна, світлова апаратура для фінальної презентації проєкту на вул. Шевченка (сквер біля будівлі-пам’ятки архітектури - ЦДПУ ім. В.Винниченка)</t>
  </si>
  <si>
    <t xml:space="preserve">ФОП Флорінцева В.П. (ІПН 2218008299)</t>
  </si>
  <si>
    <t xml:space="preserve">Договір № 80 від 23.11.2020р.</t>
  </si>
  <si>
    <t xml:space="preserve">Акт здачі прийому робіт (надання послуг) №1 від 30.11.2020р.</t>
  </si>
  <si>
    <t xml:space="preserve">77.39 Надання в оренду інших машин, устатковання та товарів. н. в. і. у.</t>
  </si>
  <si>
    <t xml:space="preserve">акт є в наявності, банківська виписка відсутня</t>
  </si>
  <si>
    <t xml:space="preserve">Виготовлення макетів буклетів, флаєрів, 2-х банерів, фотозони “Старе місто Кропивницький”       (3 м. * 2 м.)</t>
  </si>
  <si>
    <t xml:space="preserve">ФОП Ротар Олег Сергійович (ІПН 3029123890)</t>
  </si>
  <si>
    <t xml:space="preserve">Договір купівлі продажу продукції  №160 від 14.07.2020р.</t>
  </si>
  <si>
    <t xml:space="preserve">Акт здачі прийому робіт (надання послуг) №ОУ-0000160 від 15.07.2020р., акт на списання №1 від 30.11.2020р.</t>
  </si>
  <si>
    <t xml:space="preserve">пл. дор. №5 Дата списання банком 16.07.2020р.</t>
  </si>
  <si>
    <t xml:space="preserve">17.23 Виробництво паперових канцелярських виробів;      18.12 Друкування іншої продукції;                            58.19 Інші види видавничої діяльності; </t>
  </si>
  <si>
    <t xml:space="preserve">відповідно до отриманого Листа відповіді № 20-2883 від 25.11.20р. безкоштовно не розповсюджувало матеріали, товари</t>
  </si>
  <si>
    <t xml:space="preserve">Нанесення логотопів</t>
  </si>
  <si>
    <t xml:space="preserve">Друк буклетів (формат А4, 210 *297 мм, щільність 115г/м. кв., згиб листа А4 включено до розрахунку, 4+4 - двосторонній кольоровий друк, крейдовий (мелований) папір)</t>
  </si>
  <si>
    <t xml:space="preserve">акт на списання №1 від 30.11.2020р.</t>
  </si>
  <si>
    <t xml:space="preserve">Друк флаєрів (99 *210 мм, щільність 115г/м. кв., 4+4 - двосторонній кольоровий друк, крейдовий (мелований) папір)</t>
  </si>
  <si>
    <t xml:space="preserve">акт на списання №1 від 25.11.2020р.</t>
  </si>
  <si>
    <t xml:space="preserve">Виготовлення та друк банерів з інформацією про проєкт            (1,2 м * 0,8 м, з каркасами та люверсами)</t>
  </si>
  <si>
    <t xml:space="preserve">Друк фотозони “Старе місто Кропивницький” (3 м. * 2 м.) з люверсами та каркасом</t>
  </si>
  <si>
    <t xml:space="preserve">Розробка, дизайн та виготовлення  мап історичного центру, створених у 3D-форматі, та туристичних маршрутів, які будуть розміщуватись на інформаційно-туристичних пілонах</t>
  </si>
  <si>
    <t xml:space="preserve">фото-, відеофіксація тренінгу</t>
  </si>
  <si>
    <t xml:space="preserve">ФОП Книшук Анатолій Васильович (ІПН 2668511651)</t>
  </si>
  <si>
    <t xml:space="preserve">Договір про надання послуг №55 від 01.10.2020р.</t>
  </si>
  <si>
    <t xml:space="preserve">Акт приймання виконаних робіт (надання послуг) №1 від 29.10.2020р.</t>
  </si>
  <si>
    <t xml:space="preserve">пл. дор. №36 дата списання банком 30.10.2020р.</t>
  </si>
  <si>
    <t xml:space="preserve">SMM проєкту</t>
  </si>
  <si>
    <t xml:space="preserve">Редагування усного перекладу</t>
  </si>
  <si>
    <t xml:space="preserve">Письмовий переклад на англійську мову текстів, які будуть розміщено на інформаційно-туристичних двомовних пілонах (3 пілони * 3 листи тексту формату А4)</t>
  </si>
  <si>
    <t xml:space="preserve">ФОП Денисова Ганна Миколаївна (ІПН 2858322329)</t>
  </si>
  <si>
    <t xml:space="preserve">Договір про надання послуг з письмового перекладу №41 від 18.08.2020р.</t>
  </si>
  <si>
    <t xml:space="preserve">пл. дор. №12 Дата списання банком 21.08.2020р.</t>
  </si>
  <si>
    <t xml:space="preserve">74.30 Надання послуг перекладу (основний); </t>
  </si>
  <si>
    <t xml:space="preserve">Редагування письмового перекладу на англійську мову текстів, які будуть розміщено на інформаційно-туристичних двомовних пілонах (3 пілони * 3 листи тексту формату А4)</t>
  </si>
  <si>
    <t xml:space="preserve">Аудиторські послуги (з розрахунку 2% від загальної суми проєкту)</t>
  </si>
  <si>
    <t xml:space="preserve">ФІРМА "АС-АУДИТ" (ЄДРПОУ 23099001)</t>
  </si>
  <si>
    <t xml:space="preserve">Договір №54 від 29.09.2020р.</t>
  </si>
  <si>
    <t xml:space="preserve">Акт приймання виконаних робіт (надання послуг) №9 від 30.11.2020р.</t>
  </si>
  <si>
    <t xml:space="preserve">69.20 Діяльність у сфері бухгалтерського обліку й аудиту; консультування з питань оподаткування (основний) </t>
  </si>
  <si>
    <t xml:space="preserve">акт є в наявності, банківська виписка  на 14 000 грн. відсутня</t>
  </si>
  <si>
    <t xml:space="preserve">Акт приймання виконаних робіт (надання послуг) №8 від 27.10.2020р.</t>
  </si>
  <si>
    <t xml:space="preserve">пл. дор. №29 Дата списання банком 05.10.2020р.</t>
  </si>
  <si>
    <t xml:space="preserve">Додаткова угода №1 від 30.10.2020</t>
  </si>
  <si>
    <t xml:space="preserve">Банківська комісія</t>
  </si>
  <si>
    <r>
      <rPr>
        <sz val="9"/>
        <color rgb="FF000000"/>
        <rFont val="Times New Roman"/>
        <family val="1"/>
        <charset val="204"/>
      </rPr>
      <t xml:space="preserve">В</t>
    </r>
    <r>
      <rPr>
        <sz val="9"/>
        <color rgb="FF00000A"/>
        <rFont val="Times New Roman"/>
        <family val="1"/>
        <charset val="204"/>
      </rPr>
      <t xml:space="preserve">иконання лазерного сканування 2-х будівель-пам’яток</t>
    </r>
  </si>
  <si>
    <t xml:space="preserve">ГО "ПІКСЕЛЕЙТІД РЕАЛІТІЗ" (ЄДРПОУ 40320170)</t>
  </si>
  <si>
    <t xml:space="preserve">Договір про надання послуг № ДЛС08072020 від 15.07.2020р.</t>
  </si>
  <si>
    <t xml:space="preserve">Акт приймання виконаних робіт (надання послуг) АЛС08072020 від 20.07.2020</t>
  </si>
  <si>
    <t xml:space="preserve">пл. дор. №6 Дата списання банком 20.07.2020р.</t>
  </si>
  <si>
    <t xml:space="preserve">Виконання аерофотозйомки  2-х будівель-пам’яток (метод фотограмметрії)</t>
  </si>
  <si>
    <t xml:space="preserve">Договір про надання послуг № ДАФ08072020 від 15.07.2020р.</t>
  </si>
  <si>
    <t xml:space="preserve">Акт приймання виконаних робіт (надання послуг) ААФ0807220 від 20.07.2020</t>
  </si>
  <si>
    <t xml:space="preserve">пл. дор. №7 Дата списання банком 17.07.2020р.</t>
  </si>
  <si>
    <r>
      <rPr>
        <sz val="9"/>
        <color rgb="FF000000"/>
        <rFont val="Times New Roman"/>
        <family val="1"/>
        <charset val="204"/>
      </rPr>
      <t xml:space="preserve">С</t>
    </r>
    <r>
      <rPr>
        <sz val="9"/>
        <color rgb="FF00000A"/>
        <rFont val="Times New Roman"/>
        <family val="1"/>
        <charset val="204"/>
      </rPr>
      <t xml:space="preserve">творення високополігональних тривимірних моделей  2-х будівель-пам’яток (метод комбінації лазерного сканування та фотограмметрії)</t>
    </r>
  </si>
  <si>
    <t xml:space="preserve">Договір про надання послуг № ДВТМ20 від 21.08.2020р.</t>
  </si>
  <si>
    <t xml:space="preserve">Акт приймання виконаних робіт (надання послуг) АВТМ20 від 21.08.2020</t>
  </si>
  <si>
    <t xml:space="preserve">пл. дор. №17 Дата списання банком 26.08.2020р.</t>
  </si>
  <si>
    <t xml:space="preserve">Створення Мастер 3D-моделей для цифрового виробництва макетів  2-х будівель-пам’яток</t>
  </si>
  <si>
    <t xml:space="preserve">Договір №1 від 19.10.2020р.</t>
  </si>
  <si>
    <t xml:space="preserve">Акт приймання виконаних робіт (надання послуг) 1/01 від 27.10.2020</t>
  </si>
  <si>
    <t xml:space="preserve">пл. дор. №34 Дата списання банком 29.10.2020р.</t>
  </si>
  <si>
    <t xml:space="preserve">акт є в наявності, банківська виписка  на 37 364 грн. відсутня</t>
  </si>
  <si>
    <t xml:space="preserve">потребує перевірки</t>
  </si>
  <si>
    <r>
      <rPr>
        <sz val="9"/>
        <rFont val="Times New Roman"/>
        <family val="1"/>
        <charset val="204"/>
      </rPr>
      <t xml:space="preserve">Фрезерування об'ємів будівель та 3D-друк деталей</t>
    </r>
    <r>
      <rPr>
        <sz val="9"/>
        <color rgb="FF00000A"/>
        <rFont val="Times New Roman"/>
        <family val="1"/>
        <charset val="204"/>
      </rPr>
      <t xml:space="preserve"> 2-х будівель-пам’яток</t>
    </r>
    <r>
      <rPr>
        <sz val="9"/>
        <rFont val="Times New Roman"/>
        <family val="1"/>
        <charset val="204"/>
      </rPr>
      <t xml:space="preserve"> за Мастер 3D-моделями</t>
    </r>
  </si>
  <si>
    <t xml:space="preserve">Акт приймання виконаних робіт (надання послуг) 2 від 20.11.2020</t>
  </si>
  <si>
    <t xml:space="preserve">Додаткова угода №1 від 23.10.2020</t>
  </si>
  <si>
    <t xml:space="preserve">Додаткова угода №2 від 30.10.2020</t>
  </si>
  <si>
    <t xml:space="preserve">Створення ливарних форм та виконання лиття елементів макетів 2-х будівель-пам’яток</t>
  </si>
  <si>
    <t xml:space="preserve">Договір №2 від 19.10.2020р.</t>
  </si>
  <si>
    <t xml:space="preserve">Акт приймання виконаних робіт (надання послуг) 2/01 від 27.10.2020</t>
  </si>
  <si>
    <t xml:space="preserve">пл. дор. №35 Дата списання банком 29.10.2020р.</t>
  </si>
  <si>
    <t xml:space="preserve">Виготовлення  тумб для макетів 2-х будівель-пам’яток (полімерна бронза, розміри: 1 м х 1 м.)</t>
  </si>
  <si>
    <t xml:space="preserve">Договір № ДТДМ20 від 13.11.2020р.</t>
  </si>
  <si>
    <t xml:space="preserve">Акт приймання виконаних робіт (надання послуг) АТДМ20 від 23.11.2020</t>
  </si>
  <si>
    <t xml:space="preserve">акт є в наявності, банківська виписка  на 49 000 грн. відсутня</t>
  </si>
  <si>
    <t xml:space="preserve">Шліфування деталей мекетів 2-х будівель-пам’яток</t>
  </si>
  <si>
    <t xml:space="preserve">Договір про надання послуг №73 від 13.11.2020р.</t>
  </si>
  <si>
    <t xml:space="preserve">Акт приймання виконаних робіт (надання послуг) 1 від 20.11.2020</t>
  </si>
  <si>
    <t xml:space="preserve">акт є в наявності, банківська виписка  на 10 328 грн. відсутня</t>
  </si>
  <si>
    <t xml:space="preserve">Створення табличок зі шрифтами (українська мова, шрифт Брайля), які розміщуватимуться на 2-х будівелях-пам’ятках</t>
  </si>
  <si>
    <t xml:space="preserve">Договір про надання послуг №45 від 21.08.2020р.</t>
  </si>
  <si>
    <t xml:space="preserve">Акт приймання виконаних робіт (надання послуг) 1 від 25.08.2020</t>
  </si>
  <si>
    <t xml:space="preserve">пл. дор. №18 Дата списання банком 26.08.2020р.</t>
  </si>
  <si>
    <t xml:space="preserve">акт є в наявності, банківська виписка  на 3630 грн. відсутня</t>
  </si>
  <si>
    <t xml:space="preserve">Проведення тестування табличок з фокус- групою</t>
  </si>
  <si>
    <t xml:space="preserve">Договір про надання послуг №71 від 13.11.2020р.</t>
  </si>
  <si>
    <t xml:space="preserve">Акт приймання виконаних робіт (надання послуг) 1 від 30.11.2020</t>
  </si>
  <si>
    <t xml:space="preserve">акт є в наявності, банківська виписка  на 3960 грн. відсутня</t>
  </si>
  <si>
    <t xml:space="preserve">Зібрання готових макетів 2-х будівель-пам’яток, виконання патинування макетів будівель</t>
  </si>
  <si>
    <t xml:space="preserve">Договір про надання послуг №ДЗГМ20 від 13.11.2020р.</t>
  </si>
  <si>
    <t xml:space="preserve">Акт приймання виконаних робіт (надання послуг) АЗГМ20 від 24.11.2020</t>
  </si>
  <si>
    <t xml:space="preserve">акт є в наявності, банківська виписка  на 18920 грн. відсутня</t>
  </si>
  <si>
    <r>
      <rPr>
        <sz val="9"/>
        <color rgb="FF000000"/>
        <rFont val="Times New Roman"/>
        <family val="1"/>
        <charset val="204"/>
      </rPr>
      <t xml:space="preserve">Виконання патинування макетів </t>
    </r>
    <r>
      <rPr>
        <sz val="9"/>
        <color rgb="FF00000A"/>
        <rFont val="Times New Roman"/>
        <family val="1"/>
        <charset val="204"/>
      </rPr>
      <t xml:space="preserve">2-х будівель-пам’яток</t>
    </r>
  </si>
  <si>
    <t xml:space="preserve">Договір про надання послуг №72 від 13.11.2020р.</t>
  </si>
  <si>
    <t xml:space="preserve">акт є в наявності, банківська виписка  на 4180 грн. відсутня</t>
  </si>
  <si>
    <t xml:space="preserve">Здійсненення авторського нагляду за виробництвом макетів 2-х будівель-пам’яток</t>
  </si>
  <si>
    <t xml:space="preserve">Договір №43 від 21.08.2020р.</t>
  </si>
  <si>
    <t xml:space="preserve">пл. дор. №20 Дата списання банком 27.08.2020р.</t>
  </si>
  <si>
    <t xml:space="preserve">акт є в наявності, банківська виписка  на 2500 грн. відсутня</t>
  </si>
  <si>
    <t xml:space="preserve">Акт приймання виконаних робіт (надання послуг) №2 від 30.11.2020</t>
  </si>
  <si>
    <t xml:space="preserve">Розміщення 3D-моделей 2-х будівель-пам’яток на WEB ресурсі</t>
  </si>
  <si>
    <t xml:space="preserve">Договір №44 від 21.08.2020р</t>
  </si>
  <si>
    <t xml:space="preserve">пл. дор. №19 Дата списання банком 26.08.2020р.</t>
  </si>
  <si>
    <t xml:space="preserve">акт є в наявності, банківська виписка  на 1500 грн. відсутня</t>
  </si>
  <si>
    <t xml:space="preserve">Акт приймання виконаних робіт (надання послуг) №2 від 20.11.2020</t>
  </si>
  <si>
    <t xml:space="preserve"> Встановлення виготовлених 3D-моделей макетів 2-х будівель-пам’яток  на місця їх призначення</t>
  </si>
  <si>
    <t xml:space="preserve">Договір № ДВВ3D20 від 13.11.2020р.</t>
  </si>
  <si>
    <t xml:space="preserve">Акт приймання виконаних робіт (надання послуг) №АВВ3D20 від 30.11.2020</t>
  </si>
  <si>
    <t xml:space="preserve">акт є в наявності, банківська виписка  на 24760 грн. відсутня</t>
  </si>
  <si>
    <t xml:space="preserve">Ескізні пропозиції щодо форм та зовнішнього вигляду пілонів (дизайн макетів пілонів),</t>
  </si>
  <si>
    <t xml:space="preserve">ФОП Дьомшин И.Ю. (ІПН3424305634)</t>
  </si>
  <si>
    <t xml:space="preserve">Договір №30 від 13.07.2020р.</t>
  </si>
  <si>
    <t xml:space="preserve">Акт приймання виконаних робіт (надання послуг) №2 від 13.08.2020</t>
  </si>
  <si>
    <t xml:space="preserve">пл. дор. №9 Дата списання банком 14.08.2020р.</t>
  </si>
  <si>
    <t xml:space="preserve">74.10 Спеціалізована діяльність із дизайну; </t>
  </si>
  <si>
    <t xml:space="preserve">Акт приймання виконаних робіт (надання послуг) №30 від 31.07.2020</t>
  </si>
  <si>
    <t xml:space="preserve">пл. дор. №2 Дата списання банком 16.07.2020р.</t>
  </si>
  <si>
    <t xml:space="preserve">Додаткова угода №1 від 13.08.2020</t>
  </si>
  <si>
    <r>
      <rPr>
        <sz val="9"/>
        <color rgb="FF000000"/>
        <rFont val="Times New Roman"/>
        <family val="1"/>
        <charset val="204"/>
      </rPr>
      <t xml:space="preserve">В</t>
    </r>
    <r>
      <rPr>
        <sz val="9"/>
        <color rgb="FF00000A"/>
        <rFont val="Times New Roman"/>
        <family val="1"/>
        <charset val="204"/>
      </rPr>
      <t xml:space="preserve">иготовлення конструкцій пілонів з бетону, алюмінієвого композиту та інших супутніх матеріалів</t>
    </r>
  </si>
  <si>
    <t xml:space="preserve">Договір №32 від 13.07.2020р.</t>
  </si>
  <si>
    <t xml:space="preserve">пл. дор. №11 Дата списання банком 16.07.2020р.</t>
  </si>
  <si>
    <t xml:space="preserve">акт є в наявності, банківська виписка  на 16500 грн. відсутня</t>
  </si>
  <si>
    <t xml:space="preserve">Акт приймання виконаних робіт (надання послуг) №3 від 30.10.2020</t>
  </si>
  <si>
    <t xml:space="preserve">Акт приймання виконаних робіт (надання послуг) №32 від 31.07.2020</t>
  </si>
  <si>
    <t xml:space="preserve">пл. дор. №4 Дата списання банком 14.08.2020р.</t>
  </si>
  <si>
    <t xml:space="preserve">Підготовка інформаційних матеріалів, що розміщуватимуться на пілонах (українською та англійською мовами, шрифтом Брайля),</t>
  </si>
  <si>
    <t xml:space="preserve">Договір № 28 від 13.07.2020р.</t>
  </si>
  <si>
    <t xml:space="preserve">Акт приймання виконаних робіт (надання послуг) №28 від 31.07.2020</t>
  </si>
  <si>
    <t xml:space="preserve">пл. дор. №1 Дата списання банком 16.07.2020р.</t>
  </si>
  <si>
    <t xml:space="preserve">63.11 Оброблення даних, розміщення інформації на веб-вузлах і пов'язана з ними діяльність; </t>
  </si>
  <si>
    <t xml:space="preserve">пл. дор. №8 Дата списання банком 14.08.2020р.</t>
  </si>
  <si>
    <t xml:space="preserve">Нанесення на конструкції пілонів відповідного покриття та освітлювальних елементів,</t>
  </si>
  <si>
    <t xml:space="preserve">Договір № 31 від 13.07.2020р.</t>
  </si>
  <si>
    <t xml:space="preserve">Акт приймання виконаних робіт (надання послуг) №3 від 30.11.2020</t>
  </si>
  <si>
    <t xml:space="preserve">акт є в наявності, банківська виписка  на 12500 грн. відсутня</t>
  </si>
  <si>
    <r>
      <rPr>
        <sz val="9"/>
        <color rgb="FF00000A"/>
        <rFont val="Times New Roman"/>
        <family val="1"/>
        <charset val="204"/>
      </rPr>
      <t xml:space="preserve">Нанесення на пілони </t>
    </r>
    <r>
      <rPr>
        <sz val="9"/>
        <color rgb="FF000000"/>
        <rFont val="Times New Roman"/>
        <family val="1"/>
        <charset val="204"/>
      </rPr>
      <t xml:space="preserve">мапи історичного центру міста Кропивницького з туристичним маршрутом та іншої інформації</t>
    </r>
  </si>
  <si>
    <t xml:space="preserve">пл. дор. №10 Дата списання банком 14.08.2020р.</t>
  </si>
  <si>
    <t xml:space="preserve">Акт приймання виконаних робіт (надання послуг) №31 від 31.07.2020</t>
  </si>
  <si>
    <t xml:space="preserve">пл. дор. №3 Дата списання банком 16.07.2020р.</t>
  </si>
  <si>
    <t xml:space="preserve">Улаштування (встановлення) залізобетонного фундаменту
(1 м. * 1 м. * 1 м.) для 3-х інформаційно-туристичних пілонів (включає в себе демонтаж та монтаж тротуарного покриття, плитки, асфальту тощо)</t>
  </si>
  <si>
    <t xml:space="preserve">Пп «ПФ «Мрія» (ЄДРПОУ 20660030)</t>
  </si>
  <si>
    <t xml:space="preserve">Договір № 65 від 29.10.2020р.</t>
  </si>
  <si>
    <t xml:space="preserve">Акт приймання виконаних робіт (надання послуг) №1 від 12.11.2020</t>
  </si>
  <si>
    <t xml:space="preserve">пл. дор. №38 Дата списання банком 16.11.2020р.</t>
  </si>
  <si>
    <t xml:space="preserve">43.99 Інші спеціалізовані будівельні роботи, н. в. і. у.
43.39 Інші роботи із завершення будівництва
43.29 Інші будівельно-монтажні роботи</t>
  </si>
  <si>
    <t xml:space="preserve">акт є в наявності, банківська виписка  на 5800 грн. відсутня</t>
  </si>
  <si>
    <t xml:space="preserve">Додаткова угода №1 від 12.11.2020</t>
  </si>
  <si>
    <t xml:space="preserve">Проведення одноденного тренінгу з 3D-моделювання пам’яток (тренер з м. Одеси)
Тренер №1</t>
  </si>
  <si>
    <t xml:space="preserve">Договір № 64 від 28.10.2020р.</t>
  </si>
  <si>
    <t xml:space="preserve">Акт приймання виконаних робіт (надання послуг) № 1 від 30.10.2020</t>
  </si>
  <si>
    <t xml:space="preserve">акт є в наявності, банківська виписка  на 20000 грн. відсутня</t>
  </si>
  <si>
    <t xml:space="preserve">Проведення одноденного тренінгу з 3D-моделювання пам’яток (тренер з м. Одеси)
Тренер №2</t>
  </si>
  <si>
    <t xml:space="preserve">Витрати за даними звіту за рахунок співфінансування</t>
  </si>
  <si>
    <t xml:space="preserve">Досягнуті на етапі звітування цілі проекту</t>
  </si>
  <si>
    <t xml:space="preserve">Розділ/
Підрозділ/
Стаття/
Пункт</t>
  </si>
  <si>
    <t xml:space="preserve">Сума, грн.</t>
  </si>
  <si>
    <t xml:space="preserve">Назва контрагента (код ЄДРПОУ) /    Виконавець (ІПН)</t>
  </si>
  <si>
    <t xml:space="preserve">Договір, додатки до договору   (номер та дата)</t>
  </si>
  <si>
    <t xml:space="preserve">Акт/Видаткова накладна/Акт списання (номер, дата)</t>
  </si>
  <si>
    <t xml:space="preserve">2.2</t>
  </si>
  <si>
    <t xml:space="preserve">ЗАГАЛЬНА СУМА:</t>
  </si>
  <si>
    <t xml:space="preserve">Витрати за даними звіту за рахунок реінвестицій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</si>
</sst>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%"/>
    <numFmt numFmtId="166" formatCode="#,##0.00"/>
    <numFmt numFmtId="167" formatCode="#,##0"/>
    <numFmt numFmtId="168" formatCode="@"/>
    <numFmt numFmtId="169" formatCode="\$#,##0"/>
    <numFmt numFmtId="170" formatCode="#,##0.00_ ;[RED]\-#,##0.00\ "/>
    <numFmt numFmtId="171" formatCode="_-* #,##0.00\ _₴_-;\-* #,##0.00\ _₴_-;_-* \-??\ _₴_-;_-@"/>
    <numFmt numFmtId="172" formatCode="_-* #,##0.00\ _₽_-;\-* #,##0.00\ _₽_-;_-* \-??\ _₽_-;_-@_-"/>
    <numFmt numFmtId="173" formatCode="_-* #,##0.00\ _₴_-;\-* #,##0.00\ _₴_-;_-* \-??\ _₴_-;_-@_-"/>
    <numFmt numFmtId="174" formatCode="#,##0_ ;\-#,##0\ "/>
    <numFmt numFmtId="175" formatCode="_(* #,##0_);_(* \(#,##0\);_(* \-_);_(@_)"/>
    <numFmt numFmtId="176" formatCode="_(\$* #,##0_);_(\$* \(#,##0\);_(\$* \-??_);_(@_)"/>
    <numFmt numFmtId="177" formatCode="DD/MM/YYYY"/>
  </numFmts>
  <fonts count="45">
    <font>
      <sz val="11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u val="singl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1"/>
    </font>
    <font>
      <b val="true"/>
      <sz val="12"/>
      <color rgb="FF000000"/>
      <name val="Arial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 val="true"/>
      <sz val="9"/>
      <color rgb="FFC00000"/>
      <name val="Arial"/>
      <family val="2"/>
      <charset val="204"/>
    </font>
    <font>
      <sz val="9"/>
      <color rgb="FF000000"/>
      <name val="Calibri"/>
      <family val="2"/>
      <charset val="204"/>
    </font>
    <font>
      <b val="true"/>
      <i val="true"/>
      <sz val="9"/>
      <color rgb="FF000000"/>
      <name val="Arial"/>
      <family val="2"/>
      <charset val="204"/>
    </font>
    <font>
      <b val="true"/>
      <sz val="9"/>
      <color rgb="FF000000"/>
      <name val="Calibri"/>
      <family val="2"/>
      <charset val="204"/>
    </font>
    <font>
      <sz val="9"/>
      <name val="Times New Roman"/>
      <family val="1"/>
      <charset val="204"/>
    </font>
    <font>
      <b val="true"/>
      <sz val="9"/>
      <color rgb="FFFF0000"/>
      <name val="Arial"/>
      <family val="2"/>
      <charset val="204"/>
    </font>
    <font>
      <b val="true"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b val="true"/>
      <sz val="10"/>
      <color rgb="FFC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A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  <fill>
      <patternFill patternType="solid">
        <fgColor rgb="FFDADADA"/>
        <bgColor rgb="FFDEEAF6"/>
      </patternFill>
    </fill>
    <fill>
      <patternFill patternType="solid">
        <fgColor rgb="FFC5E0B4"/>
        <bgColor rgb="FFDADADA"/>
      </patternFill>
    </fill>
  </fills>
  <borders count="7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4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7" fillId="4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7" fillId="4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7" fillId="4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8" fillId="4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8" fillId="4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4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5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5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5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7" fillId="5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5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2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2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5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16" fillId="6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6" fillId="6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20" fillId="6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6" fillId="6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6" fillId="6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6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6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3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1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3" fontId="22" fillId="0" borderId="33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7" fillId="0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3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3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3" fontId="22" fillId="0" borderId="36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6" fillId="0" borderId="3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6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7" fillId="0" borderId="3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3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3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6" fillId="6" borderId="4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3" fontId="22" fillId="0" borderId="42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6" fillId="0" borderId="4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6" fillId="0" borderId="4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4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4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6" fillId="5" borderId="4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5" borderId="4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6" fillId="5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7" fillId="5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5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4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20" fillId="6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6" fillId="6" borderId="5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3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3" fillId="0" borderId="5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20" fillId="7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6" fillId="7" borderId="5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6" fillId="7" borderId="5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6" fillId="7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6" fillId="7" borderId="2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2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5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7" borderId="5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7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16" fillId="5" borderId="5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6" fillId="5" borderId="5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7" fillId="5" borderId="5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5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5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6" fillId="6" borderId="5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8" fillId="6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7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8" fillId="0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3" fillId="0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7" fillId="0" borderId="4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8" fillId="0" borderId="5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20" fillId="7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6" fillId="7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7" borderId="6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7" fillId="7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6" fillId="7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6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6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3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7" borderId="6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7" borderId="5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6" fillId="5" borderId="6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6" fillId="5" borderId="4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5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6" fillId="6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6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6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6" borderId="6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7" fillId="0" borderId="3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0" borderId="3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7" fillId="0" borderId="4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0" borderId="6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7" borderId="6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7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6" fillId="5" borderId="3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6" fillId="5" borderId="6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6" fillId="6" borderId="6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6" borderId="7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7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3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7" fillId="0" borderId="3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3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3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3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4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4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4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7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22" fillId="0" borderId="33" xfId="15" applyFont="true" applyBorder="true" applyAlignment="true" applyProtection="true">
      <alignment horizontal="left" vertical="top" textRotation="0" wrapText="true" indent="0" shrinkToFit="false"/>
      <protection locked="true" hidden="false"/>
    </xf>
    <xf numFmtId="171" fontId="17" fillId="0" borderId="3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7" fillId="0" borderId="3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6" fillId="5" borderId="6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5" borderId="5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5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5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5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8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7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6" fillId="5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6" fillId="5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5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20" fillId="6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20" fillId="6" borderId="2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7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6" fillId="5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6" fillId="5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6" fillId="7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6" fillId="5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7" fillId="5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5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5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5" borderId="2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6" fillId="0" borderId="2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4" fontId="16" fillId="0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6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2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4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4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0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4" fontId="1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4" fontId="16" fillId="0" borderId="4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20" fillId="7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6" fillId="7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7" borderId="5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7" fillId="7" borderId="4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6" fillId="7" borderId="4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7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5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7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7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6" fillId="5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5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6" fillId="0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4" fontId="16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7" fillId="0" borderId="5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6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7" fillId="0" borderId="7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6" fillId="0" borderId="5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7" fillId="0" borderId="6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7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7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6" fillId="5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20" fillId="8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6" fillId="8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6" fillId="8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6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2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8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8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6" fillId="5" borderId="2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6" fillId="5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5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5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7" fillId="0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7" fillId="0" borderId="2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8" fillId="0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0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7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8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7" fillId="0" borderId="4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7" fillId="0" borderId="4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8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16" fillId="8" borderId="4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16" fillId="8" borderId="4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6" fillId="8" borderId="6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7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5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7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8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5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7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8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5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5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5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8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6" fillId="7" borderId="7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8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8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6" fillId="5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8" fillId="6" borderId="2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2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6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8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5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8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8" fillId="6" borderId="2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24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24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25" fillId="0" borderId="3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5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5" fillId="0" borderId="3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5" fillId="0" borderId="3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5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5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5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5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4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24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4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4" fillId="0" borderId="5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6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7" fillId="0" borderId="5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6" fillId="8" borderId="1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16" fillId="8" borderId="5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6" fillId="8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8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8" borderId="7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20" fillId="4" borderId="7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1" fontId="16" fillId="4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16" fillId="4" borderId="7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6" fillId="4" borderId="5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6" fillId="4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4" borderId="7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6" fillId="4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6" fillId="4" borderId="5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6" fillId="4" borderId="7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6" fillId="4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6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4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4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4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4" borderId="1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34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0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36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7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1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5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0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5" fillId="0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3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6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0A"/>
      <rgbColor rgb="FF808000"/>
      <rgbColor rgb="FF800080"/>
      <rgbColor rgb="FF008080"/>
      <rgbColor rgb="FFC5E0B4"/>
      <rgbColor rgb="FF808080"/>
      <rgbColor rgb="FF9999FF"/>
      <rgbColor rgb="FF993366"/>
      <rgbColor rgb="FFFEF2CB"/>
      <rgbColor rgb="FFDEEAF6"/>
      <rgbColor rgb="FF660066"/>
      <rgbColor rgb="FFFF8080"/>
      <rgbColor rgb="FF0066CC"/>
      <rgbColor rgb="FFDA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ECECEC"/>
      <rgbColor rgb="FF99CCFF"/>
      <rgbColor rgb="FFFF99CC"/>
      <rgbColor rgb="FFCC99FF"/>
      <rgbColor rgb="FFFFD965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666720</xdr:colOff>
      <xdr:row>1</xdr:row>
      <xdr:rowOff>9360</xdr:rowOff>
    </xdr:from>
    <xdr:to>
      <xdr:col>2</xdr:col>
      <xdr:colOff>516600</xdr:colOff>
      <xdr:row>7</xdr:row>
      <xdr:rowOff>367200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666720" y="192240"/>
          <a:ext cx="2009160" cy="1532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D965"/>
    <pageSetUpPr fitToPage="true"/>
  </sheetPr>
  <dimension ref="A1:Z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5" zeroHeight="false" outlineLevelRow="0" outlineLevelCol="0"/>
  <cols>
    <col collapsed="false" customWidth="true" hidden="false" outlineLevel="0" max="1" min="1" style="0" width="14.2"/>
    <col collapsed="false" customWidth="true" hidden="false" outlineLevel="0" max="16" min="2" style="0" width="13.7"/>
    <col collapsed="false" customWidth="true" hidden="false" outlineLevel="0" max="26" min="17" style="0" width="7.6"/>
    <col collapsed="false" customWidth="true" hidden="false" outlineLevel="0" max="1025" min="27" style="0" width="12.6"/>
  </cols>
  <sheetData>
    <row r="1" customFormat="false" ht="14.4" hidden="false" customHeight="false" outlineLevel="0" collapsed="false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customFormat="false" ht="14.4" hidden="false" customHeight="false" outlineLevel="0" collapsed="false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customFormat="false" ht="15.6" hidden="false" customHeight="false" outlineLevel="0" collapsed="false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5.6" hidden="false" customHeight="false" outlineLevel="0" collapsed="false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5.75" hidden="false" customHeight="true" outlineLevel="0" collapsed="false">
      <c r="A5" s="4"/>
      <c r="B5" s="11"/>
      <c r="C5" s="4"/>
      <c r="D5" s="11" t="s">
        <v>3</v>
      </c>
      <c r="E5" s="4"/>
      <c r="F5" s="4" t="s">
        <v>4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5.6" hidden="false" customHeight="false" outlineLevel="0" collapsed="false">
      <c r="A6" s="4"/>
      <c r="B6" s="11"/>
      <c r="C6" s="4"/>
      <c r="D6" s="11" t="s">
        <v>5</v>
      </c>
      <c r="E6" s="11"/>
      <c r="F6" s="11" t="s">
        <v>6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.6" hidden="false" customHeight="false" outlineLevel="0" collapsed="false">
      <c r="A7" s="4"/>
      <c r="B7" s="4"/>
      <c r="C7" s="4"/>
      <c r="D7" s="11" t="s">
        <v>7</v>
      </c>
      <c r="E7" s="11"/>
      <c r="F7" s="11" t="s">
        <v>8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33.75" hidden="false" customHeight="true" outlineLevel="0" collapsed="false">
      <c r="A8" s="4"/>
      <c r="B8" s="4"/>
      <c r="C8" s="4"/>
      <c r="D8" s="11" t="s">
        <v>9</v>
      </c>
      <c r="E8" s="11"/>
      <c r="F8" s="15" t="s">
        <v>10</v>
      </c>
      <c r="G8" s="15"/>
      <c r="H8" s="15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5.6" hidden="false" customHeight="false" outlineLevel="0" collapsed="false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5.6" hidden="false" customHeight="false" outlineLevel="0" collapsed="false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5.6" hidden="false" customHeight="false" outlineLevel="0" collapsed="false">
      <c r="A11" s="4"/>
      <c r="B11" s="16" t="s">
        <v>11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5.6" hidden="false" customHeight="false" outlineLevel="0" collapsed="false">
      <c r="A12" s="4"/>
      <c r="B12" s="16" t="s">
        <v>12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5.6" hidden="false" customHeight="false" outlineLevel="0" collapsed="false">
      <c r="A13" s="4"/>
      <c r="B13" s="17" t="s">
        <v>13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5.6" hidden="false" customHeight="false" outlineLevel="0" collapsed="false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4.4" hidden="false" customHeight="false" outlineLevel="0" collapsed="false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customFormat="false" ht="30" hidden="false" customHeight="true" outlineLevel="0" collapsed="false">
      <c r="A16" s="18"/>
      <c r="B16" s="19" t="s">
        <v>14</v>
      </c>
      <c r="C16" s="19"/>
      <c r="D16" s="20" t="s">
        <v>15</v>
      </c>
      <c r="E16" s="20"/>
      <c r="F16" s="20"/>
      <c r="G16" s="20"/>
      <c r="H16" s="20"/>
      <c r="I16" s="20"/>
      <c r="J16" s="20"/>
      <c r="K16" s="20" t="s">
        <v>16</v>
      </c>
      <c r="L16" s="20"/>
      <c r="M16" s="20" t="s">
        <v>17</v>
      </c>
      <c r="N16" s="20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customFormat="false" ht="51" hidden="false" customHeight="true" outlineLevel="0" collapsed="false">
      <c r="A17" s="18"/>
      <c r="B17" s="19"/>
      <c r="C17" s="19"/>
      <c r="D17" s="22" t="s">
        <v>18</v>
      </c>
      <c r="E17" s="23" t="s">
        <v>19</v>
      </c>
      <c r="F17" s="23" t="s">
        <v>20</v>
      </c>
      <c r="G17" s="23" t="s">
        <v>21</v>
      </c>
      <c r="H17" s="23" t="s">
        <v>22</v>
      </c>
      <c r="I17" s="24" t="s">
        <v>23</v>
      </c>
      <c r="J17" s="24"/>
      <c r="K17" s="20"/>
      <c r="L17" s="20"/>
      <c r="M17" s="20"/>
      <c r="N17" s="20"/>
    </row>
    <row r="18" customFormat="false" ht="47.25" hidden="false" customHeight="true" outlineLevel="0" collapsed="false">
      <c r="A18" s="18"/>
      <c r="B18" s="25" t="s">
        <v>24</v>
      </c>
      <c r="C18" s="26" t="s">
        <v>25</v>
      </c>
      <c r="D18" s="25" t="s">
        <v>25</v>
      </c>
      <c r="E18" s="27" t="s">
        <v>25</v>
      </c>
      <c r="F18" s="27" t="s">
        <v>25</v>
      </c>
      <c r="G18" s="27" t="s">
        <v>25</v>
      </c>
      <c r="H18" s="27" t="s">
        <v>25</v>
      </c>
      <c r="I18" s="27" t="s">
        <v>24</v>
      </c>
      <c r="J18" s="28" t="s">
        <v>26</v>
      </c>
      <c r="K18" s="25" t="s">
        <v>24</v>
      </c>
      <c r="L18" s="26" t="s">
        <v>25</v>
      </c>
      <c r="M18" s="29" t="s">
        <v>24</v>
      </c>
      <c r="N18" s="30" t="s">
        <v>25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customFormat="false" ht="15" hidden="false" customHeight="true" outlineLevel="0" collapsed="false">
      <c r="A19" s="32" t="s">
        <v>27</v>
      </c>
      <c r="B19" s="33" t="s">
        <v>28</v>
      </c>
      <c r="C19" s="34" t="s">
        <v>29</v>
      </c>
      <c r="D19" s="35" t="s">
        <v>30</v>
      </c>
      <c r="E19" s="36" t="s">
        <v>31</v>
      </c>
      <c r="F19" s="36" t="s">
        <v>32</v>
      </c>
      <c r="G19" s="36" t="s">
        <v>33</v>
      </c>
      <c r="H19" s="36" t="s">
        <v>34</v>
      </c>
      <c r="I19" s="36" t="s">
        <v>35</v>
      </c>
      <c r="J19" s="34" t="s">
        <v>36</v>
      </c>
      <c r="K19" s="35" t="s">
        <v>37</v>
      </c>
      <c r="L19" s="34" t="s">
        <v>38</v>
      </c>
      <c r="M19" s="35" t="s">
        <v>39</v>
      </c>
      <c r="N19" s="34" t="s">
        <v>40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customFormat="false" ht="39.75" hidden="false" customHeight="true" outlineLevel="0" collapsed="false">
      <c r="A20" s="38" t="s">
        <v>41</v>
      </c>
      <c r="B20" s="39" t="n">
        <v>1</v>
      </c>
      <c r="C20" s="40" t="n">
        <v>719326</v>
      </c>
      <c r="D20" s="41"/>
      <c r="E20" s="42"/>
      <c r="F20" s="42"/>
      <c r="G20" s="42"/>
      <c r="H20" s="42"/>
      <c r="I20" s="43"/>
      <c r="J20" s="40" t="n">
        <f aca="false">D20+E20+F20+G20+H20</f>
        <v>0</v>
      </c>
      <c r="K20" s="44"/>
      <c r="L20" s="40"/>
      <c r="M20" s="45" t="n">
        <v>1</v>
      </c>
      <c r="N20" s="46" t="n">
        <f aca="false">C20+J20+L20</f>
        <v>719326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customFormat="false" ht="45" hidden="false" customHeight="true" outlineLevel="0" collapsed="false">
      <c r="A21" s="47" t="s">
        <v>42</v>
      </c>
      <c r="B21" s="39" t="n">
        <v>1</v>
      </c>
      <c r="C21" s="40" t="n">
        <v>710176</v>
      </c>
      <c r="D21" s="41"/>
      <c r="E21" s="42"/>
      <c r="F21" s="42"/>
      <c r="G21" s="42"/>
      <c r="H21" s="42"/>
      <c r="I21" s="43"/>
      <c r="J21" s="40" t="n">
        <f aca="false">D21+E21+F21+G21+H21</f>
        <v>0</v>
      </c>
      <c r="K21" s="44"/>
      <c r="L21" s="40"/>
      <c r="M21" s="45" t="n">
        <v>1</v>
      </c>
      <c r="N21" s="46" t="n">
        <f aca="false">C21+J21+L21</f>
        <v>710176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customFormat="false" ht="48.75" hidden="false" customHeight="true" outlineLevel="0" collapsed="false">
      <c r="A22" s="47" t="s">
        <v>43</v>
      </c>
      <c r="B22" s="39" t="n">
        <v>0.68</v>
      </c>
      <c r="C22" s="40" t="n">
        <v>493082</v>
      </c>
      <c r="D22" s="41"/>
      <c r="E22" s="42"/>
      <c r="F22" s="42"/>
      <c r="G22" s="42"/>
      <c r="H22" s="42"/>
      <c r="I22" s="43"/>
      <c r="J22" s="40" t="n">
        <f aca="false">D22+E22+F22+G22+H22</f>
        <v>0</v>
      </c>
      <c r="K22" s="44"/>
      <c r="L22" s="40"/>
      <c r="M22" s="45" t="n">
        <v>1</v>
      </c>
      <c r="N22" s="46" t="n">
        <f aca="false">C22+J22+L22</f>
        <v>493082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customFormat="false" ht="39.75" hidden="false" customHeight="true" outlineLevel="0" collapsed="false">
      <c r="A23" s="48" t="s">
        <v>44</v>
      </c>
      <c r="B23" s="39" t="n">
        <v>0.32</v>
      </c>
      <c r="C23" s="40" t="n">
        <f aca="false">C21-C22</f>
        <v>217094</v>
      </c>
      <c r="D23" s="41" t="n">
        <f aca="false">D21-D22</f>
        <v>0</v>
      </c>
      <c r="E23" s="42" t="n">
        <f aca="false">E21-E22</f>
        <v>0</v>
      </c>
      <c r="F23" s="42" t="n">
        <f aca="false">F21-F22</f>
        <v>0</v>
      </c>
      <c r="G23" s="42" t="n">
        <f aca="false">G21-G22</f>
        <v>0</v>
      </c>
      <c r="H23" s="42" t="n">
        <f aca="false">H21-H22</f>
        <v>0</v>
      </c>
      <c r="I23" s="43"/>
      <c r="J23" s="40" t="n">
        <f aca="false">D23+E23+F23+G23+H23</f>
        <v>0</v>
      </c>
      <c r="K23" s="44"/>
      <c r="L23" s="40" t="n">
        <f aca="false">L21-L22</f>
        <v>0</v>
      </c>
      <c r="M23" s="45" t="n">
        <v>1</v>
      </c>
      <c r="N23" s="46" t="n">
        <f aca="false">C23+J23+L23</f>
        <v>217094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customFormat="false" ht="15.75" hidden="false" customHeight="true" outlineLevel="0" collapsed="false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customFormat="false" ht="15.75" hidden="false" customHeight="true" outlineLevel="0" collapsed="false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customFormat="false" ht="15.75" hidden="false" customHeight="true" outlineLevel="0" collapsed="false">
      <c r="A26" s="49"/>
      <c r="B26" s="49" t="s">
        <v>45</v>
      </c>
      <c r="C26" s="50"/>
      <c r="D26" s="50"/>
      <c r="E26" s="50"/>
      <c r="F26" s="49"/>
      <c r="G26" s="50"/>
      <c r="H26" s="50"/>
      <c r="I26" s="51"/>
      <c r="J26" s="50"/>
      <c r="K26" s="50"/>
      <c r="L26" s="50"/>
      <c r="M26" s="50"/>
      <c r="N26" s="50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customFormat="false" ht="15.75" hidden="false" customHeight="true" outlineLevel="0" collapsed="false">
      <c r="D27" s="52" t="s">
        <v>46</v>
      </c>
      <c r="F27" s="53"/>
      <c r="G27" s="52" t="s">
        <v>47</v>
      </c>
      <c r="I27" s="2"/>
      <c r="K27" s="53" t="s">
        <v>48</v>
      </c>
    </row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0">
    <mergeCell ref="F8:H8"/>
    <mergeCell ref="B11:N11"/>
    <mergeCell ref="B12:N12"/>
    <mergeCell ref="B13:N13"/>
    <mergeCell ref="A16:A18"/>
    <mergeCell ref="B16:C17"/>
    <mergeCell ref="D16:J16"/>
    <mergeCell ref="K16:L17"/>
    <mergeCell ref="M16:N17"/>
    <mergeCell ref="I17:J1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4472C4"/>
    <pageSetUpPr fitToPage="true"/>
  </sheetPr>
  <dimension ref="A1:AI19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9" topLeftCell="K10" activePane="bottomRight" state="frozen"/>
      <selection pane="topLeft" activeCell="A1" activeCellId="0" sqref="A1"/>
      <selection pane="topRight" activeCell="K1" activeCellId="0" sqref="K1"/>
      <selection pane="bottomLeft" activeCell="A10" activeCellId="0" sqref="A10"/>
      <selection pane="bottomRight" activeCell="J164" activeCellId="0" sqref="J164"/>
    </sheetView>
  </sheetViews>
  <sheetFormatPr defaultRowHeight="15" zeroHeight="false" outlineLevelRow="0" outlineLevelCol="1"/>
  <cols>
    <col collapsed="false" customWidth="true" hidden="false" outlineLevel="0" max="1" min="1" style="0" width="7"/>
    <col collapsed="false" customWidth="true" hidden="false" outlineLevel="0" max="2" min="2" style="0" width="4.4"/>
    <col collapsed="false" customWidth="true" hidden="false" outlineLevel="0" max="3" min="3" style="0" width="30.5"/>
    <col collapsed="false" customWidth="true" hidden="false" outlineLevel="0" max="4" min="4" style="0" width="7.9"/>
    <col collapsed="false" customWidth="true" hidden="false" outlineLevel="0" max="5" min="5" style="0" width="6.69"/>
    <col collapsed="false" customWidth="true" hidden="false" outlineLevel="0" max="6" min="6" style="0" width="8.6"/>
    <col collapsed="false" customWidth="true" hidden="false" outlineLevel="0" max="7" min="7" style="0" width="9.6"/>
    <col collapsed="false" customWidth="true" hidden="false" outlineLevel="0" max="8" min="8" style="0" width="6.69"/>
    <col collapsed="false" customWidth="true" hidden="false" outlineLevel="0" max="9" min="9" style="0" width="9"/>
    <col collapsed="false" customWidth="true" hidden="false" outlineLevel="0" max="10" min="10" style="0" width="8.6"/>
    <col collapsed="false" customWidth="true" hidden="false" outlineLevel="1" max="11" min="11" style="0" width="6"/>
    <col collapsed="false" customWidth="true" hidden="false" outlineLevel="1" max="12" min="12" style="0" width="6.1"/>
    <col collapsed="false" customWidth="true" hidden="false" outlineLevel="1" max="13" min="13" style="0" width="7.9"/>
    <col collapsed="false" customWidth="true" hidden="false" outlineLevel="1" max="14" min="14" style="0" width="6.2"/>
    <col collapsed="false" customWidth="true" hidden="false" outlineLevel="1" max="15" min="15" style="0" width="7.11"/>
    <col collapsed="false" customWidth="true" hidden="false" outlineLevel="1" max="16" min="16" style="0" width="8.11"/>
    <col collapsed="false" customWidth="true" hidden="false" outlineLevel="1" max="17" min="17" style="0" width="6.69"/>
    <col collapsed="false" customWidth="true" hidden="false" outlineLevel="1" max="18" min="18" style="0" width="6.6"/>
    <col collapsed="false" customWidth="true" hidden="false" outlineLevel="1" max="19" min="19" style="0" width="8.6"/>
    <col collapsed="false" customWidth="true" hidden="false" outlineLevel="1" max="20" min="20" style="0" width="6.2"/>
    <col collapsed="false" customWidth="true" hidden="false" outlineLevel="1" max="21" min="21" style="0" width="6.9"/>
    <col collapsed="false" customWidth="true" hidden="false" outlineLevel="1" max="22" min="22" style="0" width="8.2"/>
    <col collapsed="false" customWidth="true" hidden="false" outlineLevel="1" max="23" min="23" style="0" width="6.52"/>
    <col collapsed="false" customWidth="true" hidden="false" outlineLevel="1" max="24" min="24" style="0" width="6.9"/>
    <col collapsed="false" customWidth="true" hidden="false" outlineLevel="1" max="25" min="25" style="0" width="8"/>
    <col collapsed="false" customWidth="true" hidden="false" outlineLevel="1" max="26" min="26" style="0" width="6.2"/>
    <col collapsed="false" customWidth="true" hidden="false" outlineLevel="1" max="27" min="27" style="0" width="6.52"/>
    <col collapsed="false" customWidth="true" hidden="false" outlineLevel="1" max="28" min="28" style="0" width="8.6"/>
    <col collapsed="false" customWidth="true" hidden="false" outlineLevel="0" max="29" min="29" style="0" width="8.4"/>
    <col collapsed="false" customWidth="true" hidden="false" outlineLevel="0" max="30" min="30" style="0" width="9"/>
    <col collapsed="false" customWidth="true" hidden="false" outlineLevel="0" max="31" min="31" style="0" width="8.2"/>
    <col collapsed="false" customWidth="true" hidden="false" outlineLevel="0" max="32" min="32" style="0" width="8"/>
    <col collapsed="false" customWidth="true" hidden="false" outlineLevel="0" max="33" min="33" style="0" width="10.2"/>
    <col collapsed="false" customWidth="true" hidden="false" outlineLevel="0" max="35" min="34" style="0" width="7.7"/>
    <col collapsed="false" customWidth="true" hidden="false" outlineLevel="0" max="1025" min="36" style="0" width="12.6"/>
  </cols>
  <sheetData>
    <row r="1" customFormat="false" ht="15.6" hidden="false" customHeight="false" outlineLevel="0" collapsed="false">
      <c r="A1" s="54" t="s">
        <v>49</v>
      </c>
      <c r="B1" s="54"/>
      <c r="C1" s="54"/>
      <c r="D1" s="54"/>
      <c r="E1" s="5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55"/>
    </row>
    <row r="2" customFormat="false" ht="15.6" hidden="false" customHeight="false" outlineLevel="0" collapsed="false">
      <c r="A2" s="56" t="s">
        <v>3</v>
      </c>
      <c r="B2" s="54"/>
      <c r="C2" s="54"/>
      <c r="D2" s="54"/>
      <c r="E2" s="5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 t="s">
        <v>50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53"/>
      <c r="AI2" s="53"/>
    </row>
    <row r="3" customFormat="false" ht="14.4" hidden="false" customHeight="false" outlineLevel="0" collapsed="false">
      <c r="A3" s="56" t="s">
        <v>51</v>
      </c>
      <c r="B3" s="57"/>
      <c r="C3" s="56" t="s">
        <v>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9"/>
      <c r="AD3" s="59"/>
      <c r="AE3" s="59"/>
      <c r="AF3" s="59"/>
      <c r="AG3" s="59"/>
      <c r="AH3" s="53"/>
      <c r="AI3" s="53"/>
    </row>
    <row r="4" customFormat="false" ht="15.75" hidden="false" customHeight="true" outlineLevel="0" collapsed="false">
      <c r="A4" s="11" t="s">
        <v>9</v>
      </c>
      <c r="B4" s="57"/>
      <c r="C4" s="56" t="s">
        <v>52</v>
      </c>
      <c r="D4" s="58"/>
      <c r="E4" s="58"/>
      <c r="F4" s="58"/>
      <c r="G4" s="58"/>
      <c r="H4" s="58"/>
      <c r="I4" s="58"/>
      <c r="J4" s="58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61"/>
      <c r="AE4" s="61"/>
      <c r="AF4" s="61"/>
      <c r="AG4" s="61"/>
      <c r="AH4" s="53"/>
      <c r="AI4" s="53"/>
    </row>
    <row r="5" customFormat="false" ht="13.8" hidden="false" customHeight="false" outlineLevel="0" collapsed="false">
      <c r="A5" s="11"/>
      <c r="B5" s="57"/>
      <c r="C5" s="62"/>
      <c r="D5" s="58"/>
      <c r="E5" s="58"/>
      <c r="F5" s="58"/>
      <c r="G5" s="58"/>
      <c r="H5" s="58"/>
      <c r="I5" s="58"/>
      <c r="J5" s="58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64"/>
      <c r="AE5" s="64"/>
      <c r="AF5" s="64"/>
      <c r="AG5" s="64"/>
    </row>
    <row r="6" s="72" customFormat="true" ht="26.25" hidden="false" customHeight="true" outlineLevel="0" collapsed="false">
      <c r="A6" s="65" t="s">
        <v>53</v>
      </c>
      <c r="B6" s="66" t="s">
        <v>54</v>
      </c>
      <c r="C6" s="67" t="s">
        <v>55</v>
      </c>
      <c r="D6" s="68" t="s">
        <v>56</v>
      </c>
      <c r="E6" s="69" t="s">
        <v>57</v>
      </c>
      <c r="F6" s="69"/>
      <c r="G6" s="69"/>
      <c r="H6" s="69"/>
      <c r="I6" s="69"/>
      <c r="J6" s="69"/>
      <c r="K6" s="69" t="s">
        <v>58</v>
      </c>
      <c r="L6" s="69"/>
      <c r="M6" s="69"/>
      <c r="N6" s="69"/>
      <c r="O6" s="69"/>
      <c r="P6" s="69"/>
      <c r="Q6" s="69" t="s">
        <v>58</v>
      </c>
      <c r="R6" s="69"/>
      <c r="S6" s="69"/>
      <c r="T6" s="69"/>
      <c r="U6" s="69"/>
      <c r="V6" s="69"/>
      <c r="W6" s="69" t="s">
        <v>58</v>
      </c>
      <c r="X6" s="69"/>
      <c r="Y6" s="69"/>
      <c r="Z6" s="69"/>
      <c r="AA6" s="69"/>
      <c r="AB6" s="69"/>
      <c r="AC6" s="70" t="s">
        <v>59</v>
      </c>
      <c r="AD6" s="70"/>
      <c r="AE6" s="70"/>
      <c r="AF6" s="70"/>
      <c r="AG6" s="71" t="s">
        <v>60</v>
      </c>
    </row>
    <row r="7" s="72" customFormat="true" ht="71.25" hidden="false" customHeight="true" outlineLevel="0" collapsed="false">
      <c r="A7" s="65"/>
      <c r="B7" s="66"/>
      <c r="C7" s="67"/>
      <c r="D7" s="67"/>
      <c r="E7" s="71" t="s">
        <v>61</v>
      </c>
      <c r="F7" s="71"/>
      <c r="G7" s="71"/>
      <c r="H7" s="71" t="s">
        <v>62</v>
      </c>
      <c r="I7" s="71"/>
      <c r="J7" s="71"/>
      <c r="K7" s="71" t="s">
        <v>61</v>
      </c>
      <c r="L7" s="71"/>
      <c r="M7" s="71"/>
      <c r="N7" s="71" t="s">
        <v>62</v>
      </c>
      <c r="O7" s="71"/>
      <c r="P7" s="71"/>
      <c r="Q7" s="71" t="s">
        <v>61</v>
      </c>
      <c r="R7" s="71"/>
      <c r="S7" s="71"/>
      <c r="T7" s="71" t="s">
        <v>62</v>
      </c>
      <c r="U7" s="71"/>
      <c r="V7" s="71"/>
      <c r="W7" s="71" t="s">
        <v>61</v>
      </c>
      <c r="X7" s="71"/>
      <c r="Y7" s="71"/>
      <c r="Z7" s="71" t="s">
        <v>62</v>
      </c>
      <c r="AA7" s="71"/>
      <c r="AB7" s="71"/>
      <c r="AC7" s="73" t="s">
        <v>63</v>
      </c>
      <c r="AD7" s="73" t="s">
        <v>64</v>
      </c>
      <c r="AE7" s="70" t="s">
        <v>65</v>
      </c>
      <c r="AF7" s="70"/>
      <c r="AG7" s="71"/>
    </row>
    <row r="8" s="72" customFormat="true" ht="41.25" hidden="false" customHeight="true" outlineLevel="0" collapsed="false">
      <c r="A8" s="65"/>
      <c r="B8" s="66"/>
      <c r="C8" s="67"/>
      <c r="D8" s="67"/>
      <c r="E8" s="68" t="s">
        <v>66</v>
      </c>
      <c r="F8" s="74" t="s">
        <v>67</v>
      </c>
      <c r="G8" s="75" t="s">
        <v>68</v>
      </c>
      <c r="H8" s="68" t="s">
        <v>66</v>
      </c>
      <c r="I8" s="74" t="s">
        <v>67</v>
      </c>
      <c r="J8" s="75" t="s">
        <v>69</v>
      </c>
      <c r="K8" s="68" t="s">
        <v>66</v>
      </c>
      <c r="L8" s="74" t="s">
        <v>70</v>
      </c>
      <c r="M8" s="75" t="s">
        <v>71</v>
      </c>
      <c r="N8" s="68" t="s">
        <v>66</v>
      </c>
      <c r="O8" s="74" t="s">
        <v>70</v>
      </c>
      <c r="P8" s="75" t="s">
        <v>72</v>
      </c>
      <c r="Q8" s="68" t="s">
        <v>66</v>
      </c>
      <c r="R8" s="74" t="s">
        <v>70</v>
      </c>
      <c r="S8" s="75" t="s">
        <v>73</v>
      </c>
      <c r="T8" s="68" t="s">
        <v>66</v>
      </c>
      <c r="U8" s="74" t="s">
        <v>70</v>
      </c>
      <c r="V8" s="75" t="s">
        <v>74</v>
      </c>
      <c r="W8" s="68" t="s">
        <v>66</v>
      </c>
      <c r="X8" s="74" t="s">
        <v>70</v>
      </c>
      <c r="Y8" s="75" t="s">
        <v>75</v>
      </c>
      <c r="Z8" s="68" t="s">
        <v>66</v>
      </c>
      <c r="AA8" s="74" t="s">
        <v>70</v>
      </c>
      <c r="AB8" s="75" t="s">
        <v>76</v>
      </c>
      <c r="AC8" s="73"/>
      <c r="AD8" s="73"/>
      <c r="AE8" s="76" t="s">
        <v>77</v>
      </c>
      <c r="AF8" s="77" t="s">
        <v>24</v>
      </c>
      <c r="AG8" s="71"/>
    </row>
    <row r="9" s="72" customFormat="true" ht="12" hidden="false" customHeight="false" outlineLevel="0" collapsed="false">
      <c r="A9" s="78" t="s">
        <v>78</v>
      </c>
      <c r="B9" s="79" t="n">
        <v>1</v>
      </c>
      <c r="C9" s="80" t="n">
        <v>2</v>
      </c>
      <c r="D9" s="81" t="n">
        <v>3</v>
      </c>
      <c r="E9" s="82" t="n">
        <v>4</v>
      </c>
      <c r="F9" s="82" t="n">
        <v>5</v>
      </c>
      <c r="G9" s="82" t="n">
        <v>6</v>
      </c>
      <c r="H9" s="82" t="n">
        <v>7</v>
      </c>
      <c r="I9" s="82" t="n">
        <v>8</v>
      </c>
      <c r="J9" s="82" t="n">
        <v>9</v>
      </c>
      <c r="K9" s="83" t="n">
        <v>10</v>
      </c>
      <c r="L9" s="83" t="n">
        <v>11</v>
      </c>
      <c r="M9" s="83" t="n">
        <v>12</v>
      </c>
      <c r="N9" s="83" t="n">
        <v>13</v>
      </c>
      <c r="O9" s="83" t="n">
        <v>14</v>
      </c>
      <c r="P9" s="83" t="n">
        <v>15</v>
      </c>
      <c r="Q9" s="83" t="n">
        <v>16</v>
      </c>
      <c r="R9" s="83" t="n">
        <v>17</v>
      </c>
      <c r="S9" s="83" t="n">
        <v>18</v>
      </c>
      <c r="T9" s="83" t="n">
        <v>19</v>
      </c>
      <c r="U9" s="83" t="n">
        <v>20</v>
      </c>
      <c r="V9" s="83" t="n">
        <v>21</v>
      </c>
      <c r="W9" s="83" t="n">
        <v>22</v>
      </c>
      <c r="X9" s="83" t="n">
        <v>23</v>
      </c>
      <c r="Y9" s="83" t="n">
        <v>24</v>
      </c>
      <c r="Z9" s="83" t="n">
        <v>25</v>
      </c>
      <c r="AA9" s="83" t="n">
        <v>26</v>
      </c>
      <c r="AB9" s="83" t="n">
        <v>27</v>
      </c>
      <c r="AC9" s="84" t="n">
        <v>28</v>
      </c>
      <c r="AD9" s="84" t="n">
        <v>29</v>
      </c>
      <c r="AE9" s="84" t="n">
        <v>30</v>
      </c>
      <c r="AF9" s="85" t="n">
        <v>31</v>
      </c>
      <c r="AG9" s="83" t="n">
        <v>32</v>
      </c>
    </row>
    <row r="10" s="72" customFormat="true" ht="24" hidden="false" customHeight="false" outlineLevel="0" collapsed="false">
      <c r="A10" s="86"/>
      <c r="B10" s="87"/>
      <c r="C10" s="85" t="s">
        <v>79</v>
      </c>
      <c r="D10" s="88"/>
      <c r="E10" s="81" t="s">
        <v>80</v>
      </c>
      <c r="F10" s="88" t="s">
        <v>81</v>
      </c>
      <c r="G10" s="89" t="s">
        <v>82</v>
      </c>
      <c r="H10" s="88" t="s">
        <v>83</v>
      </c>
      <c r="I10" s="88" t="s">
        <v>84</v>
      </c>
      <c r="J10" s="88" t="s">
        <v>85</v>
      </c>
      <c r="K10" s="80" t="s">
        <v>86</v>
      </c>
      <c r="L10" s="85" t="s">
        <v>87</v>
      </c>
      <c r="M10" s="84" t="s">
        <v>88</v>
      </c>
      <c r="N10" s="80" t="s">
        <v>89</v>
      </c>
      <c r="O10" s="85" t="s">
        <v>90</v>
      </c>
      <c r="P10" s="84" t="s">
        <v>91</v>
      </c>
      <c r="Q10" s="80" t="s">
        <v>92</v>
      </c>
      <c r="R10" s="85" t="s">
        <v>93</v>
      </c>
      <c r="S10" s="84" t="s">
        <v>94</v>
      </c>
      <c r="T10" s="80" t="s">
        <v>95</v>
      </c>
      <c r="U10" s="85" t="s">
        <v>96</v>
      </c>
      <c r="V10" s="84" t="s">
        <v>97</v>
      </c>
      <c r="W10" s="80" t="s">
        <v>98</v>
      </c>
      <c r="X10" s="85" t="s">
        <v>99</v>
      </c>
      <c r="Y10" s="84" t="s">
        <v>100</v>
      </c>
      <c r="Z10" s="80" t="s">
        <v>101</v>
      </c>
      <c r="AA10" s="85" t="s">
        <v>102</v>
      </c>
      <c r="AB10" s="84" t="s">
        <v>103</v>
      </c>
      <c r="AC10" s="85" t="s">
        <v>104</v>
      </c>
      <c r="AD10" s="85" t="s">
        <v>105</v>
      </c>
      <c r="AE10" s="85" t="s">
        <v>106</v>
      </c>
      <c r="AF10" s="85" t="s">
        <v>107</v>
      </c>
      <c r="AG10" s="83"/>
    </row>
    <row r="11" s="72" customFormat="true" ht="19.5" hidden="false" customHeight="true" outlineLevel="0" collapsed="false">
      <c r="A11" s="90"/>
      <c r="B11" s="91"/>
      <c r="C11" s="92" t="s">
        <v>108</v>
      </c>
      <c r="D11" s="93"/>
      <c r="E11" s="94"/>
      <c r="F11" s="93"/>
      <c r="G11" s="95"/>
      <c r="H11" s="93"/>
      <c r="I11" s="93"/>
      <c r="J11" s="93"/>
      <c r="K11" s="94"/>
      <c r="L11" s="93"/>
      <c r="M11" s="95"/>
      <c r="N11" s="94"/>
      <c r="O11" s="93"/>
      <c r="P11" s="95"/>
      <c r="Q11" s="94"/>
      <c r="R11" s="93"/>
      <c r="S11" s="95"/>
      <c r="T11" s="94"/>
      <c r="U11" s="93"/>
      <c r="V11" s="95"/>
      <c r="W11" s="94"/>
      <c r="X11" s="93"/>
      <c r="Y11" s="95"/>
      <c r="Z11" s="94"/>
      <c r="AA11" s="93"/>
      <c r="AB11" s="95"/>
      <c r="AC11" s="96"/>
      <c r="AD11" s="97"/>
      <c r="AE11" s="97"/>
      <c r="AF11" s="97"/>
      <c r="AG11" s="98"/>
      <c r="AH11" s="99"/>
      <c r="AI11" s="99"/>
    </row>
    <row r="12" s="72" customFormat="true" ht="22.5" hidden="false" customHeight="true" outlineLevel="0" collapsed="false">
      <c r="A12" s="100" t="s">
        <v>109</v>
      </c>
      <c r="B12" s="101" t="n">
        <v>1</v>
      </c>
      <c r="C12" s="102" t="s">
        <v>110</v>
      </c>
      <c r="D12" s="103"/>
      <c r="E12" s="104"/>
      <c r="F12" s="105"/>
      <c r="G12" s="105"/>
      <c r="H12" s="106"/>
      <c r="I12" s="107"/>
      <c r="J12" s="108"/>
      <c r="K12" s="105"/>
      <c r="L12" s="105"/>
      <c r="M12" s="109"/>
      <c r="N12" s="104"/>
      <c r="O12" s="105"/>
      <c r="P12" s="109"/>
      <c r="Q12" s="105"/>
      <c r="R12" s="105"/>
      <c r="S12" s="109"/>
      <c r="T12" s="104"/>
      <c r="U12" s="105"/>
      <c r="V12" s="109"/>
      <c r="W12" s="105"/>
      <c r="X12" s="105"/>
      <c r="Y12" s="109"/>
      <c r="Z12" s="104"/>
      <c r="AA12" s="105"/>
      <c r="AB12" s="105"/>
      <c r="AC12" s="110"/>
      <c r="AD12" s="111"/>
      <c r="AE12" s="111"/>
      <c r="AF12" s="112"/>
      <c r="AG12" s="113"/>
      <c r="AH12" s="114"/>
      <c r="AI12" s="114"/>
    </row>
    <row r="13" s="72" customFormat="true" ht="30" hidden="false" customHeight="true" outlineLevel="0" collapsed="false">
      <c r="A13" s="115" t="s">
        <v>111</v>
      </c>
      <c r="B13" s="116" t="s">
        <v>112</v>
      </c>
      <c r="C13" s="117" t="s">
        <v>113</v>
      </c>
      <c r="D13" s="118"/>
      <c r="E13" s="119"/>
      <c r="F13" s="120"/>
      <c r="G13" s="121" t="n">
        <f aca="false">SUM(G14:G16)</f>
        <v>0</v>
      </c>
      <c r="H13" s="119"/>
      <c r="I13" s="120"/>
      <c r="J13" s="121" t="n">
        <f aca="false">SUM(J14:J16)</f>
        <v>0</v>
      </c>
      <c r="K13" s="119"/>
      <c r="L13" s="120"/>
      <c r="M13" s="121" t="n">
        <f aca="false">SUM(M14:M16)</f>
        <v>0</v>
      </c>
      <c r="N13" s="119"/>
      <c r="O13" s="120"/>
      <c r="P13" s="121" t="n">
        <f aca="false">SUM(P14:P16)</f>
        <v>0</v>
      </c>
      <c r="Q13" s="119"/>
      <c r="R13" s="120"/>
      <c r="S13" s="121" t="n">
        <f aca="false">SUM(S14:S16)</f>
        <v>0</v>
      </c>
      <c r="T13" s="119"/>
      <c r="U13" s="120"/>
      <c r="V13" s="121" t="n">
        <f aca="false">SUM(V14:V16)</f>
        <v>0</v>
      </c>
      <c r="W13" s="119"/>
      <c r="X13" s="120"/>
      <c r="Y13" s="121" t="n">
        <f aca="false">SUM(Y14:Y16)</f>
        <v>0</v>
      </c>
      <c r="Z13" s="119"/>
      <c r="AA13" s="120"/>
      <c r="AB13" s="121" t="n">
        <f aca="false">SUM(AB14:AB16)</f>
        <v>0</v>
      </c>
      <c r="AC13" s="122" t="n">
        <f aca="false">G13+M13+S13+Y13</f>
        <v>0</v>
      </c>
      <c r="AD13" s="123" t="n">
        <f aca="false">J13+P13+V13+AB13</f>
        <v>0</v>
      </c>
      <c r="AE13" s="124" t="n">
        <f aca="false">AC13-AD13</f>
        <v>0</v>
      </c>
      <c r="AF13" s="125" t="n">
        <v>0</v>
      </c>
      <c r="AG13" s="126"/>
      <c r="AH13" s="127"/>
      <c r="AI13" s="127"/>
    </row>
    <row r="14" s="72" customFormat="true" ht="46.5" hidden="false" customHeight="true" outlineLevel="0" collapsed="false">
      <c r="A14" s="128" t="s">
        <v>114</v>
      </c>
      <c r="B14" s="129" t="s">
        <v>115</v>
      </c>
      <c r="C14" s="130" t="s">
        <v>116</v>
      </c>
      <c r="D14" s="131" t="s">
        <v>117</v>
      </c>
      <c r="E14" s="132" t="n">
        <v>5</v>
      </c>
      <c r="F14" s="133" t="n">
        <v>0</v>
      </c>
      <c r="G14" s="134" t="n">
        <f aca="false">E14*F14</f>
        <v>0</v>
      </c>
      <c r="H14" s="132" t="n">
        <v>5</v>
      </c>
      <c r="I14" s="133" t="n">
        <v>0</v>
      </c>
      <c r="J14" s="134" t="n">
        <f aca="false">H14*I14</f>
        <v>0</v>
      </c>
      <c r="K14" s="132" t="n">
        <v>0</v>
      </c>
      <c r="L14" s="133" t="n">
        <v>0</v>
      </c>
      <c r="M14" s="134" t="n">
        <f aca="false">K14*L14</f>
        <v>0</v>
      </c>
      <c r="N14" s="132" t="n">
        <v>0</v>
      </c>
      <c r="O14" s="133" t="n">
        <v>0</v>
      </c>
      <c r="P14" s="134" t="n">
        <f aca="false">N14*O14</f>
        <v>0</v>
      </c>
      <c r="Q14" s="132" t="n">
        <v>0</v>
      </c>
      <c r="R14" s="133" t="n">
        <v>0</v>
      </c>
      <c r="S14" s="134" t="n">
        <f aca="false">Q14*R14</f>
        <v>0</v>
      </c>
      <c r="T14" s="132" t="n">
        <v>0</v>
      </c>
      <c r="U14" s="133" t="n">
        <v>0</v>
      </c>
      <c r="V14" s="134" t="n">
        <f aca="false">T14*U14</f>
        <v>0</v>
      </c>
      <c r="W14" s="132" t="n">
        <v>0</v>
      </c>
      <c r="X14" s="133" t="n">
        <v>0</v>
      </c>
      <c r="Y14" s="134" t="n">
        <f aca="false">W14*X14</f>
        <v>0</v>
      </c>
      <c r="Z14" s="132" t="n">
        <v>0</v>
      </c>
      <c r="AA14" s="133" t="n">
        <v>0</v>
      </c>
      <c r="AB14" s="134" t="n">
        <f aca="false">Z14*AA14</f>
        <v>0</v>
      </c>
      <c r="AC14" s="135" t="n">
        <f aca="false">G14+M14+S14+Y14</f>
        <v>0</v>
      </c>
      <c r="AD14" s="136" t="n">
        <f aca="false">J14+P14+V14+AB14</f>
        <v>0</v>
      </c>
      <c r="AE14" s="137" t="n">
        <f aca="false">AC14-AD14</f>
        <v>0</v>
      </c>
      <c r="AF14" s="138" t="n">
        <v>0</v>
      </c>
      <c r="AG14" s="139"/>
      <c r="AH14" s="114"/>
      <c r="AI14" s="114"/>
    </row>
    <row r="15" s="72" customFormat="true" ht="56.25" hidden="false" customHeight="true" outlineLevel="0" collapsed="false">
      <c r="A15" s="128" t="s">
        <v>114</v>
      </c>
      <c r="B15" s="129" t="s">
        <v>118</v>
      </c>
      <c r="C15" s="140" t="s">
        <v>119</v>
      </c>
      <c r="D15" s="131" t="s">
        <v>117</v>
      </c>
      <c r="E15" s="132" t="n">
        <v>5</v>
      </c>
      <c r="F15" s="133" t="n">
        <v>0</v>
      </c>
      <c r="G15" s="134" t="n">
        <f aca="false">E15*F15</f>
        <v>0</v>
      </c>
      <c r="H15" s="132" t="n">
        <v>5</v>
      </c>
      <c r="I15" s="133" t="n">
        <v>0</v>
      </c>
      <c r="J15" s="134" t="n">
        <f aca="false">H15*I15</f>
        <v>0</v>
      </c>
      <c r="K15" s="132" t="n">
        <v>0</v>
      </c>
      <c r="L15" s="133" t="n">
        <v>0</v>
      </c>
      <c r="M15" s="134" t="n">
        <f aca="false">K15*L15</f>
        <v>0</v>
      </c>
      <c r="N15" s="132" t="n">
        <v>0</v>
      </c>
      <c r="O15" s="133" t="n">
        <v>0</v>
      </c>
      <c r="P15" s="134" t="n">
        <f aca="false">N15*O15</f>
        <v>0</v>
      </c>
      <c r="Q15" s="132" t="n">
        <v>0</v>
      </c>
      <c r="R15" s="133" t="n">
        <v>0</v>
      </c>
      <c r="S15" s="134" t="n">
        <f aca="false">Q15*R15</f>
        <v>0</v>
      </c>
      <c r="T15" s="132" t="n">
        <v>0</v>
      </c>
      <c r="U15" s="133" t="n">
        <v>0</v>
      </c>
      <c r="V15" s="134" t="n">
        <f aca="false">T15*U15</f>
        <v>0</v>
      </c>
      <c r="W15" s="132" t="n">
        <v>0</v>
      </c>
      <c r="X15" s="133" t="n">
        <v>0</v>
      </c>
      <c r="Y15" s="134" t="n">
        <f aca="false">W15*X15</f>
        <v>0</v>
      </c>
      <c r="Z15" s="132" t="n">
        <v>0</v>
      </c>
      <c r="AA15" s="133" t="n">
        <v>0</v>
      </c>
      <c r="AB15" s="134" t="n">
        <f aca="false">Z15*AA15</f>
        <v>0</v>
      </c>
      <c r="AC15" s="135" t="n">
        <f aca="false">G15+M15+S15+Y15</f>
        <v>0</v>
      </c>
      <c r="AD15" s="136" t="n">
        <f aca="false">J15+P15+V15+AB15</f>
        <v>0</v>
      </c>
      <c r="AE15" s="137" t="n">
        <f aca="false">AC15-AD15</f>
        <v>0</v>
      </c>
      <c r="AF15" s="138" t="n">
        <v>0</v>
      </c>
      <c r="AG15" s="139"/>
      <c r="AH15" s="114"/>
      <c r="AI15" s="114"/>
    </row>
    <row r="16" s="72" customFormat="true" ht="30" hidden="false" customHeight="true" outlineLevel="0" collapsed="false">
      <c r="A16" s="141" t="s">
        <v>114</v>
      </c>
      <c r="B16" s="142" t="s">
        <v>120</v>
      </c>
      <c r="C16" s="143" t="s">
        <v>121</v>
      </c>
      <c r="D16" s="144" t="s">
        <v>117</v>
      </c>
      <c r="E16" s="145" t="n">
        <v>0</v>
      </c>
      <c r="F16" s="146" t="n">
        <v>0</v>
      </c>
      <c r="G16" s="147" t="n">
        <f aca="false">E16*F16</f>
        <v>0</v>
      </c>
      <c r="H16" s="145" t="n">
        <v>0</v>
      </c>
      <c r="I16" s="146" t="n">
        <v>0</v>
      </c>
      <c r="J16" s="147" t="n">
        <f aca="false">H16*I16</f>
        <v>0</v>
      </c>
      <c r="K16" s="145" t="n">
        <v>0</v>
      </c>
      <c r="L16" s="146" t="n">
        <v>0</v>
      </c>
      <c r="M16" s="147" t="n">
        <f aca="false">K16*L16</f>
        <v>0</v>
      </c>
      <c r="N16" s="145" t="n">
        <v>0</v>
      </c>
      <c r="O16" s="146" t="n">
        <v>0</v>
      </c>
      <c r="P16" s="147" t="n">
        <f aca="false">N16*O16</f>
        <v>0</v>
      </c>
      <c r="Q16" s="145" t="n">
        <v>0</v>
      </c>
      <c r="R16" s="146" t="n">
        <v>0</v>
      </c>
      <c r="S16" s="147" t="n">
        <f aca="false">Q16*R16</f>
        <v>0</v>
      </c>
      <c r="T16" s="145" t="n">
        <v>0</v>
      </c>
      <c r="U16" s="146" t="n">
        <v>0</v>
      </c>
      <c r="V16" s="147" t="n">
        <f aca="false">T16*U16</f>
        <v>0</v>
      </c>
      <c r="W16" s="145" t="n">
        <v>0</v>
      </c>
      <c r="X16" s="146" t="n">
        <v>0</v>
      </c>
      <c r="Y16" s="147" t="n">
        <f aca="false">W16*X16</f>
        <v>0</v>
      </c>
      <c r="Z16" s="145" t="n">
        <v>0</v>
      </c>
      <c r="AA16" s="146" t="n">
        <v>0</v>
      </c>
      <c r="AB16" s="147" t="n">
        <f aca="false">Z16*AA16</f>
        <v>0</v>
      </c>
      <c r="AC16" s="148" t="n">
        <f aca="false">G16+M16+S16+Y16</f>
        <v>0</v>
      </c>
      <c r="AD16" s="149" t="n">
        <f aca="false">J16+P16+V16+AB16</f>
        <v>0</v>
      </c>
      <c r="AE16" s="150" t="n">
        <f aca="false">AC16-AD16</f>
        <v>0</v>
      </c>
      <c r="AF16" s="151" t="n">
        <v>0</v>
      </c>
      <c r="AG16" s="152"/>
      <c r="AH16" s="114"/>
      <c r="AI16" s="114"/>
    </row>
    <row r="17" s="72" customFormat="true" ht="30" hidden="false" customHeight="true" outlineLevel="0" collapsed="false">
      <c r="A17" s="115" t="s">
        <v>111</v>
      </c>
      <c r="B17" s="116" t="s">
        <v>122</v>
      </c>
      <c r="C17" s="117" t="s">
        <v>123</v>
      </c>
      <c r="D17" s="118"/>
      <c r="E17" s="119"/>
      <c r="F17" s="120"/>
      <c r="G17" s="121" t="n">
        <f aca="false">SUM(G18:G20)</f>
        <v>0</v>
      </c>
      <c r="H17" s="119"/>
      <c r="I17" s="120"/>
      <c r="J17" s="121" t="n">
        <f aca="false">SUM(J18:J20)</f>
        <v>0</v>
      </c>
      <c r="K17" s="119"/>
      <c r="L17" s="120"/>
      <c r="M17" s="121" t="n">
        <f aca="false">SUM(M18:M20)</f>
        <v>0</v>
      </c>
      <c r="N17" s="119"/>
      <c r="O17" s="120"/>
      <c r="P17" s="153" t="n">
        <v>0</v>
      </c>
      <c r="Q17" s="119"/>
      <c r="R17" s="120"/>
      <c r="S17" s="121" t="n">
        <f aca="false">SUM(S18:S20)</f>
        <v>0</v>
      </c>
      <c r="T17" s="119"/>
      <c r="U17" s="120"/>
      <c r="V17" s="153" t="n">
        <v>0</v>
      </c>
      <c r="W17" s="119"/>
      <c r="X17" s="120"/>
      <c r="Y17" s="121" t="n">
        <f aca="false">SUM(Y18:Y20)</f>
        <v>0</v>
      </c>
      <c r="Z17" s="119"/>
      <c r="AA17" s="120"/>
      <c r="AB17" s="153" t="n">
        <v>0</v>
      </c>
      <c r="AC17" s="122" t="n">
        <f aca="false">G17+M17+S17+Y17</f>
        <v>0</v>
      </c>
      <c r="AD17" s="123" t="n">
        <f aca="false">J17+P17+V17+AB17</f>
        <v>0</v>
      </c>
      <c r="AE17" s="124" t="n">
        <f aca="false">AC17-AD17</f>
        <v>0</v>
      </c>
      <c r="AF17" s="125" t="n">
        <v>0</v>
      </c>
      <c r="AG17" s="126"/>
      <c r="AH17" s="127"/>
      <c r="AI17" s="127"/>
    </row>
    <row r="18" s="72" customFormat="true" ht="30" hidden="false" customHeight="true" outlineLevel="0" collapsed="false">
      <c r="A18" s="128" t="s">
        <v>114</v>
      </c>
      <c r="B18" s="129" t="s">
        <v>115</v>
      </c>
      <c r="C18" s="143" t="s">
        <v>121</v>
      </c>
      <c r="D18" s="131" t="s">
        <v>117</v>
      </c>
      <c r="E18" s="132" t="n">
        <v>0</v>
      </c>
      <c r="F18" s="133" t="n">
        <v>0</v>
      </c>
      <c r="G18" s="134" t="n">
        <f aca="false">E18*F18</f>
        <v>0</v>
      </c>
      <c r="H18" s="132" t="n">
        <v>0</v>
      </c>
      <c r="I18" s="133" t="n">
        <v>0</v>
      </c>
      <c r="J18" s="134" t="n">
        <f aca="false">H18*I18</f>
        <v>0</v>
      </c>
      <c r="K18" s="132" t="n">
        <v>0</v>
      </c>
      <c r="L18" s="133" t="n">
        <v>0</v>
      </c>
      <c r="M18" s="134" t="n">
        <f aca="false">K18*L18</f>
        <v>0</v>
      </c>
      <c r="N18" s="132" t="n">
        <v>0</v>
      </c>
      <c r="O18" s="133" t="n">
        <v>0</v>
      </c>
      <c r="P18" s="154" t="n">
        <v>0</v>
      </c>
      <c r="Q18" s="132" t="n">
        <v>0</v>
      </c>
      <c r="R18" s="133" t="n">
        <v>0</v>
      </c>
      <c r="S18" s="134" t="n">
        <f aca="false">Q18*R18</f>
        <v>0</v>
      </c>
      <c r="T18" s="132" t="n">
        <v>0</v>
      </c>
      <c r="U18" s="133" t="n">
        <v>0</v>
      </c>
      <c r="V18" s="154" t="n">
        <v>0</v>
      </c>
      <c r="W18" s="132" t="n">
        <v>0</v>
      </c>
      <c r="X18" s="133" t="n">
        <v>0</v>
      </c>
      <c r="Y18" s="134" t="n">
        <f aca="false">W18*X18</f>
        <v>0</v>
      </c>
      <c r="Z18" s="132" t="n">
        <v>0</v>
      </c>
      <c r="AA18" s="133" t="n">
        <v>0</v>
      </c>
      <c r="AB18" s="154" t="n">
        <v>0</v>
      </c>
      <c r="AC18" s="135" t="n">
        <f aca="false">G18+M18+S18+Y18</f>
        <v>0</v>
      </c>
      <c r="AD18" s="136" t="n">
        <f aca="false">J18+P18+V18+AB18</f>
        <v>0</v>
      </c>
      <c r="AE18" s="137" t="n">
        <f aca="false">AC18-AD18</f>
        <v>0</v>
      </c>
      <c r="AF18" s="138" t="n">
        <v>0</v>
      </c>
      <c r="AG18" s="139"/>
      <c r="AH18" s="114"/>
      <c r="AI18" s="114"/>
    </row>
    <row r="19" s="72" customFormat="true" ht="30" hidden="false" customHeight="true" outlineLevel="0" collapsed="false">
      <c r="A19" s="128" t="s">
        <v>114</v>
      </c>
      <c r="B19" s="129" t="s">
        <v>118</v>
      </c>
      <c r="C19" s="143" t="s">
        <v>121</v>
      </c>
      <c r="D19" s="131" t="s">
        <v>117</v>
      </c>
      <c r="E19" s="132" t="n">
        <v>0</v>
      </c>
      <c r="F19" s="133" t="n">
        <v>0</v>
      </c>
      <c r="G19" s="134" t="n">
        <f aca="false">E19*F19</f>
        <v>0</v>
      </c>
      <c r="H19" s="132" t="n">
        <v>0</v>
      </c>
      <c r="I19" s="133" t="n">
        <v>0</v>
      </c>
      <c r="J19" s="134" t="n">
        <f aca="false">H19*I19</f>
        <v>0</v>
      </c>
      <c r="K19" s="132" t="n">
        <v>0</v>
      </c>
      <c r="L19" s="133" t="n">
        <v>0</v>
      </c>
      <c r="M19" s="134" t="n">
        <f aca="false">K19*L19</f>
        <v>0</v>
      </c>
      <c r="N19" s="132" t="n">
        <v>0</v>
      </c>
      <c r="O19" s="133" t="n">
        <v>0</v>
      </c>
      <c r="P19" s="154" t="n">
        <v>0</v>
      </c>
      <c r="Q19" s="132" t="n">
        <v>0</v>
      </c>
      <c r="R19" s="133" t="n">
        <v>0</v>
      </c>
      <c r="S19" s="134" t="n">
        <f aca="false">Q19*R19</f>
        <v>0</v>
      </c>
      <c r="T19" s="132" t="n">
        <v>0</v>
      </c>
      <c r="U19" s="133" t="n">
        <v>0</v>
      </c>
      <c r="V19" s="154" t="n">
        <v>0</v>
      </c>
      <c r="W19" s="132" t="n">
        <v>0</v>
      </c>
      <c r="X19" s="133" t="n">
        <v>0</v>
      </c>
      <c r="Y19" s="134" t="n">
        <f aca="false">W19*X19</f>
        <v>0</v>
      </c>
      <c r="Z19" s="132" t="n">
        <v>0</v>
      </c>
      <c r="AA19" s="133" t="n">
        <v>0</v>
      </c>
      <c r="AB19" s="154" t="n">
        <v>0</v>
      </c>
      <c r="AC19" s="135" t="n">
        <f aca="false">G19+M19+S19+Y19</f>
        <v>0</v>
      </c>
      <c r="AD19" s="136" t="n">
        <f aca="false">J19+P19+V19+AB19</f>
        <v>0</v>
      </c>
      <c r="AE19" s="137" t="n">
        <f aca="false">AC19-AD19</f>
        <v>0</v>
      </c>
      <c r="AF19" s="138" t="n">
        <v>0</v>
      </c>
      <c r="AG19" s="139"/>
      <c r="AH19" s="114"/>
      <c r="AI19" s="114"/>
    </row>
    <row r="20" s="72" customFormat="true" ht="40.5" hidden="false" customHeight="true" outlineLevel="0" collapsed="false">
      <c r="A20" s="128" t="s">
        <v>114</v>
      </c>
      <c r="B20" s="142" t="s">
        <v>120</v>
      </c>
      <c r="C20" s="143" t="s">
        <v>121</v>
      </c>
      <c r="D20" s="131" t="s">
        <v>117</v>
      </c>
      <c r="E20" s="145" t="n">
        <v>0</v>
      </c>
      <c r="F20" s="146" t="n">
        <v>0</v>
      </c>
      <c r="G20" s="147" t="n">
        <f aca="false">E20*F20</f>
        <v>0</v>
      </c>
      <c r="H20" s="145" t="n">
        <v>0</v>
      </c>
      <c r="I20" s="146" t="n">
        <v>0</v>
      </c>
      <c r="J20" s="147" t="n">
        <f aca="false">H20*I20</f>
        <v>0</v>
      </c>
      <c r="K20" s="145" t="n">
        <v>0</v>
      </c>
      <c r="L20" s="146" t="n">
        <v>0</v>
      </c>
      <c r="M20" s="147" t="n">
        <f aca="false">K20*L20</f>
        <v>0</v>
      </c>
      <c r="N20" s="145" t="n">
        <v>0</v>
      </c>
      <c r="O20" s="146" t="n">
        <v>0</v>
      </c>
      <c r="P20" s="155" t="n">
        <v>0</v>
      </c>
      <c r="Q20" s="145" t="n">
        <v>0</v>
      </c>
      <c r="R20" s="146" t="n">
        <v>0</v>
      </c>
      <c r="S20" s="147" t="n">
        <v>0</v>
      </c>
      <c r="T20" s="145" t="n">
        <v>0</v>
      </c>
      <c r="U20" s="146" t="n">
        <v>0</v>
      </c>
      <c r="V20" s="155" t="n">
        <v>0</v>
      </c>
      <c r="W20" s="145" t="n">
        <v>0</v>
      </c>
      <c r="X20" s="146" t="n">
        <v>0</v>
      </c>
      <c r="Y20" s="147" t="n">
        <v>0</v>
      </c>
      <c r="Z20" s="145" t="n">
        <v>0</v>
      </c>
      <c r="AA20" s="146" t="n">
        <v>0</v>
      </c>
      <c r="AB20" s="155" t="n">
        <v>0</v>
      </c>
      <c r="AC20" s="148" t="n">
        <v>0</v>
      </c>
      <c r="AD20" s="149" t="n">
        <f aca="false">J20+P20+V20+AB20</f>
        <v>0</v>
      </c>
      <c r="AE20" s="150" t="n">
        <v>0</v>
      </c>
      <c r="AF20" s="138" t="n">
        <v>0</v>
      </c>
      <c r="AG20" s="139"/>
      <c r="AH20" s="114"/>
      <c r="AI20" s="114"/>
    </row>
    <row r="21" s="72" customFormat="true" ht="30" hidden="false" customHeight="true" outlineLevel="0" collapsed="false">
      <c r="A21" s="115" t="s">
        <v>111</v>
      </c>
      <c r="B21" s="116" t="s">
        <v>124</v>
      </c>
      <c r="C21" s="117" t="s">
        <v>125</v>
      </c>
      <c r="D21" s="118"/>
      <c r="E21" s="119"/>
      <c r="F21" s="120"/>
      <c r="G21" s="121" t="n">
        <f aca="false">SUM(G22:G27)</f>
        <v>158500</v>
      </c>
      <c r="H21" s="119"/>
      <c r="I21" s="120"/>
      <c r="J21" s="121" t="n">
        <f aca="false">SUM(J22:J27)</f>
        <v>151000</v>
      </c>
      <c r="K21" s="119"/>
      <c r="L21" s="120"/>
      <c r="M21" s="121" t="n">
        <f aca="false">SUM(M22:M26)</f>
        <v>0</v>
      </c>
      <c r="N21" s="119"/>
      <c r="O21" s="120"/>
      <c r="P21" s="153" t="n">
        <f aca="false">SUM(P22:P26)</f>
        <v>0</v>
      </c>
      <c r="Q21" s="119"/>
      <c r="R21" s="120"/>
      <c r="S21" s="121" t="n">
        <f aca="false">SUM(S22:S26)</f>
        <v>0</v>
      </c>
      <c r="T21" s="119"/>
      <c r="U21" s="120"/>
      <c r="V21" s="153" t="n">
        <f aca="false">SUM(V22:V26)</f>
        <v>0</v>
      </c>
      <c r="W21" s="119"/>
      <c r="X21" s="120"/>
      <c r="Y21" s="121" t="n">
        <f aca="false">SUM(Y22:Y26)</f>
        <v>0</v>
      </c>
      <c r="Z21" s="119"/>
      <c r="AA21" s="120"/>
      <c r="AB21" s="153" t="n">
        <f aca="false">SUM(AB22:AB26)</f>
        <v>0</v>
      </c>
      <c r="AC21" s="122" t="n">
        <f aca="false">G21+M21+S21+Y21</f>
        <v>158500</v>
      </c>
      <c r="AD21" s="123" t="n">
        <f aca="false">J21+P21+V21+AB21</f>
        <v>151000</v>
      </c>
      <c r="AE21" s="124" t="n">
        <f aca="false">AC21-AD21</f>
        <v>7500</v>
      </c>
      <c r="AF21" s="156" t="n">
        <f aca="false">AE21/AC21</f>
        <v>0.0473186119873817</v>
      </c>
      <c r="AG21" s="157"/>
      <c r="AH21" s="127"/>
      <c r="AI21" s="127"/>
    </row>
    <row r="22" s="72" customFormat="true" ht="30" hidden="false" customHeight="true" outlineLevel="0" collapsed="false">
      <c r="A22" s="128" t="s">
        <v>114</v>
      </c>
      <c r="B22" s="129" t="s">
        <v>115</v>
      </c>
      <c r="C22" s="140" t="s">
        <v>126</v>
      </c>
      <c r="D22" s="131" t="s">
        <v>117</v>
      </c>
      <c r="E22" s="132" t="n">
        <v>5</v>
      </c>
      <c r="F22" s="133" t="n">
        <v>8000</v>
      </c>
      <c r="G22" s="134" t="n">
        <f aca="false">E22*F22</f>
        <v>40000</v>
      </c>
      <c r="H22" s="132" t="n">
        <v>5</v>
      </c>
      <c r="I22" s="133" t="n">
        <v>8000</v>
      </c>
      <c r="J22" s="134" t="n">
        <f aca="false">H22*I22</f>
        <v>40000</v>
      </c>
      <c r="K22" s="132" t="n">
        <v>0</v>
      </c>
      <c r="L22" s="133" t="n">
        <v>0</v>
      </c>
      <c r="M22" s="134" t="n">
        <f aca="false">K22*L22</f>
        <v>0</v>
      </c>
      <c r="N22" s="132" t="n">
        <v>0</v>
      </c>
      <c r="O22" s="133" t="n">
        <v>0</v>
      </c>
      <c r="P22" s="154" t="n">
        <v>0</v>
      </c>
      <c r="Q22" s="132" t="n">
        <v>0</v>
      </c>
      <c r="R22" s="133" t="n">
        <v>0</v>
      </c>
      <c r="S22" s="134" t="n">
        <f aca="false">Q22*R22</f>
        <v>0</v>
      </c>
      <c r="T22" s="132" t="n">
        <v>0</v>
      </c>
      <c r="U22" s="133" t="n">
        <v>0</v>
      </c>
      <c r="V22" s="154" t="n">
        <v>0</v>
      </c>
      <c r="W22" s="132" t="n">
        <v>0</v>
      </c>
      <c r="X22" s="133" t="n">
        <v>0</v>
      </c>
      <c r="Y22" s="134" t="n">
        <f aca="false">W22*X22</f>
        <v>0</v>
      </c>
      <c r="Z22" s="132" t="n">
        <v>0</v>
      </c>
      <c r="AA22" s="133" t="n">
        <v>0</v>
      </c>
      <c r="AB22" s="154" t="n">
        <v>0</v>
      </c>
      <c r="AC22" s="135" t="n">
        <f aca="false">G22+M22+S22+Y22</f>
        <v>40000</v>
      </c>
      <c r="AD22" s="136" t="n">
        <f aca="false">J22+P22+V22+AB22</f>
        <v>40000</v>
      </c>
      <c r="AE22" s="137" t="n">
        <f aca="false">AC22-AD22</f>
        <v>0</v>
      </c>
      <c r="AF22" s="138" t="n">
        <f aca="false">AE22/AC22</f>
        <v>0</v>
      </c>
      <c r="AG22" s="139"/>
      <c r="AH22" s="114"/>
      <c r="AI22" s="114"/>
    </row>
    <row r="23" s="72" customFormat="true" ht="30" hidden="false" customHeight="true" outlineLevel="0" collapsed="false">
      <c r="A23" s="128" t="s">
        <v>114</v>
      </c>
      <c r="B23" s="129" t="s">
        <v>118</v>
      </c>
      <c r="C23" s="140" t="s">
        <v>127</v>
      </c>
      <c r="D23" s="131" t="s">
        <v>117</v>
      </c>
      <c r="E23" s="132" t="n">
        <v>3</v>
      </c>
      <c r="F23" s="133" t="n">
        <v>9000</v>
      </c>
      <c r="G23" s="134" t="n">
        <f aca="false">E23*F23</f>
        <v>27000</v>
      </c>
      <c r="H23" s="132" t="n">
        <v>3</v>
      </c>
      <c r="I23" s="133" t="n">
        <v>9000</v>
      </c>
      <c r="J23" s="134" t="n">
        <f aca="false">H23*I23</f>
        <v>27000</v>
      </c>
      <c r="K23" s="132" t="n">
        <v>0</v>
      </c>
      <c r="L23" s="133" t="n">
        <v>0</v>
      </c>
      <c r="M23" s="134" t="n">
        <f aca="false">K23*L23</f>
        <v>0</v>
      </c>
      <c r="N23" s="132" t="n">
        <v>0</v>
      </c>
      <c r="O23" s="133" t="n">
        <v>0</v>
      </c>
      <c r="P23" s="154" t="n">
        <v>0</v>
      </c>
      <c r="Q23" s="132" t="n">
        <v>0</v>
      </c>
      <c r="R23" s="133" t="n">
        <v>0</v>
      </c>
      <c r="S23" s="134" t="n">
        <f aca="false">Q23*R23</f>
        <v>0</v>
      </c>
      <c r="T23" s="132" t="n">
        <v>0</v>
      </c>
      <c r="U23" s="133" t="n">
        <v>0</v>
      </c>
      <c r="V23" s="154" t="n">
        <v>0</v>
      </c>
      <c r="W23" s="132" t="n">
        <v>0</v>
      </c>
      <c r="X23" s="133" t="n">
        <v>0</v>
      </c>
      <c r="Y23" s="134" t="n">
        <f aca="false">W23*X23</f>
        <v>0</v>
      </c>
      <c r="Z23" s="132" t="n">
        <v>0</v>
      </c>
      <c r="AA23" s="133" t="n">
        <v>0</v>
      </c>
      <c r="AB23" s="154" t="n">
        <v>0</v>
      </c>
      <c r="AC23" s="135" t="n">
        <f aca="false">G23+M23+S23+Y23</f>
        <v>27000</v>
      </c>
      <c r="AD23" s="136" t="n">
        <f aca="false">J23+P23+V23+AB23</f>
        <v>27000</v>
      </c>
      <c r="AE23" s="137" t="n">
        <f aca="false">AC23-AD23</f>
        <v>0</v>
      </c>
      <c r="AF23" s="138" t="n">
        <f aca="false">AE23/AC23</f>
        <v>0</v>
      </c>
      <c r="AG23" s="139"/>
      <c r="AH23" s="114"/>
      <c r="AI23" s="114"/>
    </row>
    <row r="24" s="72" customFormat="true" ht="78" hidden="false" customHeight="true" outlineLevel="0" collapsed="false">
      <c r="A24" s="128" t="s">
        <v>114</v>
      </c>
      <c r="B24" s="142" t="s">
        <v>120</v>
      </c>
      <c r="C24" s="130" t="s">
        <v>128</v>
      </c>
      <c r="D24" s="131" t="s">
        <v>117</v>
      </c>
      <c r="E24" s="145" t="n">
        <v>3</v>
      </c>
      <c r="F24" s="146" t="n">
        <v>8000</v>
      </c>
      <c r="G24" s="147" t="n">
        <f aca="false">E24*F24</f>
        <v>24000</v>
      </c>
      <c r="H24" s="145" t="n">
        <v>3</v>
      </c>
      <c r="I24" s="146" t="n">
        <v>8000</v>
      </c>
      <c r="J24" s="147" t="n">
        <f aca="false">H24*I24</f>
        <v>24000</v>
      </c>
      <c r="K24" s="145" t="n">
        <v>0</v>
      </c>
      <c r="L24" s="146" t="n">
        <v>0</v>
      </c>
      <c r="M24" s="147" t="n">
        <f aca="false">K24*L24</f>
        <v>0</v>
      </c>
      <c r="N24" s="145" t="n">
        <v>0</v>
      </c>
      <c r="O24" s="146" t="n">
        <v>0</v>
      </c>
      <c r="P24" s="155" t="n">
        <v>0</v>
      </c>
      <c r="Q24" s="145" t="n">
        <v>0</v>
      </c>
      <c r="R24" s="146" t="n">
        <v>0</v>
      </c>
      <c r="S24" s="147" t="n">
        <v>0</v>
      </c>
      <c r="T24" s="145" t="n">
        <v>0</v>
      </c>
      <c r="U24" s="146" t="n">
        <v>0</v>
      </c>
      <c r="V24" s="155" t="n">
        <v>0</v>
      </c>
      <c r="W24" s="145" t="n">
        <v>0</v>
      </c>
      <c r="X24" s="146" t="n">
        <v>0</v>
      </c>
      <c r="Y24" s="147" t="n">
        <v>0</v>
      </c>
      <c r="Z24" s="145" t="n">
        <v>0</v>
      </c>
      <c r="AA24" s="146" t="n">
        <v>0</v>
      </c>
      <c r="AB24" s="155" t="n">
        <v>0</v>
      </c>
      <c r="AC24" s="135" t="n">
        <f aca="false">G24+M24+S24+Y24</f>
        <v>24000</v>
      </c>
      <c r="AD24" s="149" t="n">
        <f aca="false">J24+P24+V24+AB24</f>
        <v>24000</v>
      </c>
      <c r="AE24" s="137" t="n">
        <f aca="false">AC24-AD24</f>
        <v>0</v>
      </c>
      <c r="AF24" s="138" t="n">
        <f aca="false">AE24/AC24</f>
        <v>0</v>
      </c>
      <c r="AG24" s="139"/>
      <c r="AH24" s="114"/>
      <c r="AI24" s="114"/>
    </row>
    <row r="25" s="72" customFormat="true" ht="34.5" hidden="false" customHeight="true" outlineLevel="0" collapsed="false">
      <c r="A25" s="128" t="s">
        <v>114</v>
      </c>
      <c r="B25" s="142" t="s">
        <v>129</v>
      </c>
      <c r="C25" s="130" t="s">
        <v>130</v>
      </c>
      <c r="D25" s="131" t="s">
        <v>117</v>
      </c>
      <c r="E25" s="145" t="n">
        <v>1</v>
      </c>
      <c r="F25" s="146" t="n">
        <v>7500</v>
      </c>
      <c r="G25" s="147" t="n">
        <f aca="false">E25*F25</f>
        <v>7500</v>
      </c>
      <c r="H25" s="145" t="n">
        <v>0</v>
      </c>
      <c r="I25" s="146" t="n">
        <v>0</v>
      </c>
      <c r="J25" s="147" t="n">
        <f aca="false">H25*I25</f>
        <v>0</v>
      </c>
      <c r="K25" s="145" t="n">
        <v>0</v>
      </c>
      <c r="L25" s="146" t="n">
        <v>0</v>
      </c>
      <c r="M25" s="147" t="n">
        <f aca="false">K25*L25</f>
        <v>0</v>
      </c>
      <c r="N25" s="145" t="n">
        <v>0</v>
      </c>
      <c r="O25" s="146" t="n">
        <v>0</v>
      </c>
      <c r="P25" s="155" t="n">
        <v>0</v>
      </c>
      <c r="Q25" s="145" t="n">
        <v>0</v>
      </c>
      <c r="R25" s="146" t="n">
        <v>0</v>
      </c>
      <c r="S25" s="147" t="n">
        <v>0</v>
      </c>
      <c r="T25" s="145" t="n">
        <v>0</v>
      </c>
      <c r="U25" s="146" t="n">
        <v>0</v>
      </c>
      <c r="V25" s="155" t="n">
        <v>0</v>
      </c>
      <c r="W25" s="145" t="n">
        <v>0</v>
      </c>
      <c r="X25" s="146" t="n">
        <v>0</v>
      </c>
      <c r="Y25" s="147" t="n">
        <v>0</v>
      </c>
      <c r="Z25" s="145" t="n">
        <v>0</v>
      </c>
      <c r="AA25" s="146" t="n">
        <v>0</v>
      </c>
      <c r="AB25" s="155" t="n">
        <v>0</v>
      </c>
      <c r="AC25" s="135" t="n">
        <f aca="false">G25+M25+S25+Y25</f>
        <v>7500</v>
      </c>
      <c r="AD25" s="149" t="n">
        <f aca="false">J25+P25+V25+AB25</f>
        <v>0</v>
      </c>
      <c r="AE25" s="137" t="n">
        <f aca="false">AC25-AD25</f>
        <v>7500</v>
      </c>
      <c r="AF25" s="138" t="n">
        <v>0</v>
      </c>
      <c r="AG25" s="139"/>
      <c r="AH25" s="114"/>
      <c r="AI25" s="114"/>
    </row>
    <row r="26" s="72" customFormat="true" ht="49.5" hidden="false" customHeight="true" outlineLevel="0" collapsed="false">
      <c r="A26" s="128" t="s">
        <v>114</v>
      </c>
      <c r="B26" s="142" t="s">
        <v>129</v>
      </c>
      <c r="C26" s="158" t="s">
        <v>131</v>
      </c>
      <c r="D26" s="131" t="s">
        <v>117</v>
      </c>
      <c r="E26" s="145" t="n">
        <v>3</v>
      </c>
      <c r="F26" s="146" t="n">
        <v>7500</v>
      </c>
      <c r="G26" s="147" t="n">
        <f aca="false">E26*F26</f>
        <v>22500</v>
      </c>
      <c r="H26" s="145" t="n">
        <v>3</v>
      </c>
      <c r="I26" s="146" t="n">
        <v>7500</v>
      </c>
      <c r="J26" s="147" t="n">
        <f aca="false">H26*I26</f>
        <v>22500</v>
      </c>
      <c r="K26" s="145" t="n">
        <v>0</v>
      </c>
      <c r="L26" s="146" t="n">
        <v>0</v>
      </c>
      <c r="M26" s="147" t="n">
        <f aca="false">K26*L26</f>
        <v>0</v>
      </c>
      <c r="N26" s="145" t="n">
        <v>0</v>
      </c>
      <c r="O26" s="146" t="n">
        <v>0</v>
      </c>
      <c r="P26" s="155" t="n">
        <v>0</v>
      </c>
      <c r="Q26" s="145" t="n">
        <v>0</v>
      </c>
      <c r="R26" s="146" t="n">
        <v>0</v>
      </c>
      <c r="S26" s="147" t="n">
        <v>0</v>
      </c>
      <c r="T26" s="145" t="n">
        <v>0</v>
      </c>
      <c r="U26" s="146" t="n">
        <v>0</v>
      </c>
      <c r="V26" s="155" t="n">
        <v>0</v>
      </c>
      <c r="W26" s="145" t="n">
        <v>0</v>
      </c>
      <c r="X26" s="146" t="n">
        <v>0</v>
      </c>
      <c r="Y26" s="147" t="n">
        <v>0</v>
      </c>
      <c r="Z26" s="145" t="n">
        <v>0</v>
      </c>
      <c r="AA26" s="146" t="n">
        <v>0</v>
      </c>
      <c r="AB26" s="155" t="n">
        <v>0</v>
      </c>
      <c r="AC26" s="135" t="n">
        <f aca="false">G26+M26+S26+Y26</f>
        <v>22500</v>
      </c>
      <c r="AD26" s="149" t="n">
        <f aca="false">J26+P26+V26+AB26</f>
        <v>22500</v>
      </c>
      <c r="AE26" s="137" t="n">
        <f aca="false">AC26-AD26</f>
        <v>0</v>
      </c>
      <c r="AF26" s="138" t="n">
        <f aca="false">AE26/AC26</f>
        <v>0</v>
      </c>
      <c r="AG26" s="139"/>
      <c r="AH26" s="114"/>
      <c r="AI26" s="114"/>
    </row>
    <row r="27" s="72" customFormat="true" ht="33.75" hidden="false" customHeight="true" outlineLevel="0" collapsed="false">
      <c r="A27" s="159" t="s">
        <v>114</v>
      </c>
      <c r="B27" s="160" t="s">
        <v>132</v>
      </c>
      <c r="C27" s="130" t="s">
        <v>133</v>
      </c>
      <c r="D27" s="161" t="s">
        <v>117</v>
      </c>
      <c r="E27" s="162" t="n">
        <v>5</v>
      </c>
      <c r="F27" s="163" t="n">
        <v>7500</v>
      </c>
      <c r="G27" s="164" t="n">
        <f aca="false">E27*F27</f>
        <v>37500</v>
      </c>
      <c r="H27" s="162" t="n">
        <v>5</v>
      </c>
      <c r="I27" s="163" t="n">
        <v>7500</v>
      </c>
      <c r="J27" s="164" t="n">
        <f aca="false">H27*I27</f>
        <v>37500</v>
      </c>
      <c r="K27" s="162" t="n">
        <v>0</v>
      </c>
      <c r="L27" s="163" t="n">
        <v>0</v>
      </c>
      <c r="M27" s="164" t="n">
        <f aca="false">K27*L27</f>
        <v>0</v>
      </c>
      <c r="N27" s="162" t="n">
        <v>0</v>
      </c>
      <c r="O27" s="163" t="n">
        <v>0</v>
      </c>
      <c r="P27" s="165" t="n">
        <v>0</v>
      </c>
      <c r="Q27" s="162" t="n">
        <v>0</v>
      </c>
      <c r="R27" s="163" t="n">
        <v>0</v>
      </c>
      <c r="S27" s="164" t="n">
        <f aca="false">Q27*R27</f>
        <v>0</v>
      </c>
      <c r="T27" s="162" t="n">
        <v>0</v>
      </c>
      <c r="U27" s="163" t="n">
        <v>0</v>
      </c>
      <c r="V27" s="165" t="n">
        <v>0</v>
      </c>
      <c r="W27" s="162" t="n">
        <v>0</v>
      </c>
      <c r="X27" s="163" t="n">
        <v>0</v>
      </c>
      <c r="Y27" s="164" t="n">
        <f aca="false">W27*X27</f>
        <v>0</v>
      </c>
      <c r="Z27" s="162" t="n">
        <v>0</v>
      </c>
      <c r="AA27" s="163" t="n">
        <v>0</v>
      </c>
      <c r="AB27" s="165" t="n">
        <v>0</v>
      </c>
      <c r="AC27" s="148" t="n">
        <f aca="false">G27+M27+S27+Y27</f>
        <v>37500</v>
      </c>
      <c r="AD27" s="149" t="n">
        <f aca="false">J27+P27+V27+AB27</f>
        <v>37500</v>
      </c>
      <c r="AE27" s="150" t="n">
        <f aca="false">AC27-AD27</f>
        <v>0</v>
      </c>
      <c r="AF27" s="138" t="n">
        <f aca="false">AE27/AC27</f>
        <v>0</v>
      </c>
      <c r="AG27" s="139"/>
      <c r="AH27" s="114"/>
      <c r="AI27" s="114"/>
    </row>
    <row r="28" s="72" customFormat="true" ht="30" hidden="false" customHeight="true" outlineLevel="0" collapsed="false">
      <c r="A28" s="166" t="s">
        <v>109</v>
      </c>
      <c r="B28" s="167" t="n">
        <v>2</v>
      </c>
      <c r="C28" s="168" t="s">
        <v>134</v>
      </c>
      <c r="D28" s="169"/>
      <c r="E28" s="170"/>
      <c r="F28" s="170"/>
      <c r="G28" s="170"/>
      <c r="H28" s="171"/>
      <c r="I28" s="170"/>
      <c r="J28" s="170"/>
      <c r="K28" s="170"/>
      <c r="L28" s="170"/>
      <c r="M28" s="172"/>
      <c r="N28" s="171"/>
      <c r="O28" s="170"/>
      <c r="P28" s="172"/>
      <c r="Q28" s="170"/>
      <c r="R28" s="170"/>
      <c r="S28" s="172"/>
      <c r="T28" s="171"/>
      <c r="U28" s="170"/>
      <c r="V28" s="172"/>
      <c r="W28" s="170"/>
      <c r="X28" s="170"/>
      <c r="Y28" s="172"/>
      <c r="Z28" s="171"/>
      <c r="AA28" s="170"/>
      <c r="AB28" s="170"/>
      <c r="AC28" s="110"/>
      <c r="AD28" s="111"/>
      <c r="AE28" s="111"/>
      <c r="AF28" s="112"/>
      <c r="AG28" s="113"/>
      <c r="AH28" s="114"/>
      <c r="AI28" s="114"/>
    </row>
    <row r="29" s="72" customFormat="true" ht="30" hidden="false" customHeight="true" outlineLevel="0" collapsed="false">
      <c r="A29" s="115" t="s">
        <v>111</v>
      </c>
      <c r="B29" s="116" t="s">
        <v>135</v>
      </c>
      <c r="C29" s="173" t="s">
        <v>136</v>
      </c>
      <c r="D29" s="174"/>
      <c r="E29" s="119"/>
      <c r="F29" s="120"/>
      <c r="G29" s="121" t="n">
        <f aca="false">G30</f>
        <v>34870</v>
      </c>
      <c r="H29" s="119"/>
      <c r="I29" s="120"/>
      <c r="J29" s="121" t="n">
        <f aca="false">J30</f>
        <v>33220</v>
      </c>
      <c r="K29" s="119"/>
      <c r="L29" s="120"/>
      <c r="M29" s="121" t="n">
        <f aca="false">M30</f>
        <v>0</v>
      </c>
      <c r="N29" s="119"/>
      <c r="O29" s="120"/>
      <c r="P29" s="153" t="n">
        <f aca="false">P30</f>
        <v>0</v>
      </c>
      <c r="Q29" s="119"/>
      <c r="R29" s="120"/>
      <c r="S29" s="121" t="n">
        <f aca="false">S30</f>
        <v>0</v>
      </c>
      <c r="T29" s="119"/>
      <c r="U29" s="120"/>
      <c r="V29" s="153" t="n">
        <f aca="false">V30</f>
        <v>0</v>
      </c>
      <c r="W29" s="119"/>
      <c r="X29" s="120"/>
      <c r="Y29" s="121" t="n">
        <f aca="false">Y30</f>
        <v>0</v>
      </c>
      <c r="Z29" s="119"/>
      <c r="AA29" s="120"/>
      <c r="AB29" s="153" t="n">
        <f aca="false">AB30</f>
        <v>0</v>
      </c>
      <c r="AC29" s="122" t="n">
        <f aca="false">G29+M29+S29+Y29</f>
        <v>34870</v>
      </c>
      <c r="AD29" s="123" t="n">
        <f aca="false">J29+P29+V29+AB29</f>
        <v>33220</v>
      </c>
      <c r="AE29" s="124" t="n">
        <f aca="false">AC29-AD29</f>
        <v>1650</v>
      </c>
      <c r="AF29" s="125" t="n">
        <f aca="false">AE29/AC29</f>
        <v>0.0473186119873817</v>
      </c>
      <c r="AG29" s="126"/>
      <c r="AH29" s="127"/>
      <c r="AI29" s="127"/>
    </row>
    <row r="30" s="72" customFormat="true" ht="30" hidden="false" customHeight="true" outlineLevel="0" collapsed="false">
      <c r="A30" s="141" t="s">
        <v>114</v>
      </c>
      <c r="B30" s="142" t="s">
        <v>115</v>
      </c>
      <c r="C30" s="143" t="s">
        <v>137</v>
      </c>
      <c r="D30" s="144"/>
      <c r="E30" s="162"/>
      <c r="F30" s="163"/>
      <c r="G30" s="164" t="n">
        <v>34870</v>
      </c>
      <c r="H30" s="162"/>
      <c r="I30" s="163"/>
      <c r="J30" s="164" t="n">
        <v>33220</v>
      </c>
      <c r="K30" s="162" t="n">
        <v>0</v>
      </c>
      <c r="L30" s="163" t="n">
        <v>0</v>
      </c>
      <c r="M30" s="164" t="n">
        <f aca="false">M27*22%</f>
        <v>0</v>
      </c>
      <c r="N30" s="162" t="n">
        <v>0</v>
      </c>
      <c r="O30" s="163" t="n">
        <v>0</v>
      </c>
      <c r="P30" s="165" t="n">
        <f aca="false">P27*22%</f>
        <v>0</v>
      </c>
      <c r="Q30" s="162" t="n">
        <v>0</v>
      </c>
      <c r="R30" s="163" t="n">
        <v>0</v>
      </c>
      <c r="S30" s="164" t="n">
        <f aca="false">S27*22%</f>
        <v>0</v>
      </c>
      <c r="T30" s="162" t="n">
        <v>0</v>
      </c>
      <c r="U30" s="163" t="n">
        <v>0</v>
      </c>
      <c r="V30" s="165" t="n">
        <f aca="false">V27*22%</f>
        <v>0</v>
      </c>
      <c r="W30" s="162" t="n">
        <v>0</v>
      </c>
      <c r="X30" s="163" t="n">
        <v>0</v>
      </c>
      <c r="Y30" s="164" t="n">
        <f aca="false">Y27*22%</f>
        <v>0</v>
      </c>
      <c r="Z30" s="162" t="n">
        <v>0</v>
      </c>
      <c r="AA30" s="163" t="n">
        <v>0</v>
      </c>
      <c r="AB30" s="165" t="n">
        <f aca="false">AB27*22%</f>
        <v>0</v>
      </c>
      <c r="AC30" s="148" t="n">
        <f aca="false">G30+M30+S30+Y30</f>
        <v>34870</v>
      </c>
      <c r="AD30" s="149" t="n">
        <f aca="false">J30+P30+V30+AB30</f>
        <v>33220</v>
      </c>
      <c r="AE30" s="150" t="n">
        <f aca="false">AC30-AD30</f>
        <v>1650</v>
      </c>
      <c r="AF30" s="175" t="n">
        <f aca="false">AE30/AC30</f>
        <v>0.0473186119873817</v>
      </c>
      <c r="AG30" s="176"/>
      <c r="AH30" s="114"/>
      <c r="AI30" s="114"/>
    </row>
    <row r="31" s="72" customFormat="true" ht="15.75" hidden="false" customHeight="true" outlineLevel="0" collapsed="false">
      <c r="A31" s="177" t="s">
        <v>138</v>
      </c>
      <c r="B31" s="178"/>
      <c r="C31" s="179"/>
      <c r="D31" s="180"/>
      <c r="E31" s="181"/>
      <c r="F31" s="181"/>
      <c r="G31" s="182" t="n">
        <f aca="false">G29</f>
        <v>34870</v>
      </c>
      <c r="H31" s="181"/>
      <c r="I31" s="183"/>
      <c r="J31" s="182" t="n">
        <f aca="false">J29</f>
        <v>33220</v>
      </c>
      <c r="K31" s="184"/>
      <c r="L31" s="181"/>
      <c r="M31" s="185" t="n">
        <f aca="false">M29</f>
        <v>0</v>
      </c>
      <c r="N31" s="181"/>
      <c r="O31" s="181"/>
      <c r="P31" s="182" t="n">
        <f aca="false">P29</f>
        <v>0</v>
      </c>
      <c r="Q31" s="184"/>
      <c r="R31" s="181"/>
      <c r="S31" s="185" t="n">
        <f aca="false">S29</f>
        <v>0</v>
      </c>
      <c r="T31" s="181"/>
      <c r="U31" s="181"/>
      <c r="V31" s="182" t="n">
        <f aca="false">V29</f>
        <v>0</v>
      </c>
      <c r="W31" s="184"/>
      <c r="X31" s="181"/>
      <c r="Y31" s="185" t="n">
        <f aca="false">Y29</f>
        <v>0</v>
      </c>
      <c r="Z31" s="181"/>
      <c r="AA31" s="181"/>
      <c r="AB31" s="182" t="n">
        <f aca="false">AB29</f>
        <v>0</v>
      </c>
      <c r="AC31" s="182" t="n">
        <f aca="false">AC30</f>
        <v>34870</v>
      </c>
      <c r="AD31" s="186" t="n">
        <f aca="false">AD30</f>
        <v>33220</v>
      </c>
      <c r="AE31" s="183" t="n">
        <f aca="false">AE30</f>
        <v>1650</v>
      </c>
      <c r="AF31" s="187" t="n">
        <f aca="false">AE31/AC31</f>
        <v>0.0473186119873817</v>
      </c>
      <c r="AG31" s="188"/>
      <c r="AH31" s="114"/>
      <c r="AI31" s="114"/>
    </row>
    <row r="32" s="72" customFormat="true" ht="33" hidden="false" customHeight="true" outlineLevel="0" collapsed="false">
      <c r="A32" s="166" t="s">
        <v>139</v>
      </c>
      <c r="B32" s="189" t="s">
        <v>30</v>
      </c>
      <c r="C32" s="190" t="s">
        <v>140</v>
      </c>
      <c r="D32" s="191"/>
      <c r="E32" s="192"/>
      <c r="F32" s="193"/>
      <c r="G32" s="193"/>
      <c r="H32" s="104"/>
      <c r="I32" s="105"/>
      <c r="J32" s="109"/>
      <c r="K32" s="105"/>
      <c r="L32" s="105"/>
      <c r="M32" s="109"/>
      <c r="N32" s="104"/>
      <c r="O32" s="105"/>
      <c r="P32" s="109"/>
      <c r="Q32" s="105"/>
      <c r="R32" s="105"/>
      <c r="S32" s="109"/>
      <c r="T32" s="104"/>
      <c r="U32" s="105"/>
      <c r="V32" s="109"/>
      <c r="W32" s="105"/>
      <c r="X32" s="105"/>
      <c r="Y32" s="109"/>
      <c r="Z32" s="104"/>
      <c r="AA32" s="105"/>
      <c r="AB32" s="105"/>
      <c r="AC32" s="110"/>
      <c r="AD32" s="111"/>
      <c r="AE32" s="111"/>
      <c r="AF32" s="112"/>
      <c r="AG32" s="113"/>
      <c r="AH32" s="114"/>
      <c r="AI32" s="114"/>
    </row>
    <row r="33" s="72" customFormat="true" ht="29.25" hidden="false" customHeight="true" outlineLevel="0" collapsed="false">
      <c r="A33" s="115" t="s">
        <v>111</v>
      </c>
      <c r="B33" s="116" t="s">
        <v>141</v>
      </c>
      <c r="C33" s="173" t="s">
        <v>142</v>
      </c>
      <c r="D33" s="194"/>
      <c r="E33" s="119"/>
      <c r="F33" s="120"/>
      <c r="G33" s="153" t="n">
        <f aca="false">SUM(G34:G36)</f>
        <v>0</v>
      </c>
      <c r="H33" s="119"/>
      <c r="I33" s="120"/>
      <c r="J33" s="121" t="n">
        <f aca="false">SUM(J34:J36)</f>
        <v>0</v>
      </c>
      <c r="K33" s="119"/>
      <c r="L33" s="120"/>
      <c r="M33" s="121" t="n">
        <f aca="false">SUM(M34:M36)</f>
        <v>0</v>
      </c>
      <c r="N33" s="119"/>
      <c r="O33" s="120"/>
      <c r="P33" s="153" t="n">
        <f aca="false">SUM(P34:P36)</f>
        <v>0</v>
      </c>
      <c r="Q33" s="119"/>
      <c r="R33" s="120"/>
      <c r="S33" s="121" t="n">
        <f aca="false">SUM(S34:S36)</f>
        <v>0</v>
      </c>
      <c r="T33" s="119"/>
      <c r="U33" s="120"/>
      <c r="V33" s="153" t="n">
        <f aca="false">SUM(V34:V36)</f>
        <v>0</v>
      </c>
      <c r="W33" s="119"/>
      <c r="X33" s="120"/>
      <c r="Y33" s="121" t="n">
        <f aca="false">SUM(Y34:Y36)</f>
        <v>0</v>
      </c>
      <c r="Z33" s="119"/>
      <c r="AA33" s="120"/>
      <c r="AB33" s="153" t="n">
        <f aca="false">SUM(AB34:AB36)</f>
        <v>0</v>
      </c>
      <c r="AC33" s="122" t="n">
        <f aca="false">G33+M33+S33+Y33</f>
        <v>0</v>
      </c>
      <c r="AD33" s="123" t="n">
        <f aca="false">J33+P33+V33+AB33</f>
        <v>0</v>
      </c>
      <c r="AE33" s="123" t="n">
        <f aca="false">AC33-AD33</f>
        <v>0</v>
      </c>
      <c r="AF33" s="195" t="n">
        <v>0</v>
      </c>
      <c r="AG33" s="126"/>
      <c r="AH33" s="127"/>
      <c r="AI33" s="127"/>
    </row>
    <row r="34" s="72" customFormat="true" ht="39.75" hidden="false" customHeight="true" outlineLevel="0" collapsed="false">
      <c r="A34" s="128" t="s">
        <v>114</v>
      </c>
      <c r="B34" s="129" t="s">
        <v>115</v>
      </c>
      <c r="C34" s="196" t="s">
        <v>143</v>
      </c>
      <c r="D34" s="131" t="s">
        <v>144</v>
      </c>
      <c r="E34" s="132" t="n">
        <v>0</v>
      </c>
      <c r="F34" s="133" t="n">
        <v>0</v>
      </c>
      <c r="G34" s="154" t="n">
        <f aca="false">E34*F34</f>
        <v>0</v>
      </c>
      <c r="H34" s="132" t="n">
        <v>0</v>
      </c>
      <c r="I34" s="133" t="n">
        <v>0</v>
      </c>
      <c r="J34" s="134" t="n">
        <f aca="false">H34*I34</f>
        <v>0</v>
      </c>
      <c r="K34" s="132" t="n">
        <v>0</v>
      </c>
      <c r="L34" s="133" t="n">
        <v>0</v>
      </c>
      <c r="M34" s="134" t="n">
        <f aca="false">K34*L34</f>
        <v>0</v>
      </c>
      <c r="N34" s="132" t="n">
        <v>0</v>
      </c>
      <c r="O34" s="133" t="n">
        <v>0</v>
      </c>
      <c r="P34" s="154" t="n">
        <f aca="false">N34*O34</f>
        <v>0</v>
      </c>
      <c r="Q34" s="132" t="n">
        <v>0</v>
      </c>
      <c r="R34" s="133" t="n">
        <v>0</v>
      </c>
      <c r="S34" s="134" t="n">
        <f aca="false">Q34*R34</f>
        <v>0</v>
      </c>
      <c r="T34" s="132" t="n">
        <v>0</v>
      </c>
      <c r="U34" s="133" t="n">
        <v>0</v>
      </c>
      <c r="V34" s="154" t="n">
        <f aca="false">T34*U34</f>
        <v>0</v>
      </c>
      <c r="W34" s="132" t="n">
        <v>0</v>
      </c>
      <c r="X34" s="133" t="n">
        <v>0</v>
      </c>
      <c r="Y34" s="134" t="n">
        <f aca="false">W34*X34</f>
        <v>0</v>
      </c>
      <c r="Z34" s="132" t="n">
        <v>0</v>
      </c>
      <c r="AA34" s="133" t="n">
        <v>0</v>
      </c>
      <c r="AB34" s="154" t="n">
        <f aca="false">Z34*AA34</f>
        <v>0</v>
      </c>
      <c r="AC34" s="135" t="n">
        <f aca="false">G34+M34+S34+Y34</f>
        <v>0</v>
      </c>
      <c r="AD34" s="136" t="n">
        <f aca="false">J34+P34+V34+AB34</f>
        <v>0</v>
      </c>
      <c r="AE34" s="197" t="n">
        <f aca="false">AC34-AD34</f>
        <v>0</v>
      </c>
      <c r="AF34" s="198" t="n">
        <v>0</v>
      </c>
      <c r="AG34" s="139"/>
      <c r="AH34" s="114"/>
      <c r="AI34" s="114"/>
    </row>
    <row r="35" s="72" customFormat="true" ht="39.75" hidden="false" customHeight="true" outlineLevel="0" collapsed="false">
      <c r="A35" s="128" t="s">
        <v>114</v>
      </c>
      <c r="B35" s="129" t="s">
        <v>118</v>
      </c>
      <c r="C35" s="196" t="s">
        <v>143</v>
      </c>
      <c r="D35" s="131" t="s">
        <v>144</v>
      </c>
      <c r="E35" s="132" t="n">
        <v>0</v>
      </c>
      <c r="F35" s="133" t="n">
        <v>0</v>
      </c>
      <c r="G35" s="154" t="n">
        <f aca="false">E35*F35</f>
        <v>0</v>
      </c>
      <c r="H35" s="132" t="n">
        <v>0</v>
      </c>
      <c r="I35" s="133" t="n">
        <v>0</v>
      </c>
      <c r="J35" s="134" t="n">
        <f aca="false">H35*I35</f>
        <v>0</v>
      </c>
      <c r="K35" s="132" t="n">
        <v>0</v>
      </c>
      <c r="L35" s="133" t="n">
        <v>0</v>
      </c>
      <c r="M35" s="134" t="n">
        <f aca="false">K35*L35</f>
        <v>0</v>
      </c>
      <c r="N35" s="132" t="n">
        <v>0</v>
      </c>
      <c r="O35" s="133" t="n">
        <v>0</v>
      </c>
      <c r="P35" s="154" t="n">
        <f aca="false">N35*O35</f>
        <v>0</v>
      </c>
      <c r="Q35" s="132" t="n">
        <v>0</v>
      </c>
      <c r="R35" s="133" t="n">
        <v>0</v>
      </c>
      <c r="S35" s="134" t="n">
        <f aca="false">Q35*R35</f>
        <v>0</v>
      </c>
      <c r="T35" s="132" t="n">
        <v>0</v>
      </c>
      <c r="U35" s="133" t="n">
        <v>0</v>
      </c>
      <c r="V35" s="154" t="n">
        <f aca="false">T35*U35</f>
        <v>0</v>
      </c>
      <c r="W35" s="132" t="n">
        <v>0</v>
      </c>
      <c r="X35" s="133" t="n">
        <v>0</v>
      </c>
      <c r="Y35" s="134" t="n">
        <f aca="false">W35*X35</f>
        <v>0</v>
      </c>
      <c r="Z35" s="132" t="n">
        <v>0</v>
      </c>
      <c r="AA35" s="133" t="n">
        <v>0</v>
      </c>
      <c r="AB35" s="154" t="n">
        <f aca="false">Z35*AA35</f>
        <v>0</v>
      </c>
      <c r="AC35" s="135" t="n">
        <f aca="false">G35+M35+S35+Y35</f>
        <v>0</v>
      </c>
      <c r="AD35" s="136" t="n">
        <f aca="false">J35+P35+V35+AB35</f>
        <v>0</v>
      </c>
      <c r="AE35" s="197" t="n">
        <f aca="false">AC35-AD35</f>
        <v>0</v>
      </c>
      <c r="AF35" s="198" t="n">
        <v>0</v>
      </c>
      <c r="AG35" s="139"/>
      <c r="AH35" s="114"/>
      <c r="AI35" s="114"/>
    </row>
    <row r="36" s="72" customFormat="true" ht="39.75" hidden="false" customHeight="true" outlineLevel="0" collapsed="false">
      <c r="A36" s="159" t="s">
        <v>114</v>
      </c>
      <c r="B36" s="160" t="s">
        <v>120</v>
      </c>
      <c r="C36" s="199" t="s">
        <v>143</v>
      </c>
      <c r="D36" s="161" t="s">
        <v>144</v>
      </c>
      <c r="E36" s="162" t="n">
        <v>0</v>
      </c>
      <c r="F36" s="163" t="n">
        <v>0</v>
      </c>
      <c r="G36" s="165" t="n">
        <f aca="false">E36*F36</f>
        <v>0</v>
      </c>
      <c r="H36" s="162" t="n">
        <v>0</v>
      </c>
      <c r="I36" s="163" t="n">
        <v>0</v>
      </c>
      <c r="J36" s="164" t="n">
        <f aca="false">H36*I36</f>
        <v>0</v>
      </c>
      <c r="K36" s="162" t="n">
        <v>0</v>
      </c>
      <c r="L36" s="163" t="n">
        <v>0</v>
      </c>
      <c r="M36" s="164" t="n">
        <f aca="false">K36*L36</f>
        <v>0</v>
      </c>
      <c r="N36" s="162" t="n">
        <v>0</v>
      </c>
      <c r="O36" s="163" t="n">
        <v>0</v>
      </c>
      <c r="P36" s="165" t="n">
        <f aca="false">N36*O36</f>
        <v>0</v>
      </c>
      <c r="Q36" s="162" t="n">
        <v>0</v>
      </c>
      <c r="R36" s="163" t="n">
        <v>0</v>
      </c>
      <c r="S36" s="164" t="n">
        <f aca="false">Q36*R36</f>
        <v>0</v>
      </c>
      <c r="T36" s="162" t="n">
        <v>0</v>
      </c>
      <c r="U36" s="163" t="n">
        <v>0</v>
      </c>
      <c r="V36" s="165" t="n">
        <f aca="false">T36*U36</f>
        <v>0</v>
      </c>
      <c r="W36" s="162" t="n">
        <v>0</v>
      </c>
      <c r="X36" s="163" t="n">
        <v>0</v>
      </c>
      <c r="Y36" s="164" t="n">
        <f aca="false">W36*X36</f>
        <v>0</v>
      </c>
      <c r="Z36" s="162" t="n">
        <v>0</v>
      </c>
      <c r="AA36" s="163" t="n">
        <v>0</v>
      </c>
      <c r="AB36" s="165" t="n">
        <f aca="false">Z36*AA36</f>
        <v>0</v>
      </c>
      <c r="AC36" s="148" t="n">
        <f aca="false">G36+M36+S36+Y36</f>
        <v>0</v>
      </c>
      <c r="AD36" s="149" t="n">
        <f aca="false">J36+P36+V36+AB36</f>
        <v>0</v>
      </c>
      <c r="AE36" s="200" t="n">
        <f aca="false">AC36-AD36</f>
        <v>0</v>
      </c>
      <c r="AF36" s="198" t="n">
        <v>0</v>
      </c>
      <c r="AG36" s="139"/>
      <c r="AH36" s="114"/>
      <c r="AI36" s="114"/>
    </row>
    <row r="37" s="72" customFormat="true" ht="30" hidden="false" customHeight="true" outlineLevel="0" collapsed="false">
      <c r="A37" s="115" t="s">
        <v>111</v>
      </c>
      <c r="B37" s="116" t="s">
        <v>145</v>
      </c>
      <c r="C37" s="117" t="s">
        <v>146</v>
      </c>
      <c r="D37" s="118"/>
      <c r="E37" s="119" t="n">
        <f aca="false">SUM(E38:E40)</f>
        <v>0</v>
      </c>
      <c r="F37" s="120" t="n">
        <f aca="false">SUM(F38:F40)</f>
        <v>0</v>
      </c>
      <c r="G37" s="121" t="n">
        <f aca="false">SUM(G38:G40)</f>
        <v>0</v>
      </c>
      <c r="H37" s="119" t="n">
        <f aca="false">SUM(H38:H40)</f>
        <v>0</v>
      </c>
      <c r="I37" s="120" t="n">
        <f aca="false">SUM(I38:I40)</f>
        <v>0</v>
      </c>
      <c r="J37" s="121" t="n">
        <f aca="false">SUM(J38:J40)</f>
        <v>0</v>
      </c>
      <c r="K37" s="119" t="n">
        <f aca="false">SUM(K38:K40)</f>
        <v>0</v>
      </c>
      <c r="L37" s="120" t="n">
        <f aca="false">SUM(L38:L40)</f>
        <v>0</v>
      </c>
      <c r="M37" s="121" t="n">
        <f aca="false">SUM(M38:M40)</f>
        <v>0</v>
      </c>
      <c r="N37" s="119" t="n">
        <f aca="false">SUM(N38:N40)</f>
        <v>0</v>
      </c>
      <c r="O37" s="120" t="n">
        <f aca="false">SUM(O38:O40)</f>
        <v>0</v>
      </c>
      <c r="P37" s="153" t="n">
        <f aca="false">SUM(P38:P40)</f>
        <v>0</v>
      </c>
      <c r="Q37" s="119" t="n">
        <f aca="false">SUM(Q38:Q40)</f>
        <v>0</v>
      </c>
      <c r="R37" s="120" t="n">
        <f aca="false">SUM(R38:R40)</f>
        <v>0</v>
      </c>
      <c r="S37" s="121" t="n">
        <f aca="false">SUM(S38:S40)</f>
        <v>0</v>
      </c>
      <c r="T37" s="119" t="n">
        <f aca="false">SUM(T38:T40)</f>
        <v>0</v>
      </c>
      <c r="U37" s="120" t="n">
        <f aca="false">SUM(U38:U40)</f>
        <v>0</v>
      </c>
      <c r="V37" s="153" t="n">
        <f aca="false">SUM(V38:V40)</f>
        <v>0</v>
      </c>
      <c r="W37" s="119" t="n">
        <f aca="false">SUM(W38:W40)</f>
        <v>0</v>
      </c>
      <c r="X37" s="120" t="n">
        <f aca="false">SUM(X38:X40)</f>
        <v>0</v>
      </c>
      <c r="Y37" s="121" t="n">
        <f aca="false">SUM(Y38:Y40)</f>
        <v>0</v>
      </c>
      <c r="Z37" s="119" t="n">
        <f aca="false">SUM(Z38:Z40)</f>
        <v>0</v>
      </c>
      <c r="AA37" s="120" t="n">
        <f aca="false">SUM(AA38:AA40)</f>
        <v>0</v>
      </c>
      <c r="AB37" s="153" t="n">
        <f aca="false">SUM(AB38:AB40)</f>
        <v>0</v>
      </c>
      <c r="AC37" s="122" t="n">
        <f aca="false">G37+M37+S37+Y37</f>
        <v>0</v>
      </c>
      <c r="AD37" s="123" t="n">
        <f aca="false">J37+P37+V37+AB37</f>
        <v>0</v>
      </c>
      <c r="AE37" s="123" t="n">
        <f aca="false">AC37-AD37</f>
        <v>0</v>
      </c>
      <c r="AF37" s="201" t="n">
        <v>0</v>
      </c>
      <c r="AG37" s="157"/>
      <c r="AH37" s="127"/>
      <c r="AI37" s="127"/>
    </row>
    <row r="38" s="72" customFormat="true" ht="39.75" hidden="false" customHeight="true" outlineLevel="0" collapsed="false">
      <c r="A38" s="128" t="s">
        <v>114</v>
      </c>
      <c r="B38" s="129" t="s">
        <v>115</v>
      </c>
      <c r="C38" s="196" t="s">
        <v>147</v>
      </c>
      <c r="D38" s="131" t="s">
        <v>148</v>
      </c>
      <c r="E38" s="132" t="n">
        <v>0</v>
      </c>
      <c r="F38" s="133" t="n">
        <v>0</v>
      </c>
      <c r="G38" s="134" t="n">
        <f aca="false">E38*F38</f>
        <v>0</v>
      </c>
      <c r="H38" s="132" t="n">
        <v>0</v>
      </c>
      <c r="I38" s="133" t="n">
        <v>0</v>
      </c>
      <c r="J38" s="134" t="n">
        <f aca="false">H38*I38</f>
        <v>0</v>
      </c>
      <c r="K38" s="132" t="n">
        <v>0</v>
      </c>
      <c r="L38" s="133" t="n">
        <v>0</v>
      </c>
      <c r="M38" s="134" t="n">
        <f aca="false">K38*L38</f>
        <v>0</v>
      </c>
      <c r="N38" s="132" t="n">
        <v>0</v>
      </c>
      <c r="O38" s="133" t="n">
        <v>0</v>
      </c>
      <c r="P38" s="154" t="n">
        <f aca="false">N38*O38</f>
        <v>0</v>
      </c>
      <c r="Q38" s="132" t="n">
        <v>0</v>
      </c>
      <c r="R38" s="133" t="n">
        <v>0</v>
      </c>
      <c r="S38" s="134" t="n">
        <f aca="false">Q38*R38</f>
        <v>0</v>
      </c>
      <c r="T38" s="132" t="n">
        <v>0</v>
      </c>
      <c r="U38" s="133" t="n">
        <v>0</v>
      </c>
      <c r="V38" s="154" t="n">
        <f aca="false">T38*U38</f>
        <v>0</v>
      </c>
      <c r="W38" s="132" t="n">
        <v>0</v>
      </c>
      <c r="X38" s="133" t="n">
        <v>0</v>
      </c>
      <c r="Y38" s="134" t="n">
        <f aca="false">W38*X38</f>
        <v>0</v>
      </c>
      <c r="Z38" s="132" t="n">
        <v>0</v>
      </c>
      <c r="AA38" s="133" t="n">
        <v>0</v>
      </c>
      <c r="AB38" s="154" t="n">
        <f aca="false">Z38*AA38</f>
        <v>0</v>
      </c>
      <c r="AC38" s="135" t="n">
        <f aca="false">G38+M38+S38+Y38</f>
        <v>0</v>
      </c>
      <c r="AD38" s="136" t="n">
        <f aca="false">J38+P38+V38+AB38</f>
        <v>0</v>
      </c>
      <c r="AE38" s="197" t="n">
        <f aca="false">AC38-AD38</f>
        <v>0</v>
      </c>
      <c r="AF38" s="198" t="n">
        <v>0</v>
      </c>
      <c r="AG38" s="139"/>
      <c r="AH38" s="114"/>
      <c r="AI38" s="114"/>
    </row>
    <row r="39" s="72" customFormat="true" ht="39.75" hidden="false" customHeight="true" outlineLevel="0" collapsed="false">
      <c r="A39" s="128" t="s">
        <v>114</v>
      </c>
      <c r="B39" s="129" t="s">
        <v>118</v>
      </c>
      <c r="C39" s="196" t="s">
        <v>147</v>
      </c>
      <c r="D39" s="131" t="s">
        <v>148</v>
      </c>
      <c r="E39" s="132" t="n">
        <v>0</v>
      </c>
      <c r="F39" s="133" t="n">
        <v>0</v>
      </c>
      <c r="G39" s="134" t="n">
        <f aca="false">E39*F39</f>
        <v>0</v>
      </c>
      <c r="H39" s="132" t="n">
        <v>0</v>
      </c>
      <c r="I39" s="133" t="n">
        <v>0</v>
      </c>
      <c r="J39" s="134" t="n">
        <f aca="false">H39*I39</f>
        <v>0</v>
      </c>
      <c r="K39" s="132" t="n">
        <v>0</v>
      </c>
      <c r="L39" s="133" t="n">
        <v>0</v>
      </c>
      <c r="M39" s="134" t="n">
        <f aca="false">K39*L39</f>
        <v>0</v>
      </c>
      <c r="N39" s="132" t="n">
        <v>0</v>
      </c>
      <c r="O39" s="133" t="n">
        <v>0</v>
      </c>
      <c r="P39" s="154" t="n">
        <f aca="false">N39*O39</f>
        <v>0</v>
      </c>
      <c r="Q39" s="132" t="n">
        <v>0</v>
      </c>
      <c r="R39" s="133" t="n">
        <v>0</v>
      </c>
      <c r="S39" s="134" t="n">
        <f aca="false">Q39*R39</f>
        <v>0</v>
      </c>
      <c r="T39" s="132" t="n">
        <v>0</v>
      </c>
      <c r="U39" s="133" t="n">
        <v>0</v>
      </c>
      <c r="V39" s="154" t="n">
        <f aca="false">T39*U39</f>
        <v>0</v>
      </c>
      <c r="W39" s="132" t="n">
        <v>0</v>
      </c>
      <c r="X39" s="133" t="n">
        <v>0</v>
      </c>
      <c r="Y39" s="134" t="n">
        <f aca="false">W39*X39</f>
        <v>0</v>
      </c>
      <c r="Z39" s="132" t="n">
        <v>0</v>
      </c>
      <c r="AA39" s="133" t="n">
        <v>0</v>
      </c>
      <c r="AB39" s="154" t="n">
        <f aca="false">Z39*AA39</f>
        <v>0</v>
      </c>
      <c r="AC39" s="135" t="n">
        <f aca="false">G39+M39+S39+Y39</f>
        <v>0</v>
      </c>
      <c r="AD39" s="136" t="n">
        <f aca="false">J39+P39+V39+AB39</f>
        <v>0</v>
      </c>
      <c r="AE39" s="197" t="n">
        <f aca="false">AC39-AD39</f>
        <v>0</v>
      </c>
      <c r="AF39" s="198" t="n">
        <v>0</v>
      </c>
      <c r="AG39" s="139"/>
      <c r="AH39" s="114"/>
      <c r="AI39" s="114"/>
    </row>
    <row r="40" s="72" customFormat="true" ht="39.75" hidden="false" customHeight="true" outlineLevel="0" collapsed="false">
      <c r="A40" s="159" t="s">
        <v>114</v>
      </c>
      <c r="B40" s="160" t="s">
        <v>120</v>
      </c>
      <c r="C40" s="199" t="s">
        <v>147</v>
      </c>
      <c r="D40" s="161" t="s">
        <v>148</v>
      </c>
      <c r="E40" s="162" t="n">
        <v>0</v>
      </c>
      <c r="F40" s="163" t="n">
        <v>0</v>
      </c>
      <c r="G40" s="164" t="n">
        <f aca="false">E40*F40</f>
        <v>0</v>
      </c>
      <c r="H40" s="162" t="n">
        <v>0</v>
      </c>
      <c r="I40" s="163" t="n">
        <v>0</v>
      </c>
      <c r="J40" s="164" t="n">
        <f aca="false">H40*I40</f>
        <v>0</v>
      </c>
      <c r="K40" s="162" t="n">
        <v>0</v>
      </c>
      <c r="L40" s="163" t="n">
        <v>0</v>
      </c>
      <c r="M40" s="164" t="n">
        <f aca="false">K40*L40</f>
        <v>0</v>
      </c>
      <c r="N40" s="162" t="n">
        <v>0</v>
      </c>
      <c r="O40" s="163" t="n">
        <v>0</v>
      </c>
      <c r="P40" s="165" t="n">
        <f aca="false">N40*O40</f>
        <v>0</v>
      </c>
      <c r="Q40" s="162" t="n">
        <v>0</v>
      </c>
      <c r="R40" s="163" t="n">
        <v>0</v>
      </c>
      <c r="S40" s="164" t="n">
        <f aca="false">Q40*R40</f>
        <v>0</v>
      </c>
      <c r="T40" s="162" t="n">
        <v>0</v>
      </c>
      <c r="U40" s="163" t="n">
        <v>0</v>
      </c>
      <c r="V40" s="165" t="n">
        <f aca="false">T40*U40</f>
        <v>0</v>
      </c>
      <c r="W40" s="162" t="n">
        <v>0</v>
      </c>
      <c r="X40" s="163" t="n">
        <v>0</v>
      </c>
      <c r="Y40" s="164" t="n">
        <f aca="false">W40*X40</f>
        <v>0</v>
      </c>
      <c r="Z40" s="162" t="n">
        <v>0</v>
      </c>
      <c r="AA40" s="163" t="n">
        <v>0</v>
      </c>
      <c r="AB40" s="165" t="n">
        <f aca="false">Z40*AA40</f>
        <v>0</v>
      </c>
      <c r="AC40" s="148" t="n">
        <f aca="false">G40+M40+S40+Y40</f>
        <v>0</v>
      </c>
      <c r="AD40" s="149" t="n">
        <f aca="false">J40+P40+V40+AB40</f>
        <v>0</v>
      </c>
      <c r="AE40" s="200" t="n">
        <f aca="false">AC40-AD40</f>
        <v>0</v>
      </c>
      <c r="AF40" s="198" t="n">
        <v>0</v>
      </c>
      <c r="AG40" s="139"/>
      <c r="AH40" s="114"/>
      <c r="AI40" s="114"/>
    </row>
    <row r="41" s="72" customFormat="true" ht="30" hidden="false" customHeight="true" outlineLevel="0" collapsed="false">
      <c r="A41" s="115" t="s">
        <v>111</v>
      </c>
      <c r="B41" s="116" t="s">
        <v>149</v>
      </c>
      <c r="C41" s="117" t="s">
        <v>150</v>
      </c>
      <c r="D41" s="118"/>
      <c r="E41" s="119" t="n">
        <f aca="false">SUM(E42:E44)</f>
        <v>0</v>
      </c>
      <c r="F41" s="120" t="n">
        <f aca="false">SUM(F42:F44)</f>
        <v>0</v>
      </c>
      <c r="G41" s="121" t="n">
        <f aca="false">SUM(G42:G44)</f>
        <v>0</v>
      </c>
      <c r="H41" s="119" t="n">
        <f aca="false">SUM(H42:H44)</f>
        <v>0</v>
      </c>
      <c r="I41" s="120" t="n">
        <f aca="false">SUM(I42:I44)</f>
        <v>0</v>
      </c>
      <c r="J41" s="153" t="n">
        <f aca="false">SUM(J42:J44)</f>
        <v>0</v>
      </c>
      <c r="K41" s="119" t="n">
        <f aca="false">SUM(K42:K44)</f>
        <v>0</v>
      </c>
      <c r="L41" s="120" t="n">
        <f aca="false">SUM(L42:L44)</f>
        <v>0</v>
      </c>
      <c r="M41" s="121" t="n">
        <f aca="false">SUM(M42:M44)</f>
        <v>0</v>
      </c>
      <c r="N41" s="119" t="n">
        <f aca="false">SUM(N42:N44)</f>
        <v>0</v>
      </c>
      <c r="O41" s="120" t="n">
        <f aca="false">SUM(O42:O44)</f>
        <v>0</v>
      </c>
      <c r="P41" s="153" t="n">
        <f aca="false">SUM(P42:P44)</f>
        <v>0</v>
      </c>
      <c r="Q41" s="119" t="n">
        <f aca="false">SUM(Q42:Q44)</f>
        <v>0</v>
      </c>
      <c r="R41" s="120" t="n">
        <f aca="false">SUM(R42:R44)</f>
        <v>0</v>
      </c>
      <c r="S41" s="121" t="n">
        <f aca="false">SUM(S42:S44)</f>
        <v>0</v>
      </c>
      <c r="T41" s="119" t="n">
        <f aca="false">SUM(T42:T44)</f>
        <v>0</v>
      </c>
      <c r="U41" s="120" t="n">
        <f aca="false">SUM(U42:U44)</f>
        <v>0</v>
      </c>
      <c r="V41" s="153" t="n">
        <f aca="false">SUM(V42:V44)</f>
        <v>0</v>
      </c>
      <c r="W41" s="119" t="n">
        <f aca="false">SUM(W42:W44)</f>
        <v>0</v>
      </c>
      <c r="X41" s="120" t="n">
        <f aca="false">SUM(X42:X44)</f>
        <v>0</v>
      </c>
      <c r="Y41" s="121" t="n">
        <f aca="false">SUM(Y42:Y44)</f>
        <v>0</v>
      </c>
      <c r="Z41" s="119" t="n">
        <f aca="false">SUM(Z42:Z44)</f>
        <v>0</v>
      </c>
      <c r="AA41" s="120" t="n">
        <f aca="false">SUM(AA42:AA44)</f>
        <v>0</v>
      </c>
      <c r="AB41" s="153" t="n">
        <f aca="false">SUM(AB42:AB44)</f>
        <v>0</v>
      </c>
      <c r="AC41" s="122" t="n">
        <f aca="false">G41+M41+S41+Y41</f>
        <v>0</v>
      </c>
      <c r="AD41" s="123" t="n">
        <f aca="false">J41+P41+V41+AB41</f>
        <v>0</v>
      </c>
      <c r="AE41" s="123" t="n">
        <f aca="false">AC41-AD41</f>
        <v>0</v>
      </c>
      <c r="AF41" s="201" t="n">
        <v>0</v>
      </c>
      <c r="AG41" s="157"/>
      <c r="AH41" s="127"/>
      <c r="AI41" s="127"/>
    </row>
    <row r="42" s="72" customFormat="true" ht="34.5" hidden="false" customHeight="true" outlineLevel="0" collapsed="false">
      <c r="A42" s="128" t="s">
        <v>114</v>
      </c>
      <c r="B42" s="129" t="s">
        <v>115</v>
      </c>
      <c r="C42" s="196" t="s">
        <v>151</v>
      </c>
      <c r="D42" s="131" t="s">
        <v>148</v>
      </c>
      <c r="E42" s="132" t="n">
        <v>0</v>
      </c>
      <c r="F42" s="133" t="n">
        <v>0</v>
      </c>
      <c r="G42" s="134" t="n">
        <f aca="false">E42*F42</f>
        <v>0</v>
      </c>
      <c r="H42" s="132" t="n">
        <v>0</v>
      </c>
      <c r="I42" s="133" t="n">
        <v>0</v>
      </c>
      <c r="J42" s="154" t="n">
        <f aca="false">H42*I42</f>
        <v>0</v>
      </c>
      <c r="K42" s="132" t="n">
        <v>0</v>
      </c>
      <c r="L42" s="133" t="n">
        <v>0</v>
      </c>
      <c r="M42" s="134" t="n">
        <f aca="false">K42*L42</f>
        <v>0</v>
      </c>
      <c r="N42" s="132" t="n">
        <v>0</v>
      </c>
      <c r="O42" s="133" t="n">
        <v>0</v>
      </c>
      <c r="P42" s="154" t="n">
        <f aca="false">N42*O42</f>
        <v>0</v>
      </c>
      <c r="Q42" s="132" t="n">
        <v>0</v>
      </c>
      <c r="R42" s="133" t="n">
        <v>0</v>
      </c>
      <c r="S42" s="134" t="n">
        <f aca="false">Q42*R42</f>
        <v>0</v>
      </c>
      <c r="T42" s="132" t="n">
        <v>0</v>
      </c>
      <c r="U42" s="133" t="n">
        <v>0</v>
      </c>
      <c r="V42" s="154" t="n">
        <f aca="false">T42*U42</f>
        <v>0</v>
      </c>
      <c r="W42" s="132" t="n">
        <v>0</v>
      </c>
      <c r="X42" s="133" t="n">
        <v>0</v>
      </c>
      <c r="Y42" s="134" t="n">
        <f aca="false">W42*X42</f>
        <v>0</v>
      </c>
      <c r="Z42" s="132" t="n">
        <v>0</v>
      </c>
      <c r="AA42" s="133" t="n">
        <v>0</v>
      </c>
      <c r="AB42" s="154" t="n">
        <f aca="false">Z42*AA42</f>
        <v>0</v>
      </c>
      <c r="AC42" s="135" t="n">
        <f aca="false">G42+M42+S42+Y42</f>
        <v>0</v>
      </c>
      <c r="AD42" s="136" t="n">
        <f aca="false">J42+P42+V42+AB42</f>
        <v>0</v>
      </c>
      <c r="AE42" s="197" t="n">
        <f aca="false">AC42-AD42</f>
        <v>0</v>
      </c>
      <c r="AF42" s="198" t="n">
        <v>0</v>
      </c>
      <c r="AG42" s="139"/>
      <c r="AH42" s="114"/>
      <c r="AI42" s="114"/>
    </row>
    <row r="43" s="72" customFormat="true" ht="34.5" hidden="false" customHeight="true" outlineLevel="0" collapsed="false">
      <c r="A43" s="128" t="s">
        <v>114</v>
      </c>
      <c r="B43" s="129" t="s">
        <v>118</v>
      </c>
      <c r="C43" s="196" t="s">
        <v>151</v>
      </c>
      <c r="D43" s="131" t="s">
        <v>148</v>
      </c>
      <c r="E43" s="132" t="n">
        <v>0</v>
      </c>
      <c r="F43" s="133" t="n">
        <v>0</v>
      </c>
      <c r="G43" s="134" t="n">
        <f aca="false">E43*F43</f>
        <v>0</v>
      </c>
      <c r="H43" s="132" t="n">
        <v>0</v>
      </c>
      <c r="I43" s="133" t="n">
        <v>0</v>
      </c>
      <c r="J43" s="154" t="n">
        <f aca="false">H43*I43</f>
        <v>0</v>
      </c>
      <c r="K43" s="132" t="n">
        <v>0</v>
      </c>
      <c r="L43" s="133" t="n">
        <v>0</v>
      </c>
      <c r="M43" s="134" t="n">
        <f aca="false">K43*L43</f>
        <v>0</v>
      </c>
      <c r="N43" s="132" t="n">
        <v>0</v>
      </c>
      <c r="O43" s="133" t="n">
        <v>0</v>
      </c>
      <c r="P43" s="154" t="n">
        <f aca="false">N43*O43</f>
        <v>0</v>
      </c>
      <c r="Q43" s="132" t="n">
        <v>0</v>
      </c>
      <c r="R43" s="133" t="n">
        <v>0</v>
      </c>
      <c r="S43" s="134" t="n">
        <f aca="false">Q43*R43</f>
        <v>0</v>
      </c>
      <c r="T43" s="132" t="n">
        <v>0</v>
      </c>
      <c r="U43" s="133" t="n">
        <v>0</v>
      </c>
      <c r="V43" s="154" t="n">
        <f aca="false">T43*U43</f>
        <v>0</v>
      </c>
      <c r="W43" s="132" t="n">
        <v>0</v>
      </c>
      <c r="X43" s="133" t="n">
        <v>0</v>
      </c>
      <c r="Y43" s="134" t="n">
        <f aca="false">W43*X43</f>
        <v>0</v>
      </c>
      <c r="Z43" s="132" t="n">
        <v>0</v>
      </c>
      <c r="AA43" s="133" t="n">
        <v>0</v>
      </c>
      <c r="AB43" s="154" t="n">
        <f aca="false">Z43*AA43</f>
        <v>0</v>
      </c>
      <c r="AC43" s="135" t="n">
        <f aca="false">G43+M43+S43+Y43</f>
        <v>0</v>
      </c>
      <c r="AD43" s="136" t="n">
        <f aca="false">J43+P43+V43+AB43</f>
        <v>0</v>
      </c>
      <c r="AE43" s="197" t="n">
        <f aca="false">AC43-AD43</f>
        <v>0</v>
      </c>
      <c r="AF43" s="198" t="n">
        <v>0</v>
      </c>
      <c r="AG43" s="139"/>
      <c r="AH43" s="114"/>
      <c r="AI43" s="114"/>
    </row>
    <row r="44" s="72" customFormat="true" ht="34.5" hidden="false" customHeight="true" outlineLevel="0" collapsed="false">
      <c r="A44" s="159" t="s">
        <v>114</v>
      </c>
      <c r="B44" s="160" t="s">
        <v>120</v>
      </c>
      <c r="C44" s="199" t="s">
        <v>151</v>
      </c>
      <c r="D44" s="161" t="s">
        <v>148</v>
      </c>
      <c r="E44" s="162" t="n">
        <v>0</v>
      </c>
      <c r="F44" s="163" t="n">
        <v>0</v>
      </c>
      <c r="G44" s="164" t="n">
        <f aca="false">E44*F44</f>
        <v>0</v>
      </c>
      <c r="H44" s="162" t="n">
        <v>0</v>
      </c>
      <c r="I44" s="163" t="n">
        <v>0</v>
      </c>
      <c r="J44" s="165" t="n">
        <f aca="false">H44*I44</f>
        <v>0</v>
      </c>
      <c r="K44" s="162" t="n">
        <v>0</v>
      </c>
      <c r="L44" s="163" t="n">
        <v>0</v>
      </c>
      <c r="M44" s="164" t="n">
        <f aca="false">K44*L44</f>
        <v>0</v>
      </c>
      <c r="N44" s="162" t="n">
        <v>0</v>
      </c>
      <c r="O44" s="163" t="n">
        <v>0</v>
      </c>
      <c r="P44" s="165" t="n">
        <f aca="false">N44*O44</f>
        <v>0</v>
      </c>
      <c r="Q44" s="162" t="n">
        <v>0</v>
      </c>
      <c r="R44" s="163" t="n">
        <v>0</v>
      </c>
      <c r="S44" s="164" t="n">
        <f aca="false">Q44*R44</f>
        <v>0</v>
      </c>
      <c r="T44" s="162" t="n">
        <v>0</v>
      </c>
      <c r="U44" s="163" t="n">
        <v>0</v>
      </c>
      <c r="V44" s="165" t="n">
        <f aca="false">T44*U44</f>
        <v>0</v>
      </c>
      <c r="W44" s="162" t="n">
        <v>0</v>
      </c>
      <c r="X44" s="163" t="n">
        <v>0</v>
      </c>
      <c r="Y44" s="164" t="n">
        <f aca="false">W44*X44</f>
        <v>0</v>
      </c>
      <c r="Z44" s="162" t="n">
        <v>0</v>
      </c>
      <c r="AA44" s="163" t="n">
        <v>0</v>
      </c>
      <c r="AB44" s="165" t="n">
        <f aca="false">Z44*AA44</f>
        <v>0</v>
      </c>
      <c r="AC44" s="148" t="n">
        <f aca="false">G44+M44+S44+Y44</f>
        <v>0</v>
      </c>
      <c r="AD44" s="149" t="n">
        <f aca="false">J44+P44+V44+AB44</f>
        <v>0</v>
      </c>
      <c r="AE44" s="200" t="n">
        <f aca="false">AC44-AD44</f>
        <v>0</v>
      </c>
      <c r="AF44" s="198" t="n">
        <v>0</v>
      </c>
      <c r="AG44" s="139"/>
      <c r="AH44" s="114"/>
      <c r="AI44" s="114"/>
    </row>
    <row r="45" s="72" customFormat="true" ht="15" hidden="false" customHeight="true" outlineLevel="0" collapsed="false">
      <c r="A45" s="202" t="s">
        <v>152</v>
      </c>
      <c r="B45" s="203"/>
      <c r="C45" s="204"/>
      <c r="D45" s="205"/>
      <c r="E45" s="206"/>
      <c r="F45" s="207"/>
      <c r="G45" s="208" t="n">
        <f aca="false">G41+G37+G33</f>
        <v>0</v>
      </c>
      <c r="H45" s="181"/>
      <c r="I45" s="183"/>
      <c r="J45" s="208" t="n">
        <f aca="false">J41+J37+J33</f>
        <v>0</v>
      </c>
      <c r="K45" s="209"/>
      <c r="L45" s="207"/>
      <c r="M45" s="210" t="n">
        <f aca="false">M41+M37+M33</f>
        <v>0</v>
      </c>
      <c r="N45" s="206"/>
      <c r="O45" s="207"/>
      <c r="P45" s="210" t="n">
        <f aca="false">P41+P37+P33</f>
        <v>0</v>
      </c>
      <c r="Q45" s="209"/>
      <c r="R45" s="207"/>
      <c r="S45" s="210" t="n">
        <f aca="false">S41+S37+S33</f>
        <v>0</v>
      </c>
      <c r="T45" s="206"/>
      <c r="U45" s="207"/>
      <c r="V45" s="210" t="n">
        <f aca="false">V41+V37+V33</f>
        <v>0</v>
      </c>
      <c r="W45" s="209"/>
      <c r="X45" s="207"/>
      <c r="Y45" s="210" t="n">
        <f aca="false">Y41+Y37+Y33</f>
        <v>0</v>
      </c>
      <c r="Z45" s="206"/>
      <c r="AA45" s="207"/>
      <c r="AB45" s="210" t="n">
        <f aca="false">AB41+AB37+AB33</f>
        <v>0</v>
      </c>
      <c r="AC45" s="206" t="n">
        <f aca="false">AC33+AC37+AC41</f>
        <v>0</v>
      </c>
      <c r="AD45" s="211" t="n">
        <f aca="false">AD33+AD37+AD41</f>
        <v>0</v>
      </c>
      <c r="AE45" s="210" t="n">
        <f aca="false">AC45-AD45</f>
        <v>0</v>
      </c>
      <c r="AF45" s="212" t="n">
        <v>0</v>
      </c>
      <c r="AG45" s="213"/>
      <c r="AH45" s="114"/>
      <c r="AI45" s="114"/>
    </row>
    <row r="46" s="72" customFormat="true" ht="15.75" hidden="false" customHeight="true" outlineLevel="0" collapsed="false">
      <c r="A46" s="214" t="s">
        <v>109</v>
      </c>
      <c r="B46" s="215" t="s">
        <v>31</v>
      </c>
      <c r="C46" s="168" t="s">
        <v>153</v>
      </c>
      <c r="D46" s="216"/>
      <c r="E46" s="104"/>
      <c r="F46" s="105"/>
      <c r="G46" s="105"/>
      <c r="H46" s="104"/>
      <c r="I46" s="105"/>
      <c r="J46" s="109"/>
      <c r="K46" s="105"/>
      <c r="L46" s="105"/>
      <c r="M46" s="109"/>
      <c r="N46" s="104"/>
      <c r="O46" s="105"/>
      <c r="P46" s="109"/>
      <c r="Q46" s="105"/>
      <c r="R46" s="105"/>
      <c r="S46" s="109"/>
      <c r="T46" s="104"/>
      <c r="U46" s="105"/>
      <c r="V46" s="109"/>
      <c r="W46" s="105"/>
      <c r="X46" s="105"/>
      <c r="Y46" s="109"/>
      <c r="Z46" s="104"/>
      <c r="AA46" s="105"/>
      <c r="AB46" s="105"/>
      <c r="AC46" s="110"/>
      <c r="AD46" s="111"/>
      <c r="AE46" s="111"/>
      <c r="AF46" s="112"/>
      <c r="AG46" s="113"/>
      <c r="AH46" s="114"/>
      <c r="AI46" s="114"/>
    </row>
    <row r="47" s="72" customFormat="true" ht="57.75" hidden="false" customHeight="true" outlineLevel="0" collapsed="false">
      <c r="A47" s="115" t="s">
        <v>111</v>
      </c>
      <c r="B47" s="116" t="s">
        <v>154</v>
      </c>
      <c r="C47" s="173" t="s">
        <v>155</v>
      </c>
      <c r="D47" s="194"/>
      <c r="E47" s="217" t="n">
        <f aca="false">SUM(E48:E50)</f>
        <v>4</v>
      </c>
      <c r="F47" s="218" t="n">
        <f aca="false">SUM(F48:F50)</f>
        <v>4000</v>
      </c>
      <c r="G47" s="219" t="n">
        <f aca="false">SUM(G48:G50)</f>
        <v>5500</v>
      </c>
      <c r="H47" s="119" t="n">
        <f aca="false">SUM(H48:H50)</f>
        <v>4</v>
      </c>
      <c r="I47" s="120" t="n">
        <f aca="false">SUM(I48:I50)</f>
        <v>4000</v>
      </c>
      <c r="J47" s="153" t="n">
        <f aca="false">SUM(J48:J50)</f>
        <v>5500</v>
      </c>
      <c r="K47" s="217" t="n">
        <f aca="false">SUM(K48:K50)</f>
        <v>0</v>
      </c>
      <c r="L47" s="218" t="n">
        <f aca="false">SUM(L48:L50)</f>
        <v>0</v>
      </c>
      <c r="M47" s="219" t="n">
        <f aca="false">SUM(M48:M50)</f>
        <v>0</v>
      </c>
      <c r="N47" s="119" t="n">
        <f aca="false">SUM(N48:N50)</f>
        <v>0</v>
      </c>
      <c r="O47" s="120" t="n">
        <f aca="false">SUM(O48:O50)</f>
        <v>0</v>
      </c>
      <c r="P47" s="153" t="n">
        <f aca="false">SUM(P48:P50)</f>
        <v>0</v>
      </c>
      <c r="Q47" s="217" t="n">
        <f aca="false">SUM(Q48:Q50)</f>
        <v>0</v>
      </c>
      <c r="R47" s="218" t="n">
        <f aca="false">SUM(R48:R50)</f>
        <v>0</v>
      </c>
      <c r="S47" s="219" t="n">
        <f aca="false">SUM(S48:S50)</f>
        <v>0</v>
      </c>
      <c r="T47" s="119" t="n">
        <f aca="false">SUM(T48:T50)</f>
        <v>0</v>
      </c>
      <c r="U47" s="120" t="n">
        <f aca="false">SUM(U48:U50)</f>
        <v>0</v>
      </c>
      <c r="V47" s="153" t="n">
        <f aca="false">SUM(V48:V50)</f>
        <v>0</v>
      </c>
      <c r="W47" s="217" t="n">
        <f aca="false">SUM(W48:W50)</f>
        <v>0</v>
      </c>
      <c r="X47" s="218" t="n">
        <f aca="false">SUM(X48:X50)</f>
        <v>0</v>
      </c>
      <c r="Y47" s="219" t="n">
        <f aca="false">SUM(Y48:Y50)</f>
        <v>0</v>
      </c>
      <c r="Z47" s="119" t="n">
        <f aca="false">SUM(Z48:Z50)</f>
        <v>0</v>
      </c>
      <c r="AA47" s="120" t="n">
        <f aca="false">SUM(AA48:AA50)</f>
        <v>0</v>
      </c>
      <c r="AB47" s="153" t="n">
        <f aca="false">SUM(AB48:AB50)</f>
        <v>0</v>
      </c>
      <c r="AC47" s="122" t="n">
        <f aca="false">G47+M47+S47+Y47</f>
        <v>5500</v>
      </c>
      <c r="AD47" s="123" t="n">
        <f aca="false">J47+P47+V47+AB47</f>
        <v>5500</v>
      </c>
      <c r="AE47" s="123" t="n">
        <f aca="false">AC47-AD47</f>
        <v>0</v>
      </c>
      <c r="AF47" s="125" t="n">
        <f aca="false">AE47/AC47</f>
        <v>0</v>
      </c>
      <c r="AG47" s="126"/>
      <c r="AH47" s="127"/>
      <c r="AI47" s="127"/>
    </row>
    <row r="48" s="72" customFormat="true" ht="54.75" hidden="false" customHeight="true" outlineLevel="0" collapsed="false">
      <c r="A48" s="128" t="s">
        <v>114</v>
      </c>
      <c r="B48" s="129" t="s">
        <v>115</v>
      </c>
      <c r="C48" s="130" t="s">
        <v>156</v>
      </c>
      <c r="D48" s="131" t="s">
        <v>144</v>
      </c>
      <c r="E48" s="132" t="n">
        <v>2</v>
      </c>
      <c r="F48" s="133" t="n">
        <v>1500</v>
      </c>
      <c r="G48" s="134" t="n">
        <f aca="false">E48*F48</f>
        <v>3000</v>
      </c>
      <c r="H48" s="132" t="n">
        <v>2</v>
      </c>
      <c r="I48" s="133" t="n">
        <v>1500</v>
      </c>
      <c r="J48" s="154" t="n">
        <f aca="false">H48*I48</f>
        <v>3000</v>
      </c>
      <c r="K48" s="132" t="n">
        <v>0</v>
      </c>
      <c r="L48" s="133" t="n">
        <v>0</v>
      </c>
      <c r="M48" s="134" t="n">
        <f aca="false">K48*L48</f>
        <v>0</v>
      </c>
      <c r="N48" s="132" t="n">
        <v>0</v>
      </c>
      <c r="O48" s="133" t="n">
        <v>0</v>
      </c>
      <c r="P48" s="154" t="n">
        <f aca="false">N48*O48</f>
        <v>0</v>
      </c>
      <c r="Q48" s="132" t="n">
        <v>0</v>
      </c>
      <c r="R48" s="133" t="n">
        <v>0</v>
      </c>
      <c r="S48" s="134" t="n">
        <f aca="false">Q48*R48</f>
        <v>0</v>
      </c>
      <c r="T48" s="132" t="n">
        <v>0</v>
      </c>
      <c r="U48" s="133" t="n">
        <v>0</v>
      </c>
      <c r="V48" s="154" t="n">
        <f aca="false">T48*U48</f>
        <v>0</v>
      </c>
      <c r="W48" s="132" t="n">
        <v>0</v>
      </c>
      <c r="X48" s="133" t="n">
        <v>0</v>
      </c>
      <c r="Y48" s="134" t="n">
        <f aca="false">W48*X48</f>
        <v>0</v>
      </c>
      <c r="Z48" s="132" t="n">
        <v>0</v>
      </c>
      <c r="AA48" s="133" t="n">
        <v>0</v>
      </c>
      <c r="AB48" s="154" t="n">
        <f aca="false">Z48*AA48</f>
        <v>0</v>
      </c>
      <c r="AC48" s="135" t="n">
        <f aca="false">G48+M48+S48+Y48</f>
        <v>3000</v>
      </c>
      <c r="AD48" s="136" t="n">
        <f aca="false">J48+P48+V48+AB48</f>
        <v>3000</v>
      </c>
      <c r="AE48" s="197" t="n">
        <f aca="false">AC48-AD48</f>
        <v>0</v>
      </c>
      <c r="AF48" s="138" t="n">
        <f aca="false">AE48/AC48</f>
        <v>0</v>
      </c>
      <c r="AG48" s="139"/>
      <c r="AH48" s="114"/>
      <c r="AI48" s="114"/>
    </row>
    <row r="49" s="72" customFormat="true" ht="63.75" hidden="false" customHeight="true" outlineLevel="0" collapsed="false">
      <c r="A49" s="128" t="s">
        <v>114</v>
      </c>
      <c r="B49" s="129" t="s">
        <v>118</v>
      </c>
      <c r="C49" s="130" t="s">
        <v>157</v>
      </c>
      <c r="D49" s="131" t="s">
        <v>144</v>
      </c>
      <c r="E49" s="132" t="n">
        <v>1</v>
      </c>
      <c r="F49" s="133" t="n">
        <v>1500</v>
      </c>
      <c r="G49" s="134" t="n">
        <f aca="false">E49*F49</f>
        <v>1500</v>
      </c>
      <c r="H49" s="132" t="n">
        <v>1</v>
      </c>
      <c r="I49" s="133" t="n">
        <v>1500</v>
      </c>
      <c r="J49" s="154" t="n">
        <f aca="false">H49*I49</f>
        <v>1500</v>
      </c>
      <c r="K49" s="132" t="n">
        <v>0</v>
      </c>
      <c r="L49" s="133" t="n">
        <v>0</v>
      </c>
      <c r="M49" s="134" t="n">
        <f aca="false">K49*L49</f>
        <v>0</v>
      </c>
      <c r="N49" s="132" t="n">
        <v>0</v>
      </c>
      <c r="O49" s="133" t="n">
        <v>0</v>
      </c>
      <c r="P49" s="154" t="n">
        <f aca="false">N49*O49</f>
        <v>0</v>
      </c>
      <c r="Q49" s="132" t="n">
        <v>0</v>
      </c>
      <c r="R49" s="133" t="n">
        <v>0</v>
      </c>
      <c r="S49" s="134" t="n">
        <f aca="false">Q49*R49</f>
        <v>0</v>
      </c>
      <c r="T49" s="132" t="n">
        <v>0</v>
      </c>
      <c r="U49" s="133" t="n">
        <v>0</v>
      </c>
      <c r="V49" s="154" t="n">
        <f aca="false">T49*U49</f>
        <v>0</v>
      </c>
      <c r="W49" s="132" t="n">
        <v>0</v>
      </c>
      <c r="X49" s="133" t="n">
        <v>0</v>
      </c>
      <c r="Y49" s="134" t="n">
        <f aca="false">W49*X49</f>
        <v>0</v>
      </c>
      <c r="Z49" s="132" t="n">
        <v>0</v>
      </c>
      <c r="AA49" s="133" t="n">
        <v>0</v>
      </c>
      <c r="AB49" s="154" t="n">
        <f aca="false">Z49*AA49</f>
        <v>0</v>
      </c>
      <c r="AC49" s="135" t="n">
        <f aca="false">G49+M49+S49+Y49</f>
        <v>1500</v>
      </c>
      <c r="AD49" s="136" t="n">
        <f aca="false">J49+P49+V49+AB49</f>
        <v>1500</v>
      </c>
      <c r="AE49" s="197" t="n">
        <f aca="false">AC49-AD49</f>
        <v>0</v>
      </c>
      <c r="AF49" s="138" t="n">
        <f aca="false">AE49/AC49</f>
        <v>0</v>
      </c>
      <c r="AG49" s="139"/>
      <c r="AH49" s="114"/>
      <c r="AI49" s="114"/>
    </row>
    <row r="50" s="72" customFormat="true" ht="51" hidden="false" customHeight="true" outlineLevel="0" collapsed="false">
      <c r="A50" s="141" t="s">
        <v>114</v>
      </c>
      <c r="B50" s="142" t="s">
        <v>120</v>
      </c>
      <c r="C50" s="130" t="s">
        <v>158</v>
      </c>
      <c r="D50" s="144" t="s">
        <v>144</v>
      </c>
      <c r="E50" s="145" t="n">
        <v>1</v>
      </c>
      <c r="F50" s="146" t="n">
        <v>1000</v>
      </c>
      <c r="G50" s="147" t="n">
        <f aca="false">E50*F50</f>
        <v>1000</v>
      </c>
      <c r="H50" s="162" t="n">
        <v>1</v>
      </c>
      <c r="I50" s="163" t="n">
        <v>1000</v>
      </c>
      <c r="J50" s="165" t="n">
        <f aca="false">H50*I50</f>
        <v>1000</v>
      </c>
      <c r="K50" s="145" t="n">
        <v>0</v>
      </c>
      <c r="L50" s="146" t="n">
        <v>0</v>
      </c>
      <c r="M50" s="147" t="n">
        <f aca="false">K50*L50</f>
        <v>0</v>
      </c>
      <c r="N50" s="162" t="n">
        <v>0</v>
      </c>
      <c r="O50" s="163" t="n">
        <v>0</v>
      </c>
      <c r="P50" s="165" t="n">
        <f aca="false">N50*O50</f>
        <v>0</v>
      </c>
      <c r="Q50" s="145" t="n">
        <v>0</v>
      </c>
      <c r="R50" s="146" t="n">
        <v>0</v>
      </c>
      <c r="S50" s="147" t="n">
        <f aca="false">Q50*R50</f>
        <v>0</v>
      </c>
      <c r="T50" s="162" t="n">
        <v>0</v>
      </c>
      <c r="U50" s="163" t="n">
        <v>0</v>
      </c>
      <c r="V50" s="165" t="n">
        <f aca="false">T50*U50</f>
        <v>0</v>
      </c>
      <c r="W50" s="145" t="n">
        <v>0</v>
      </c>
      <c r="X50" s="146" t="n">
        <v>0</v>
      </c>
      <c r="Y50" s="147" t="n">
        <f aca="false">W50*X50</f>
        <v>0</v>
      </c>
      <c r="Z50" s="162" t="n">
        <v>0</v>
      </c>
      <c r="AA50" s="163" t="n">
        <v>0</v>
      </c>
      <c r="AB50" s="165" t="n">
        <f aca="false">Z50*AA50</f>
        <v>0</v>
      </c>
      <c r="AC50" s="148" t="n">
        <f aca="false">G50+M50+S50+Y50</f>
        <v>1000</v>
      </c>
      <c r="AD50" s="149" t="n">
        <f aca="false">J50+P50+V50+AB50</f>
        <v>1000</v>
      </c>
      <c r="AE50" s="200" t="n">
        <f aca="false">AC50-AD50</f>
        <v>0</v>
      </c>
      <c r="AF50" s="138" t="n">
        <f aca="false">AE50/AC50</f>
        <v>0</v>
      </c>
      <c r="AG50" s="139"/>
      <c r="AH50" s="114"/>
      <c r="AI50" s="114"/>
    </row>
    <row r="51" s="72" customFormat="true" ht="56.25" hidden="false" customHeight="true" outlineLevel="0" collapsed="false">
      <c r="A51" s="115" t="s">
        <v>111</v>
      </c>
      <c r="B51" s="116" t="s">
        <v>159</v>
      </c>
      <c r="C51" s="117" t="s">
        <v>160</v>
      </c>
      <c r="D51" s="118"/>
      <c r="E51" s="119" t="n">
        <f aca="false">SUM(E52:E54)</f>
        <v>0</v>
      </c>
      <c r="F51" s="120" t="n">
        <f aca="false">SUM(F52:F54)</f>
        <v>0</v>
      </c>
      <c r="G51" s="121" t="n">
        <f aca="false">SUM(G52:G54)</f>
        <v>0</v>
      </c>
      <c r="H51" s="119" t="n">
        <f aca="false">SUM(H52:H54)</f>
        <v>0</v>
      </c>
      <c r="I51" s="120" t="n">
        <f aca="false">SUM(I52:I54)</f>
        <v>0</v>
      </c>
      <c r="J51" s="153" t="n">
        <f aca="false">SUM(J52:J54)</f>
        <v>0</v>
      </c>
      <c r="K51" s="220" t="n">
        <f aca="false">SUM(K52:K54)</f>
        <v>0</v>
      </c>
      <c r="L51" s="120" t="n">
        <f aca="false">SUM(L52:L54)</f>
        <v>0</v>
      </c>
      <c r="M51" s="153" t="n">
        <f aca="false">SUM(M52:M54)</f>
        <v>0</v>
      </c>
      <c r="N51" s="119" t="n">
        <f aca="false">SUM(N52:N54)</f>
        <v>0</v>
      </c>
      <c r="O51" s="120" t="n">
        <f aca="false">SUM(O52:O54)</f>
        <v>0</v>
      </c>
      <c r="P51" s="153" t="n">
        <f aca="false">SUM(P52:P54)</f>
        <v>0</v>
      </c>
      <c r="Q51" s="220" t="n">
        <f aca="false">SUM(Q52:Q54)</f>
        <v>0</v>
      </c>
      <c r="R51" s="120" t="n">
        <f aca="false">SUM(R52:R54)</f>
        <v>0</v>
      </c>
      <c r="S51" s="153" t="n">
        <f aca="false">SUM(S52:S54)</f>
        <v>0</v>
      </c>
      <c r="T51" s="119" t="n">
        <f aca="false">SUM(T52:T54)</f>
        <v>0</v>
      </c>
      <c r="U51" s="120" t="n">
        <f aca="false">SUM(U52:U54)</f>
        <v>0</v>
      </c>
      <c r="V51" s="153" t="n">
        <f aca="false">SUM(V52:V54)</f>
        <v>0</v>
      </c>
      <c r="W51" s="220" t="n">
        <f aca="false">SUM(W52:W54)</f>
        <v>0</v>
      </c>
      <c r="X51" s="120" t="n">
        <f aca="false">SUM(X52:X54)</f>
        <v>0</v>
      </c>
      <c r="Y51" s="153" t="n">
        <f aca="false">SUM(Y52:Y54)</f>
        <v>0</v>
      </c>
      <c r="Z51" s="119" t="n">
        <f aca="false">SUM(Z52:Z54)</f>
        <v>0</v>
      </c>
      <c r="AA51" s="120" t="n">
        <f aca="false">SUM(AA52:AA54)</f>
        <v>0</v>
      </c>
      <c r="AB51" s="153" t="n">
        <f aca="false">SUM(AB52:AB54)</f>
        <v>0</v>
      </c>
      <c r="AC51" s="122" t="n">
        <f aca="false">G51+M51+S51+Y51</f>
        <v>0</v>
      </c>
      <c r="AD51" s="123" t="n">
        <f aca="false">J51+P51+V51+AB51</f>
        <v>0</v>
      </c>
      <c r="AE51" s="123" t="n">
        <f aca="false">AC51-AD51</f>
        <v>0</v>
      </c>
      <c r="AF51" s="156" t="n">
        <v>0</v>
      </c>
      <c r="AG51" s="157"/>
      <c r="AH51" s="127"/>
      <c r="AI51" s="127"/>
    </row>
    <row r="52" s="72" customFormat="true" ht="45" hidden="false" customHeight="true" outlineLevel="0" collapsed="false">
      <c r="A52" s="128" t="s">
        <v>114</v>
      </c>
      <c r="B52" s="129" t="s">
        <v>115</v>
      </c>
      <c r="C52" s="196" t="s">
        <v>161</v>
      </c>
      <c r="D52" s="221"/>
      <c r="E52" s="132" t="n">
        <v>0</v>
      </c>
      <c r="F52" s="133" t="n">
        <v>0</v>
      </c>
      <c r="G52" s="134" t="n">
        <f aca="false">E52*F52</f>
        <v>0</v>
      </c>
      <c r="H52" s="132" t="n">
        <v>0</v>
      </c>
      <c r="I52" s="133" t="n">
        <v>0</v>
      </c>
      <c r="J52" s="154" t="n">
        <f aca="false">H52*I52</f>
        <v>0</v>
      </c>
      <c r="K52" s="222" t="n">
        <v>0</v>
      </c>
      <c r="L52" s="133" t="n">
        <v>0</v>
      </c>
      <c r="M52" s="154" t="n">
        <f aca="false">K52*L52</f>
        <v>0</v>
      </c>
      <c r="N52" s="132" t="n">
        <v>0</v>
      </c>
      <c r="O52" s="133" t="n">
        <v>0</v>
      </c>
      <c r="P52" s="154" t="n">
        <f aca="false">N52*O52</f>
        <v>0</v>
      </c>
      <c r="Q52" s="222" t="n">
        <v>0</v>
      </c>
      <c r="R52" s="133" t="n">
        <v>0</v>
      </c>
      <c r="S52" s="154" t="n">
        <f aca="false">Q52*R52</f>
        <v>0</v>
      </c>
      <c r="T52" s="132" t="n">
        <v>0</v>
      </c>
      <c r="U52" s="133" t="n">
        <v>0</v>
      </c>
      <c r="V52" s="154" t="n">
        <f aca="false">T52*U52</f>
        <v>0</v>
      </c>
      <c r="W52" s="222" t="n">
        <v>0</v>
      </c>
      <c r="X52" s="133" t="n">
        <v>0</v>
      </c>
      <c r="Y52" s="154" t="n">
        <f aca="false">W52*X52</f>
        <v>0</v>
      </c>
      <c r="Z52" s="132" t="n">
        <v>0</v>
      </c>
      <c r="AA52" s="133" t="n">
        <v>0</v>
      </c>
      <c r="AB52" s="154" t="n">
        <f aca="false">Z52*AA52</f>
        <v>0</v>
      </c>
      <c r="AC52" s="135" t="n">
        <f aca="false">G52+M52+S52+Y52</f>
        <v>0</v>
      </c>
      <c r="AD52" s="136" t="n">
        <f aca="false">J52+P52+V52+AB52</f>
        <v>0</v>
      </c>
      <c r="AE52" s="197" t="n">
        <f aca="false">AC52-AD52</f>
        <v>0</v>
      </c>
      <c r="AF52" s="138" t="n">
        <v>0</v>
      </c>
      <c r="AG52" s="139"/>
      <c r="AH52" s="114"/>
      <c r="AI52" s="114"/>
    </row>
    <row r="53" s="72" customFormat="true" ht="24.75" hidden="false" customHeight="true" outlineLevel="0" collapsed="false">
      <c r="A53" s="128" t="s">
        <v>114</v>
      </c>
      <c r="B53" s="129" t="s">
        <v>118</v>
      </c>
      <c r="C53" s="196" t="s">
        <v>162</v>
      </c>
      <c r="D53" s="221"/>
      <c r="E53" s="132" t="n">
        <v>0</v>
      </c>
      <c r="F53" s="133" t="n">
        <v>0</v>
      </c>
      <c r="G53" s="134" t="n">
        <f aca="false">E53*F53</f>
        <v>0</v>
      </c>
      <c r="H53" s="132" t="n">
        <v>0</v>
      </c>
      <c r="I53" s="133" t="n">
        <v>0</v>
      </c>
      <c r="J53" s="154" t="n">
        <f aca="false">H53*I53</f>
        <v>0</v>
      </c>
      <c r="K53" s="222" t="n">
        <v>0</v>
      </c>
      <c r="L53" s="133" t="n">
        <v>0</v>
      </c>
      <c r="M53" s="154" t="n">
        <f aca="false">K53*L53</f>
        <v>0</v>
      </c>
      <c r="N53" s="132" t="n">
        <v>0</v>
      </c>
      <c r="O53" s="133" t="n">
        <v>0</v>
      </c>
      <c r="P53" s="154" t="n">
        <f aca="false">N53*O53</f>
        <v>0</v>
      </c>
      <c r="Q53" s="222" t="n">
        <v>0</v>
      </c>
      <c r="R53" s="133" t="n">
        <v>0</v>
      </c>
      <c r="S53" s="154" t="n">
        <f aca="false">Q53*R53</f>
        <v>0</v>
      </c>
      <c r="T53" s="132" t="n">
        <v>0</v>
      </c>
      <c r="U53" s="133" t="n">
        <v>0</v>
      </c>
      <c r="V53" s="154" t="n">
        <f aca="false">T53*U53</f>
        <v>0</v>
      </c>
      <c r="W53" s="222" t="n">
        <v>0</v>
      </c>
      <c r="X53" s="133" t="n">
        <v>0</v>
      </c>
      <c r="Y53" s="154" t="n">
        <f aca="false">W53*X53</f>
        <v>0</v>
      </c>
      <c r="Z53" s="132" t="n">
        <v>0</v>
      </c>
      <c r="AA53" s="133" t="n">
        <v>0</v>
      </c>
      <c r="AB53" s="154" t="n">
        <f aca="false">Z53*AA53</f>
        <v>0</v>
      </c>
      <c r="AC53" s="135" t="n">
        <f aca="false">G53+M53+S53+Y53</f>
        <v>0</v>
      </c>
      <c r="AD53" s="136" t="n">
        <f aca="false">J53+P53+V53+AB53</f>
        <v>0</v>
      </c>
      <c r="AE53" s="197" t="n">
        <f aca="false">AC53-AD53</f>
        <v>0</v>
      </c>
      <c r="AF53" s="138" t="n">
        <v>0</v>
      </c>
      <c r="AG53" s="139"/>
      <c r="AH53" s="114"/>
      <c r="AI53" s="114"/>
    </row>
    <row r="54" s="72" customFormat="true" ht="21" hidden="false" customHeight="true" outlineLevel="0" collapsed="false">
      <c r="A54" s="159" t="s">
        <v>114</v>
      </c>
      <c r="B54" s="160" t="s">
        <v>120</v>
      </c>
      <c r="C54" s="199" t="s">
        <v>163</v>
      </c>
      <c r="D54" s="223"/>
      <c r="E54" s="162" t="n">
        <v>0</v>
      </c>
      <c r="F54" s="163" t="n">
        <v>0</v>
      </c>
      <c r="G54" s="164" t="n">
        <f aca="false">E54*F54</f>
        <v>0</v>
      </c>
      <c r="H54" s="162" t="n">
        <v>0</v>
      </c>
      <c r="I54" s="163" t="n">
        <v>0</v>
      </c>
      <c r="J54" s="165" t="n">
        <f aca="false">H54*I54</f>
        <v>0</v>
      </c>
      <c r="K54" s="224" t="n">
        <v>0</v>
      </c>
      <c r="L54" s="163" t="n">
        <v>0</v>
      </c>
      <c r="M54" s="165" t="n">
        <f aca="false">K54*L54</f>
        <v>0</v>
      </c>
      <c r="N54" s="162" t="n">
        <v>0</v>
      </c>
      <c r="O54" s="163" t="n">
        <v>0</v>
      </c>
      <c r="P54" s="165" t="n">
        <f aca="false">N54*O54</f>
        <v>0</v>
      </c>
      <c r="Q54" s="224" t="n">
        <v>0</v>
      </c>
      <c r="R54" s="163" t="n">
        <v>0</v>
      </c>
      <c r="S54" s="165" t="n">
        <f aca="false">Q54*R54</f>
        <v>0</v>
      </c>
      <c r="T54" s="162" t="n">
        <v>0</v>
      </c>
      <c r="U54" s="163" t="n">
        <v>0</v>
      </c>
      <c r="V54" s="165" t="n">
        <f aca="false">T54*U54</f>
        <v>0</v>
      </c>
      <c r="W54" s="224" t="n">
        <v>0</v>
      </c>
      <c r="X54" s="163" t="n">
        <v>0</v>
      </c>
      <c r="Y54" s="165" t="n">
        <f aca="false">W54*X54</f>
        <v>0</v>
      </c>
      <c r="Z54" s="162" t="n">
        <v>0</v>
      </c>
      <c r="AA54" s="163" t="n">
        <v>0</v>
      </c>
      <c r="AB54" s="165" t="n">
        <f aca="false">Z54*AA54</f>
        <v>0</v>
      </c>
      <c r="AC54" s="148" t="n">
        <f aca="false">G54+M54+S54+Y54</f>
        <v>0</v>
      </c>
      <c r="AD54" s="149" t="n">
        <f aca="false">J54+P54+V54+AB54</f>
        <v>0</v>
      </c>
      <c r="AE54" s="200" t="n">
        <f aca="false">AC54-AD54</f>
        <v>0</v>
      </c>
      <c r="AF54" s="175" t="e">
        <f aca="false">AE54/AC54</f>
        <v>#DIV/0!</v>
      </c>
      <c r="AG54" s="176"/>
      <c r="AH54" s="114"/>
      <c r="AI54" s="114"/>
    </row>
    <row r="55" s="72" customFormat="true" ht="15" hidden="false" customHeight="true" outlineLevel="0" collapsed="false">
      <c r="A55" s="202" t="s">
        <v>164</v>
      </c>
      <c r="B55" s="203"/>
      <c r="C55" s="204"/>
      <c r="D55" s="205"/>
      <c r="E55" s="206" t="n">
        <f aca="false">E51+E47</f>
        <v>4</v>
      </c>
      <c r="F55" s="207" t="n">
        <f aca="false">F51+F47</f>
        <v>4000</v>
      </c>
      <c r="G55" s="208" t="n">
        <f aca="false">G51+G47</f>
        <v>5500</v>
      </c>
      <c r="H55" s="181" t="n">
        <f aca="false">H51+H47</f>
        <v>4</v>
      </c>
      <c r="I55" s="183" t="n">
        <f aca="false">I51+I47</f>
        <v>4000</v>
      </c>
      <c r="J55" s="225" t="n">
        <f aca="false">J51+J47</f>
        <v>5500</v>
      </c>
      <c r="K55" s="209" t="n">
        <f aca="false">K51+K47</f>
        <v>0</v>
      </c>
      <c r="L55" s="207" t="n">
        <f aca="false">L51+L47</f>
        <v>0</v>
      </c>
      <c r="M55" s="210" t="n">
        <f aca="false">M51+M47</f>
        <v>0</v>
      </c>
      <c r="N55" s="206" t="n">
        <f aca="false">N51+N47</f>
        <v>0</v>
      </c>
      <c r="O55" s="207" t="n">
        <f aca="false">O51+O47</f>
        <v>0</v>
      </c>
      <c r="P55" s="210" t="n">
        <f aca="false">P51+P47</f>
        <v>0</v>
      </c>
      <c r="Q55" s="209" t="n">
        <f aca="false">Q51+Q47</f>
        <v>0</v>
      </c>
      <c r="R55" s="207" t="n">
        <f aca="false">R51+R47</f>
        <v>0</v>
      </c>
      <c r="S55" s="210" t="n">
        <f aca="false">S51+S47</f>
        <v>0</v>
      </c>
      <c r="T55" s="206" t="n">
        <f aca="false">T51+T47</f>
        <v>0</v>
      </c>
      <c r="U55" s="207" t="n">
        <f aca="false">U51+U47</f>
        <v>0</v>
      </c>
      <c r="V55" s="210" t="n">
        <f aca="false">V51+V47</f>
        <v>0</v>
      </c>
      <c r="W55" s="209" t="n">
        <f aca="false">W51+W47</f>
        <v>0</v>
      </c>
      <c r="X55" s="207" t="n">
        <f aca="false">X51+X47</f>
        <v>0</v>
      </c>
      <c r="Y55" s="210" t="n">
        <f aca="false">Y51+Y47</f>
        <v>0</v>
      </c>
      <c r="Z55" s="206" t="n">
        <f aca="false">Z51+Z47</f>
        <v>0</v>
      </c>
      <c r="AA55" s="207" t="n">
        <f aca="false">AA51+AA47</f>
        <v>0</v>
      </c>
      <c r="AB55" s="210" t="n">
        <f aca="false">AB51+AB47</f>
        <v>0</v>
      </c>
      <c r="AC55" s="209" t="n">
        <f aca="false">AC47+AC51</f>
        <v>5500</v>
      </c>
      <c r="AD55" s="211" t="n">
        <f aca="false">AD47+AD51</f>
        <v>5500</v>
      </c>
      <c r="AE55" s="206" t="n">
        <f aca="false">AC55-AD55</f>
        <v>0</v>
      </c>
      <c r="AF55" s="226" t="n">
        <f aca="false">AE55/AC55</f>
        <v>0</v>
      </c>
      <c r="AG55" s="227"/>
      <c r="AH55" s="114"/>
      <c r="AI55" s="114"/>
    </row>
    <row r="56" s="72" customFormat="true" ht="15" hidden="false" customHeight="true" outlineLevel="0" collapsed="false">
      <c r="A56" s="228" t="s">
        <v>109</v>
      </c>
      <c r="B56" s="229" t="s">
        <v>32</v>
      </c>
      <c r="C56" s="168" t="s">
        <v>165</v>
      </c>
      <c r="D56" s="216"/>
      <c r="E56" s="104"/>
      <c r="F56" s="105"/>
      <c r="G56" s="105"/>
      <c r="H56" s="104"/>
      <c r="I56" s="105"/>
      <c r="J56" s="109"/>
      <c r="K56" s="105"/>
      <c r="L56" s="105"/>
      <c r="M56" s="109"/>
      <c r="N56" s="104"/>
      <c r="O56" s="105"/>
      <c r="P56" s="109"/>
      <c r="Q56" s="105"/>
      <c r="R56" s="105"/>
      <c r="S56" s="109"/>
      <c r="T56" s="104"/>
      <c r="U56" s="105"/>
      <c r="V56" s="109"/>
      <c r="W56" s="105"/>
      <c r="X56" s="105"/>
      <c r="Y56" s="109"/>
      <c r="Z56" s="104"/>
      <c r="AA56" s="105"/>
      <c r="AB56" s="105"/>
      <c r="AC56" s="110"/>
      <c r="AD56" s="111"/>
      <c r="AE56" s="111"/>
      <c r="AF56" s="112"/>
      <c r="AG56" s="113"/>
      <c r="AH56" s="114"/>
      <c r="AI56" s="114"/>
    </row>
    <row r="57" s="72" customFormat="true" ht="15" hidden="false" customHeight="true" outlineLevel="0" collapsed="false">
      <c r="A57" s="115" t="s">
        <v>111</v>
      </c>
      <c r="B57" s="116" t="s">
        <v>166</v>
      </c>
      <c r="C57" s="173" t="s">
        <v>167</v>
      </c>
      <c r="D57" s="194"/>
      <c r="E57" s="217" t="n">
        <f aca="false">SUM(E58:E60)</f>
        <v>0</v>
      </c>
      <c r="F57" s="218" t="n">
        <f aca="false">SUM(F58:F60)</f>
        <v>0</v>
      </c>
      <c r="G57" s="219" t="n">
        <f aca="false">SUM(G58:G60)</f>
        <v>0</v>
      </c>
      <c r="H57" s="119" t="n">
        <f aca="false">SUM(H58:H60)</f>
        <v>0</v>
      </c>
      <c r="I57" s="120" t="n">
        <f aca="false">SUM(I58:I60)</f>
        <v>0</v>
      </c>
      <c r="J57" s="153" t="n">
        <f aca="false">SUM(J58:J60)</f>
        <v>0</v>
      </c>
      <c r="K57" s="230" t="n">
        <f aca="false">SUM(K58:K60)</f>
        <v>0</v>
      </c>
      <c r="L57" s="218" t="n">
        <f aca="false">SUM(L58:L60)</f>
        <v>0</v>
      </c>
      <c r="M57" s="231" t="n">
        <f aca="false">SUM(M58:M60)</f>
        <v>0</v>
      </c>
      <c r="N57" s="217" t="n">
        <f aca="false">SUM(N58:N60)</f>
        <v>0</v>
      </c>
      <c r="O57" s="218" t="n">
        <f aca="false">SUM(O58:O60)</f>
        <v>0</v>
      </c>
      <c r="P57" s="231" t="n">
        <f aca="false">SUM(P58:P60)</f>
        <v>0</v>
      </c>
      <c r="Q57" s="230" t="n">
        <f aca="false">SUM(Q58:Q60)</f>
        <v>0</v>
      </c>
      <c r="R57" s="218" t="n">
        <f aca="false">SUM(R58:R60)</f>
        <v>0</v>
      </c>
      <c r="S57" s="231" t="n">
        <f aca="false">SUM(S58:S60)</f>
        <v>0</v>
      </c>
      <c r="T57" s="217" t="n">
        <f aca="false">SUM(T58:T60)</f>
        <v>0</v>
      </c>
      <c r="U57" s="218" t="n">
        <f aca="false">SUM(U58:U60)</f>
        <v>0</v>
      </c>
      <c r="V57" s="231" t="n">
        <f aca="false">SUM(V58:V60)</f>
        <v>0</v>
      </c>
      <c r="W57" s="230" t="n">
        <f aca="false">SUM(W58:W60)</f>
        <v>0</v>
      </c>
      <c r="X57" s="218" t="n">
        <f aca="false">SUM(X58:X60)</f>
        <v>0</v>
      </c>
      <c r="Y57" s="231" t="n">
        <f aca="false">SUM(Y58:Y60)</f>
        <v>0</v>
      </c>
      <c r="Z57" s="217" t="n">
        <f aca="false">SUM(Z58:Z60)</f>
        <v>0</v>
      </c>
      <c r="AA57" s="218" t="n">
        <f aca="false">SUM(AA58:AA60)</f>
        <v>0</v>
      </c>
      <c r="AB57" s="231" t="n">
        <f aca="false">SUM(AB58:AB60)</f>
        <v>0</v>
      </c>
      <c r="AC57" s="122" t="n">
        <f aca="false">G57+M57+S57+Y57</f>
        <v>0</v>
      </c>
      <c r="AD57" s="123" t="n">
        <f aca="false">J57+P57+V57+AB57</f>
        <v>0</v>
      </c>
      <c r="AE57" s="123" t="n">
        <f aca="false">AC57-AD57</f>
        <v>0</v>
      </c>
      <c r="AF57" s="125" t="n">
        <v>0</v>
      </c>
      <c r="AG57" s="126"/>
      <c r="AH57" s="127"/>
      <c r="AI57" s="127"/>
    </row>
    <row r="58" s="72" customFormat="true" ht="34.5" hidden="false" customHeight="true" outlineLevel="0" collapsed="false">
      <c r="A58" s="128" t="s">
        <v>114</v>
      </c>
      <c r="B58" s="129" t="s">
        <v>115</v>
      </c>
      <c r="C58" s="196" t="s">
        <v>168</v>
      </c>
      <c r="D58" s="232" t="s">
        <v>169</v>
      </c>
      <c r="E58" s="233" t="n">
        <v>0</v>
      </c>
      <c r="F58" s="234" t="n">
        <v>0</v>
      </c>
      <c r="G58" s="235" t="n">
        <f aca="false">E58*F58</f>
        <v>0</v>
      </c>
      <c r="H58" s="233" t="n">
        <v>0</v>
      </c>
      <c r="I58" s="234" t="n">
        <v>0</v>
      </c>
      <c r="J58" s="236" t="n">
        <f aca="false">H58*I58</f>
        <v>0</v>
      </c>
      <c r="K58" s="222" t="n">
        <v>0</v>
      </c>
      <c r="L58" s="234" t="n">
        <v>0</v>
      </c>
      <c r="M58" s="154" t="n">
        <f aca="false">K58*L58</f>
        <v>0</v>
      </c>
      <c r="N58" s="132" t="n">
        <v>0</v>
      </c>
      <c r="O58" s="234" t="n">
        <v>0</v>
      </c>
      <c r="P58" s="154" t="n">
        <f aca="false">N58*O58</f>
        <v>0</v>
      </c>
      <c r="Q58" s="222" t="n">
        <v>0</v>
      </c>
      <c r="R58" s="234" t="n">
        <v>0</v>
      </c>
      <c r="S58" s="154" t="n">
        <f aca="false">Q58*R58</f>
        <v>0</v>
      </c>
      <c r="T58" s="132" t="n">
        <v>0</v>
      </c>
      <c r="U58" s="234" t="n">
        <v>0</v>
      </c>
      <c r="V58" s="154" t="n">
        <f aca="false">T58*U58</f>
        <v>0</v>
      </c>
      <c r="W58" s="222" t="n">
        <v>0</v>
      </c>
      <c r="X58" s="234" t="n">
        <v>0</v>
      </c>
      <c r="Y58" s="154" t="n">
        <f aca="false">W58*X58</f>
        <v>0</v>
      </c>
      <c r="Z58" s="132" t="n">
        <v>0</v>
      </c>
      <c r="AA58" s="234" t="n">
        <v>0</v>
      </c>
      <c r="AB58" s="154" t="n">
        <f aca="false">Z58*AA58</f>
        <v>0</v>
      </c>
      <c r="AC58" s="135" t="n">
        <f aca="false">G58+M58+S58+Y58</f>
        <v>0</v>
      </c>
      <c r="AD58" s="136" t="n">
        <f aca="false">J58+P58+V58+AB58</f>
        <v>0</v>
      </c>
      <c r="AE58" s="197" t="n">
        <f aca="false">AC58-AD58</f>
        <v>0</v>
      </c>
      <c r="AF58" s="138" t="n">
        <v>0</v>
      </c>
      <c r="AG58" s="139"/>
      <c r="AH58" s="114"/>
      <c r="AI58" s="114"/>
    </row>
    <row r="59" s="72" customFormat="true" ht="34.5" hidden="false" customHeight="true" outlineLevel="0" collapsed="false">
      <c r="A59" s="128" t="s">
        <v>114</v>
      </c>
      <c r="B59" s="129" t="s">
        <v>118</v>
      </c>
      <c r="C59" s="196" t="s">
        <v>168</v>
      </c>
      <c r="D59" s="232" t="s">
        <v>169</v>
      </c>
      <c r="E59" s="233" t="n">
        <v>0</v>
      </c>
      <c r="F59" s="234" t="n">
        <v>0</v>
      </c>
      <c r="G59" s="235" t="n">
        <f aca="false">E59*F59</f>
        <v>0</v>
      </c>
      <c r="H59" s="233" t="n">
        <v>0</v>
      </c>
      <c r="I59" s="234" t="n">
        <v>0</v>
      </c>
      <c r="J59" s="236" t="n">
        <f aca="false">H59*I59</f>
        <v>0</v>
      </c>
      <c r="K59" s="222" t="n">
        <v>0</v>
      </c>
      <c r="L59" s="234" t="n">
        <v>0</v>
      </c>
      <c r="M59" s="154" t="n">
        <f aca="false">K59*L59</f>
        <v>0</v>
      </c>
      <c r="N59" s="132" t="n">
        <v>0</v>
      </c>
      <c r="O59" s="234" t="n">
        <v>0</v>
      </c>
      <c r="P59" s="154" t="n">
        <f aca="false">N59*O59</f>
        <v>0</v>
      </c>
      <c r="Q59" s="222" t="n">
        <v>0</v>
      </c>
      <c r="R59" s="234" t="n">
        <v>0</v>
      </c>
      <c r="S59" s="154" t="n">
        <f aca="false">Q59*R59</f>
        <v>0</v>
      </c>
      <c r="T59" s="132" t="n">
        <v>0</v>
      </c>
      <c r="U59" s="234" t="n">
        <v>0</v>
      </c>
      <c r="V59" s="154" t="n">
        <f aca="false">T59*U59</f>
        <v>0</v>
      </c>
      <c r="W59" s="222" t="n">
        <v>0</v>
      </c>
      <c r="X59" s="234" t="n">
        <v>0</v>
      </c>
      <c r="Y59" s="154" t="n">
        <f aca="false">W59*X59</f>
        <v>0</v>
      </c>
      <c r="Z59" s="132" t="n">
        <v>0</v>
      </c>
      <c r="AA59" s="234" t="n">
        <v>0</v>
      </c>
      <c r="AB59" s="154" t="n">
        <f aca="false">Z59*AA59</f>
        <v>0</v>
      </c>
      <c r="AC59" s="135" t="n">
        <f aca="false">G59+M59+S59+Y59</f>
        <v>0</v>
      </c>
      <c r="AD59" s="136" t="n">
        <f aca="false">J59+P59+V59+AB59</f>
        <v>0</v>
      </c>
      <c r="AE59" s="197" t="n">
        <f aca="false">AC59-AD59</f>
        <v>0</v>
      </c>
      <c r="AF59" s="138" t="n">
        <v>0</v>
      </c>
      <c r="AG59" s="139"/>
      <c r="AH59" s="114"/>
      <c r="AI59" s="114"/>
    </row>
    <row r="60" s="72" customFormat="true" ht="34.5" hidden="false" customHeight="true" outlineLevel="0" collapsed="false">
      <c r="A60" s="159" t="s">
        <v>114</v>
      </c>
      <c r="B60" s="142" t="s">
        <v>120</v>
      </c>
      <c r="C60" s="143" t="s">
        <v>168</v>
      </c>
      <c r="D60" s="237" t="s">
        <v>169</v>
      </c>
      <c r="E60" s="238" t="n">
        <v>0</v>
      </c>
      <c r="F60" s="239" t="n">
        <v>0</v>
      </c>
      <c r="G60" s="240" t="n">
        <f aca="false">E60*F60</f>
        <v>0</v>
      </c>
      <c r="H60" s="241" t="n">
        <v>0</v>
      </c>
      <c r="I60" s="242" t="n">
        <v>0</v>
      </c>
      <c r="J60" s="243" t="n">
        <f aca="false">H60*I60</f>
        <v>0</v>
      </c>
      <c r="K60" s="244" t="n">
        <v>0</v>
      </c>
      <c r="L60" s="239" t="n">
        <v>0</v>
      </c>
      <c r="M60" s="155" t="n">
        <f aca="false">K60*L60</f>
        <v>0</v>
      </c>
      <c r="N60" s="145" t="n">
        <v>0</v>
      </c>
      <c r="O60" s="239" t="n">
        <v>0</v>
      </c>
      <c r="P60" s="155" t="n">
        <f aca="false">N60*O60</f>
        <v>0</v>
      </c>
      <c r="Q60" s="244" t="n">
        <v>0</v>
      </c>
      <c r="R60" s="239" t="n">
        <v>0</v>
      </c>
      <c r="S60" s="155" t="n">
        <f aca="false">Q60*R60</f>
        <v>0</v>
      </c>
      <c r="T60" s="145" t="n">
        <v>0</v>
      </c>
      <c r="U60" s="239" t="n">
        <v>0</v>
      </c>
      <c r="V60" s="155" t="n">
        <f aca="false">T60*U60</f>
        <v>0</v>
      </c>
      <c r="W60" s="244" t="n">
        <v>0</v>
      </c>
      <c r="X60" s="239" t="n">
        <v>0</v>
      </c>
      <c r="Y60" s="155" t="n">
        <f aca="false">W60*X60</f>
        <v>0</v>
      </c>
      <c r="Z60" s="145" t="n">
        <v>0</v>
      </c>
      <c r="AA60" s="239" t="n">
        <v>0</v>
      </c>
      <c r="AB60" s="155" t="n">
        <f aca="false">Z60*AA60</f>
        <v>0</v>
      </c>
      <c r="AC60" s="148" t="n">
        <f aca="false">G60+M60+S60+Y60</f>
        <v>0</v>
      </c>
      <c r="AD60" s="149" t="n">
        <f aca="false">J60+P60+V60+AB60</f>
        <v>0</v>
      </c>
      <c r="AE60" s="200" t="n">
        <f aca="false">AC60-AD60</f>
        <v>0</v>
      </c>
      <c r="AF60" s="138" t="n">
        <v>0</v>
      </c>
      <c r="AG60" s="139"/>
      <c r="AH60" s="114"/>
      <c r="AI60" s="114"/>
    </row>
    <row r="61" s="72" customFormat="true" ht="27.75" hidden="false" customHeight="true" outlineLevel="0" collapsed="false">
      <c r="A61" s="115" t="s">
        <v>111</v>
      </c>
      <c r="B61" s="116" t="s">
        <v>170</v>
      </c>
      <c r="C61" s="117" t="s">
        <v>171</v>
      </c>
      <c r="D61" s="118"/>
      <c r="E61" s="119" t="n">
        <f aca="false">SUM(E62:E64)</f>
        <v>1</v>
      </c>
      <c r="F61" s="120" t="n">
        <f aca="false">SUM(F62:F64)</f>
        <v>12000</v>
      </c>
      <c r="G61" s="121" t="n">
        <f aca="false">SUM(G62:G64)</f>
        <v>12000</v>
      </c>
      <c r="H61" s="119" t="n">
        <f aca="false">SUM(H62:H64)</f>
        <v>1</v>
      </c>
      <c r="I61" s="120" t="n">
        <f aca="false">SUM(I62:I64)</f>
        <v>12000</v>
      </c>
      <c r="J61" s="153" t="n">
        <f aca="false">SUM(J62:J64)</f>
        <v>12000</v>
      </c>
      <c r="K61" s="220" t="n">
        <f aca="false">SUM(K62:K64)</f>
        <v>0</v>
      </c>
      <c r="L61" s="120" t="n">
        <f aca="false">SUM(L62:L64)</f>
        <v>0</v>
      </c>
      <c r="M61" s="153" t="n">
        <f aca="false">SUM(M62:M64)</f>
        <v>0</v>
      </c>
      <c r="N61" s="119" t="n">
        <f aca="false">SUM(N62:N64)</f>
        <v>0</v>
      </c>
      <c r="O61" s="120" t="n">
        <f aca="false">SUM(O62:O64)</f>
        <v>0</v>
      </c>
      <c r="P61" s="153" t="n">
        <f aca="false">SUM(P62:P64)</f>
        <v>0</v>
      </c>
      <c r="Q61" s="220" t="n">
        <f aca="false">SUM(Q62:Q64)</f>
        <v>0</v>
      </c>
      <c r="R61" s="120" t="n">
        <f aca="false">SUM(R62:R64)</f>
        <v>0</v>
      </c>
      <c r="S61" s="153" t="n">
        <f aca="false">SUM(S62:S64)</f>
        <v>0</v>
      </c>
      <c r="T61" s="119" t="n">
        <f aca="false">SUM(T62:T64)</f>
        <v>0</v>
      </c>
      <c r="U61" s="120" t="n">
        <f aca="false">SUM(U62:U64)</f>
        <v>0</v>
      </c>
      <c r="V61" s="153" t="n">
        <f aca="false">SUM(V62:V64)</f>
        <v>0</v>
      </c>
      <c r="W61" s="220" t="n">
        <f aca="false">SUM(W62:W64)</f>
        <v>0</v>
      </c>
      <c r="X61" s="120" t="n">
        <f aca="false">SUM(X62:X64)</f>
        <v>0</v>
      </c>
      <c r="Y61" s="153" t="n">
        <f aca="false">SUM(Y62:Y64)</f>
        <v>0</v>
      </c>
      <c r="Z61" s="119" t="n">
        <f aca="false">SUM(Z62:Z64)</f>
        <v>0</v>
      </c>
      <c r="AA61" s="120" t="n">
        <f aca="false">SUM(AA62:AA64)</f>
        <v>0</v>
      </c>
      <c r="AB61" s="153" t="n">
        <f aca="false">SUM(AB62:AB64)</f>
        <v>0</v>
      </c>
      <c r="AC61" s="122" t="n">
        <f aca="false">G61+M61+S61+Y61</f>
        <v>12000</v>
      </c>
      <c r="AD61" s="123" t="n">
        <f aca="false">J61+P61+V61+AB61</f>
        <v>12000</v>
      </c>
      <c r="AE61" s="123" t="n">
        <f aca="false">AC61-AD61</f>
        <v>0</v>
      </c>
      <c r="AF61" s="156" t="n">
        <f aca="false">AE61/AC61</f>
        <v>0</v>
      </c>
      <c r="AG61" s="157"/>
      <c r="AH61" s="127"/>
      <c r="AI61" s="127"/>
    </row>
    <row r="62" s="72" customFormat="true" ht="69" hidden="false" customHeight="true" outlineLevel="0" collapsed="false">
      <c r="A62" s="128" t="s">
        <v>114</v>
      </c>
      <c r="B62" s="129" t="s">
        <v>115</v>
      </c>
      <c r="C62" s="245" t="s">
        <v>172</v>
      </c>
      <c r="D62" s="131" t="s">
        <v>144</v>
      </c>
      <c r="E62" s="132" t="n">
        <v>1</v>
      </c>
      <c r="F62" s="133" t="n">
        <v>12000</v>
      </c>
      <c r="G62" s="134" t="n">
        <f aca="false">E62*F62</f>
        <v>12000</v>
      </c>
      <c r="H62" s="132" t="n">
        <v>1</v>
      </c>
      <c r="I62" s="133" t="n">
        <v>12000</v>
      </c>
      <c r="J62" s="154" t="n">
        <f aca="false">H62*I62</f>
        <v>12000</v>
      </c>
      <c r="K62" s="222" t="n">
        <v>0</v>
      </c>
      <c r="L62" s="133" t="n">
        <v>0</v>
      </c>
      <c r="M62" s="154" t="n">
        <f aca="false">K62*L62</f>
        <v>0</v>
      </c>
      <c r="N62" s="132" t="n">
        <v>0</v>
      </c>
      <c r="O62" s="133" t="n">
        <v>0</v>
      </c>
      <c r="P62" s="154" t="n">
        <f aca="false">N62*O62</f>
        <v>0</v>
      </c>
      <c r="Q62" s="222" t="n">
        <v>0</v>
      </c>
      <c r="R62" s="133" t="n">
        <v>0</v>
      </c>
      <c r="S62" s="154" t="n">
        <f aca="false">Q62*R62</f>
        <v>0</v>
      </c>
      <c r="T62" s="132" t="n">
        <v>0</v>
      </c>
      <c r="U62" s="133" t="n">
        <v>0</v>
      </c>
      <c r="V62" s="154" t="n">
        <f aca="false">T62*U62</f>
        <v>0</v>
      </c>
      <c r="W62" s="222" t="n">
        <v>0</v>
      </c>
      <c r="X62" s="133" t="n">
        <v>0</v>
      </c>
      <c r="Y62" s="154" t="n">
        <f aca="false">W62*X62</f>
        <v>0</v>
      </c>
      <c r="Z62" s="132" t="n">
        <v>0</v>
      </c>
      <c r="AA62" s="133" t="n">
        <v>0</v>
      </c>
      <c r="AB62" s="154" t="n">
        <f aca="false">Z62*AA62</f>
        <v>0</v>
      </c>
      <c r="AC62" s="135" t="n">
        <f aca="false">G62+M62+S62+Y62</f>
        <v>12000</v>
      </c>
      <c r="AD62" s="136" t="n">
        <f aca="false">J62+P62+V62+AB62</f>
        <v>12000</v>
      </c>
      <c r="AE62" s="197" t="n">
        <f aca="false">AC62-AD62</f>
        <v>0</v>
      </c>
      <c r="AF62" s="138" t="n">
        <f aca="false">AE62/AC62</f>
        <v>0</v>
      </c>
      <c r="AG62" s="139"/>
      <c r="AH62" s="114"/>
      <c r="AI62" s="114"/>
    </row>
    <row r="63" s="72" customFormat="true" ht="30" hidden="false" customHeight="true" outlineLevel="0" collapsed="false">
      <c r="A63" s="128" t="s">
        <v>114</v>
      </c>
      <c r="B63" s="129" t="s">
        <v>118</v>
      </c>
      <c r="C63" s="246" t="s">
        <v>173</v>
      </c>
      <c r="D63" s="131" t="s">
        <v>174</v>
      </c>
      <c r="E63" s="132" t="n">
        <v>0</v>
      </c>
      <c r="F63" s="133" t="n">
        <v>0</v>
      </c>
      <c r="G63" s="134" t="n">
        <f aca="false">E63*F63</f>
        <v>0</v>
      </c>
      <c r="H63" s="132" t="n">
        <v>0</v>
      </c>
      <c r="I63" s="133" t="n">
        <v>0</v>
      </c>
      <c r="J63" s="154" t="n">
        <f aca="false">H63*I63</f>
        <v>0</v>
      </c>
      <c r="K63" s="222" t="n">
        <v>0</v>
      </c>
      <c r="L63" s="133" t="n">
        <v>0</v>
      </c>
      <c r="M63" s="154" t="n">
        <f aca="false">K63*L63</f>
        <v>0</v>
      </c>
      <c r="N63" s="132" t="n">
        <v>0</v>
      </c>
      <c r="O63" s="133" t="n">
        <v>0</v>
      </c>
      <c r="P63" s="154" t="n">
        <f aca="false">N63*O63</f>
        <v>0</v>
      </c>
      <c r="Q63" s="222" t="n">
        <v>0</v>
      </c>
      <c r="R63" s="133" t="n">
        <v>0</v>
      </c>
      <c r="S63" s="154" t="n">
        <f aca="false">Q63*R63</f>
        <v>0</v>
      </c>
      <c r="T63" s="132" t="n">
        <v>0</v>
      </c>
      <c r="U63" s="133" t="n">
        <v>0</v>
      </c>
      <c r="V63" s="154" t="n">
        <f aca="false">T63*U63</f>
        <v>0</v>
      </c>
      <c r="W63" s="222" t="n">
        <v>0</v>
      </c>
      <c r="X63" s="133" t="n">
        <v>0</v>
      </c>
      <c r="Y63" s="154" t="n">
        <f aca="false">W63*X63</f>
        <v>0</v>
      </c>
      <c r="Z63" s="132" t="n">
        <v>0</v>
      </c>
      <c r="AA63" s="133" t="n">
        <v>0</v>
      </c>
      <c r="AB63" s="154" t="n">
        <f aca="false">Z63*AA63</f>
        <v>0</v>
      </c>
      <c r="AC63" s="135" t="n">
        <f aca="false">G63+M63+S63+Y63</f>
        <v>0</v>
      </c>
      <c r="AD63" s="136" t="n">
        <f aca="false">J63+P63+V63+AB63</f>
        <v>0</v>
      </c>
      <c r="AE63" s="197" t="n">
        <f aca="false">AC63-AD63</f>
        <v>0</v>
      </c>
      <c r="AF63" s="138" t="n">
        <v>0</v>
      </c>
      <c r="AG63" s="139"/>
      <c r="AH63" s="114"/>
      <c r="AI63" s="114"/>
    </row>
    <row r="64" s="72" customFormat="true" ht="30" hidden="false" customHeight="true" outlineLevel="0" collapsed="false">
      <c r="A64" s="141" t="s">
        <v>114</v>
      </c>
      <c r="B64" s="160" t="s">
        <v>120</v>
      </c>
      <c r="C64" s="247" t="s">
        <v>175</v>
      </c>
      <c r="D64" s="144" t="s">
        <v>174</v>
      </c>
      <c r="E64" s="145" t="n">
        <v>0</v>
      </c>
      <c r="F64" s="146" t="n">
        <v>0</v>
      </c>
      <c r="G64" s="147" t="n">
        <f aca="false">E64*F64</f>
        <v>0</v>
      </c>
      <c r="H64" s="162" t="n">
        <v>0</v>
      </c>
      <c r="I64" s="163" t="n">
        <v>0</v>
      </c>
      <c r="J64" s="165" t="n">
        <f aca="false">H64*I64</f>
        <v>0</v>
      </c>
      <c r="K64" s="244" t="n">
        <v>0</v>
      </c>
      <c r="L64" s="146" t="n">
        <v>0</v>
      </c>
      <c r="M64" s="155" t="n">
        <f aca="false">K64*L64</f>
        <v>0</v>
      </c>
      <c r="N64" s="145" t="n">
        <v>0</v>
      </c>
      <c r="O64" s="146" t="n">
        <v>0</v>
      </c>
      <c r="P64" s="155" t="n">
        <f aca="false">N64*O64</f>
        <v>0</v>
      </c>
      <c r="Q64" s="244" t="n">
        <v>0</v>
      </c>
      <c r="R64" s="146" t="n">
        <v>0</v>
      </c>
      <c r="S64" s="155" t="n">
        <f aca="false">Q64*R64</f>
        <v>0</v>
      </c>
      <c r="T64" s="145" t="n">
        <v>0</v>
      </c>
      <c r="U64" s="146" t="n">
        <v>0</v>
      </c>
      <c r="V64" s="155" t="n">
        <f aca="false">T64*U64</f>
        <v>0</v>
      </c>
      <c r="W64" s="244" t="n">
        <v>0</v>
      </c>
      <c r="X64" s="146" t="n">
        <v>0</v>
      </c>
      <c r="Y64" s="155" t="n">
        <f aca="false">W64*X64</f>
        <v>0</v>
      </c>
      <c r="Z64" s="145" t="n">
        <v>0</v>
      </c>
      <c r="AA64" s="146" t="n">
        <v>0</v>
      </c>
      <c r="AB64" s="155" t="n">
        <f aca="false">Z64*AA64</f>
        <v>0</v>
      </c>
      <c r="AC64" s="148" t="n">
        <f aca="false">G64+M64+S64+Y64</f>
        <v>0</v>
      </c>
      <c r="AD64" s="149" t="n">
        <f aca="false">J64+P64+V64+AB64</f>
        <v>0</v>
      </c>
      <c r="AE64" s="200" t="n">
        <f aca="false">AC64-AD64</f>
        <v>0</v>
      </c>
      <c r="AF64" s="138" t="n">
        <v>0</v>
      </c>
      <c r="AG64" s="139"/>
      <c r="AH64" s="114"/>
      <c r="AI64" s="114"/>
    </row>
    <row r="65" s="72" customFormat="true" ht="15" hidden="false" customHeight="true" outlineLevel="0" collapsed="false">
      <c r="A65" s="115" t="s">
        <v>111</v>
      </c>
      <c r="B65" s="116" t="s">
        <v>176</v>
      </c>
      <c r="C65" s="117" t="s">
        <v>177</v>
      </c>
      <c r="D65" s="118"/>
      <c r="E65" s="119" t="n">
        <f aca="false">SUM(E66:E68)</f>
        <v>0</v>
      </c>
      <c r="F65" s="120" t="n">
        <f aca="false">SUM(F66:F68)</f>
        <v>0</v>
      </c>
      <c r="G65" s="121" t="n">
        <f aca="false">SUM(G66:G68)</f>
        <v>0</v>
      </c>
      <c r="H65" s="119" t="n">
        <f aca="false">SUM(H66:H68)</f>
        <v>0</v>
      </c>
      <c r="I65" s="120" t="n">
        <f aca="false">SUM(I66:I68)</f>
        <v>0</v>
      </c>
      <c r="J65" s="153" t="n">
        <f aca="false">SUM(J66:J68)</f>
        <v>0</v>
      </c>
      <c r="K65" s="220" t="n">
        <f aca="false">SUM(K66:K68)</f>
        <v>0</v>
      </c>
      <c r="L65" s="120" t="n">
        <f aca="false">SUM(L66:L68)</f>
        <v>0</v>
      </c>
      <c r="M65" s="153" t="n">
        <f aca="false">SUM(M66:M68)</f>
        <v>0</v>
      </c>
      <c r="N65" s="119" t="n">
        <f aca="false">SUM(N66:N68)</f>
        <v>0</v>
      </c>
      <c r="O65" s="120" t="n">
        <f aca="false">SUM(O66:O68)</f>
        <v>0</v>
      </c>
      <c r="P65" s="153" t="n">
        <f aca="false">SUM(P66:P68)</f>
        <v>0</v>
      </c>
      <c r="Q65" s="220" t="n">
        <f aca="false">SUM(Q66:Q68)</f>
        <v>0</v>
      </c>
      <c r="R65" s="120" t="n">
        <f aca="false">SUM(R66:R68)</f>
        <v>0</v>
      </c>
      <c r="S65" s="153" t="n">
        <f aca="false">SUM(S66:S68)</f>
        <v>0</v>
      </c>
      <c r="T65" s="119" t="n">
        <f aca="false">SUM(T66:T68)</f>
        <v>0</v>
      </c>
      <c r="U65" s="120" t="n">
        <f aca="false">SUM(U66:U68)</f>
        <v>0</v>
      </c>
      <c r="V65" s="153" t="n">
        <f aca="false">SUM(V66:V68)</f>
        <v>0</v>
      </c>
      <c r="W65" s="220" t="n">
        <f aca="false">SUM(W66:W68)</f>
        <v>0</v>
      </c>
      <c r="X65" s="120" t="n">
        <f aca="false">SUM(X66:X68)</f>
        <v>0</v>
      </c>
      <c r="Y65" s="153" t="n">
        <f aca="false">SUM(Y66:Y68)</f>
        <v>0</v>
      </c>
      <c r="Z65" s="119" t="n">
        <f aca="false">SUM(Z66:Z68)</f>
        <v>0</v>
      </c>
      <c r="AA65" s="120" t="n">
        <f aca="false">SUM(AA66:AA68)</f>
        <v>0</v>
      </c>
      <c r="AB65" s="153" t="n">
        <f aca="false">SUM(AB66:AB68)</f>
        <v>0</v>
      </c>
      <c r="AC65" s="122" t="n">
        <f aca="false">G65+M65+S65+Y65</f>
        <v>0</v>
      </c>
      <c r="AD65" s="123" t="n">
        <f aca="false">J65+P65+V65+AB65</f>
        <v>0</v>
      </c>
      <c r="AE65" s="123" t="n">
        <f aca="false">AC65-AD65</f>
        <v>0</v>
      </c>
      <c r="AF65" s="156" t="n">
        <v>0</v>
      </c>
      <c r="AG65" s="157"/>
      <c r="AH65" s="127"/>
      <c r="AI65" s="127"/>
    </row>
    <row r="66" s="72" customFormat="true" ht="41.25" hidden="false" customHeight="true" outlineLevel="0" collapsed="false">
      <c r="A66" s="128" t="s">
        <v>114</v>
      </c>
      <c r="B66" s="129" t="s">
        <v>115</v>
      </c>
      <c r="C66" s="246" t="s">
        <v>178</v>
      </c>
      <c r="D66" s="131" t="s">
        <v>179</v>
      </c>
      <c r="E66" s="132" t="n">
        <v>0</v>
      </c>
      <c r="F66" s="133" t="n">
        <v>0</v>
      </c>
      <c r="G66" s="134" t="n">
        <f aca="false">E66*F66</f>
        <v>0</v>
      </c>
      <c r="H66" s="132" t="n">
        <v>0</v>
      </c>
      <c r="I66" s="133" t="n">
        <v>0</v>
      </c>
      <c r="J66" s="154" t="n">
        <f aca="false">H66*I66</f>
        <v>0</v>
      </c>
      <c r="K66" s="222" t="n">
        <v>0</v>
      </c>
      <c r="L66" s="133" t="n">
        <v>0</v>
      </c>
      <c r="M66" s="154" t="n">
        <f aca="false">K66*L66</f>
        <v>0</v>
      </c>
      <c r="N66" s="132" t="n">
        <v>0</v>
      </c>
      <c r="O66" s="133" t="n">
        <v>0</v>
      </c>
      <c r="P66" s="154" t="n">
        <f aca="false">N66*O66</f>
        <v>0</v>
      </c>
      <c r="Q66" s="222" t="n">
        <v>0</v>
      </c>
      <c r="R66" s="133" t="n">
        <v>0</v>
      </c>
      <c r="S66" s="154" t="n">
        <f aca="false">Q66*R66</f>
        <v>0</v>
      </c>
      <c r="T66" s="132" t="n">
        <v>0</v>
      </c>
      <c r="U66" s="133" t="n">
        <v>0</v>
      </c>
      <c r="V66" s="154" t="n">
        <f aca="false">T66*U66</f>
        <v>0</v>
      </c>
      <c r="W66" s="222" t="n">
        <v>0</v>
      </c>
      <c r="X66" s="133" t="n">
        <v>0</v>
      </c>
      <c r="Y66" s="154" t="n">
        <f aca="false">W66*X66</f>
        <v>0</v>
      </c>
      <c r="Z66" s="132" t="n">
        <v>0</v>
      </c>
      <c r="AA66" s="133" t="n">
        <v>0</v>
      </c>
      <c r="AB66" s="154" t="n">
        <f aca="false">Z66*AA66</f>
        <v>0</v>
      </c>
      <c r="AC66" s="135" t="n">
        <f aca="false">G66+M66+S66+Y66</f>
        <v>0</v>
      </c>
      <c r="AD66" s="136" t="n">
        <f aca="false">J66+P66+V66+AB66</f>
        <v>0</v>
      </c>
      <c r="AE66" s="197" t="n">
        <f aca="false">AC66-AD66</f>
        <v>0</v>
      </c>
      <c r="AF66" s="138" t="n">
        <v>0</v>
      </c>
      <c r="AG66" s="139"/>
      <c r="AH66" s="114"/>
      <c r="AI66" s="114"/>
    </row>
    <row r="67" s="72" customFormat="true" ht="41.25" hidden="false" customHeight="true" outlineLevel="0" collapsed="false">
      <c r="A67" s="128" t="s">
        <v>114</v>
      </c>
      <c r="B67" s="129" t="s">
        <v>118</v>
      </c>
      <c r="C67" s="246" t="s">
        <v>180</v>
      </c>
      <c r="D67" s="131" t="s">
        <v>179</v>
      </c>
      <c r="E67" s="132" t="n">
        <v>0</v>
      </c>
      <c r="F67" s="133" t="n">
        <v>0</v>
      </c>
      <c r="G67" s="134" t="n">
        <f aca="false">E67*F67</f>
        <v>0</v>
      </c>
      <c r="H67" s="132" t="n">
        <v>0</v>
      </c>
      <c r="I67" s="133" t="n">
        <v>0</v>
      </c>
      <c r="J67" s="154" t="n">
        <f aca="false">H67*I67</f>
        <v>0</v>
      </c>
      <c r="K67" s="222" t="n">
        <v>0</v>
      </c>
      <c r="L67" s="133" t="n">
        <v>0</v>
      </c>
      <c r="M67" s="154" t="n">
        <f aca="false">K67*L67</f>
        <v>0</v>
      </c>
      <c r="N67" s="132" t="n">
        <v>0</v>
      </c>
      <c r="O67" s="133" t="n">
        <v>0</v>
      </c>
      <c r="P67" s="154" t="n">
        <f aca="false">N67*O67</f>
        <v>0</v>
      </c>
      <c r="Q67" s="222" t="n">
        <v>0</v>
      </c>
      <c r="R67" s="133" t="n">
        <v>0</v>
      </c>
      <c r="S67" s="154" t="n">
        <f aca="false">Q67*R67</f>
        <v>0</v>
      </c>
      <c r="T67" s="132" t="n">
        <v>0</v>
      </c>
      <c r="U67" s="133" t="n">
        <v>0</v>
      </c>
      <c r="V67" s="154" t="n">
        <f aca="false">T67*U67</f>
        <v>0</v>
      </c>
      <c r="W67" s="222" t="n">
        <v>0</v>
      </c>
      <c r="X67" s="133" t="n">
        <v>0</v>
      </c>
      <c r="Y67" s="154" t="n">
        <f aca="false">W67*X67</f>
        <v>0</v>
      </c>
      <c r="Z67" s="132" t="n">
        <v>0</v>
      </c>
      <c r="AA67" s="133" t="n">
        <v>0</v>
      </c>
      <c r="AB67" s="154" t="n">
        <f aca="false">Z67*AA67</f>
        <v>0</v>
      </c>
      <c r="AC67" s="135" t="n">
        <f aca="false">G67+M67+S67+Y67</f>
        <v>0</v>
      </c>
      <c r="AD67" s="136" t="n">
        <f aca="false">J67+P67+V67+AB67</f>
        <v>0</v>
      </c>
      <c r="AE67" s="197" t="n">
        <f aca="false">AC67-AD67</f>
        <v>0</v>
      </c>
      <c r="AF67" s="138" t="n">
        <v>0</v>
      </c>
      <c r="AG67" s="139"/>
      <c r="AH67" s="114"/>
      <c r="AI67" s="114"/>
    </row>
    <row r="68" s="72" customFormat="true" ht="40.5" hidden="false" customHeight="true" outlineLevel="0" collapsed="false">
      <c r="A68" s="141" t="s">
        <v>114</v>
      </c>
      <c r="B68" s="160" t="s">
        <v>120</v>
      </c>
      <c r="C68" s="247" t="s">
        <v>181</v>
      </c>
      <c r="D68" s="144" t="s">
        <v>179</v>
      </c>
      <c r="E68" s="145" t="n">
        <v>0</v>
      </c>
      <c r="F68" s="146" t="n">
        <v>0</v>
      </c>
      <c r="G68" s="147" t="n">
        <f aca="false">E68*F68</f>
        <v>0</v>
      </c>
      <c r="H68" s="162" t="n">
        <v>0</v>
      </c>
      <c r="I68" s="163" t="n">
        <v>0</v>
      </c>
      <c r="J68" s="165" t="n">
        <f aca="false">H68*I68</f>
        <v>0</v>
      </c>
      <c r="K68" s="244" t="n">
        <v>0</v>
      </c>
      <c r="L68" s="146" t="n">
        <v>0</v>
      </c>
      <c r="M68" s="155" t="n">
        <f aca="false">K68*L68</f>
        <v>0</v>
      </c>
      <c r="N68" s="145" t="n">
        <v>0</v>
      </c>
      <c r="O68" s="146" t="n">
        <v>0</v>
      </c>
      <c r="P68" s="155" t="n">
        <f aca="false">N68*O68</f>
        <v>0</v>
      </c>
      <c r="Q68" s="244" t="n">
        <v>0</v>
      </c>
      <c r="R68" s="146" t="n">
        <v>0</v>
      </c>
      <c r="S68" s="155" t="n">
        <f aca="false">Q68*R68</f>
        <v>0</v>
      </c>
      <c r="T68" s="145" t="n">
        <v>0</v>
      </c>
      <c r="U68" s="146" t="n">
        <v>0</v>
      </c>
      <c r="V68" s="155" t="n">
        <f aca="false">T68*U68</f>
        <v>0</v>
      </c>
      <c r="W68" s="244" t="n">
        <v>0</v>
      </c>
      <c r="X68" s="146" t="n">
        <v>0</v>
      </c>
      <c r="Y68" s="155" t="n">
        <f aca="false">W68*X68</f>
        <v>0</v>
      </c>
      <c r="Z68" s="145" t="n">
        <v>0</v>
      </c>
      <c r="AA68" s="146" t="n">
        <v>0</v>
      </c>
      <c r="AB68" s="155" t="n">
        <f aca="false">Z68*AA68</f>
        <v>0</v>
      </c>
      <c r="AC68" s="148" t="n">
        <f aca="false">G68+M68+S68+Y68</f>
        <v>0</v>
      </c>
      <c r="AD68" s="149" t="n">
        <f aca="false">J68+P68+V68+AB68</f>
        <v>0</v>
      </c>
      <c r="AE68" s="200" t="n">
        <f aca="false">AC68-AD68</f>
        <v>0</v>
      </c>
      <c r="AF68" s="138" t="n">
        <v>0</v>
      </c>
      <c r="AG68" s="139"/>
      <c r="AH68" s="114"/>
      <c r="AI68" s="114"/>
    </row>
    <row r="69" s="72" customFormat="true" ht="15.75" hidden="false" customHeight="true" outlineLevel="0" collapsed="false">
      <c r="A69" s="115" t="s">
        <v>111</v>
      </c>
      <c r="B69" s="116" t="s">
        <v>182</v>
      </c>
      <c r="C69" s="117" t="s">
        <v>183</v>
      </c>
      <c r="D69" s="118"/>
      <c r="E69" s="119" t="n">
        <f aca="false">SUM(E70:E72)</f>
        <v>0</v>
      </c>
      <c r="F69" s="120" t="n">
        <f aca="false">SUM(F70:F72)</f>
        <v>0</v>
      </c>
      <c r="G69" s="121" t="n">
        <f aca="false">SUM(G70:G72)</f>
        <v>0</v>
      </c>
      <c r="H69" s="119" t="n">
        <f aca="false">SUM(H70:H72)</f>
        <v>0</v>
      </c>
      <c r="I69" s="120" t="n">
        <f aca="false">SUM(I70:I72)</f>
        <v>0</v>
      </c>
      <c r="J69" s="153" t="n">
        <f aca="false">SUM(J70:J72)</f>
        <v>0</v>
      </c>
      <c r="K69" s="220" t="n">
        <f aca="false">SUM(K70:K72)</f>
        <v>0</v>
      </c>
      <c r="L69" s="120" t="n">
        <f aca="false">SUM(L70:L72)</f>
        <v>0</v>
      </c>
      <c r="M69" s="153" t="n">
        <f aca="false">SUM(M70:M72)</f>
        <v>0</v>
      </c>
      <c r="N69" s="119" t="n">
        <f aca="false">SUM(N70:N72)</f>
        <v>0</v>
      </c>
      <c r="O69" s="120" t="n">
        <f aca="false">SUM(O70:O72)</f>
        <v>0</v>
      </c>
      <c r="P69" s="153" t="n">
        <f aca="false">SUM(P70:P72)</f>
        <v>0</v>
      </c>
      <c r="Q69" s="220" t="n">
        <f aca="false">SUM(Q70:Q72)</f>
        <v>0</v>
      </c>
      <c r="R69" s="120" t="n">
        <f aca="false">SUM(R70:R72)</f>
        <v>0</v>
      </c>
      <c r="S69" s="153" t="n">
        <f aca="false">SUM(S70:S72)</f>
        <v>0</v>
      </c>
      <c r="T69" s="119" t="n">
        <f aca="false">SUM(T70:T72)</f>
        <v>0</v>
      </c>
      <c r="U69" s="120" t="n">
        <f aca="false">SUM(U70:U72)</f>
        <v>0</v>
      </c>
      <c r="V69" s="153" t="n">
        <f aca="false">SUM(V70:V72)</f>
        <v>0</v>
      </c>
      <c r="W69" s="220" t="n">
        <f aca="false">SUM(W70:W72)</f>
        <v>0</v>
      </c>
      <c r="X69" s="120" t="n">
        <f aca="false">SUM(X70:X72)</f>
        <v>0</v>
      </c>
      <c r="Y69" s="153" t="n">
        <f aca="false">SUM(Y70:Y72)</f>
        <v>0</v>
      </c>
      <c r="Z69" s="119" t="n">
        <f aca="false">SUM(Z70:Z72)</f>
        <v>0</v>
      </c>
      <c r="AA69" s="120" t="n">
        <f aca="false">SUM(AA70:AA72)</f>
        <v>0</v>
      </c>
      <c r="AB69" s="153" t="n">
        <f aca="false">SUM(AB70:AB72)</f>
        <v>0</v>
      </c>
      <c r="AC69" s="122" t="n">
        <f aca="false">G69+M69+S69+Y69</f>
        <v>0</v>
      </c>
      <c r="AD69" s="123" t="n">
        <f aca="false">J69+P69+V69+AB69</f>
        <v>0</v>
      </c>
      <c r="AE69" s="123" t="n">
        <f aca="false">AC69-AD69</f>
        <v>0</v>
      </c>
      <c r="AF69" s="156" t="n">
        <v>0</v>
      </c>
      <c r="AG69" s="157"/>
      <c r="AH69" s="127"/>
      <c r="AI69" s="127"/>
    </row>
    <row r="70" s="72" customFormat="true" ht="30" hidden="false" customHeight="true" outlineLevel="0" collapsed="false">
      <c r="A70" s="128" t="s">
        <v>114</v>
      </c>
      <c r="B70" s="129" t="s">
        <v>115</v>
      </c>
      <c r="C70" s="196" t="s">
        <v>184</v>
      </c>
      <c r="D70" s="131" t="s">
        <v>174</v>
      </c>
      <c r="E70" s="132" t="n">
        <v>0</v>
      </c>
      <c r="F70" s="133" t="n">
        <v>0</v>
      </c>
      <c r="G70" s="134" t="n">
        <f aca="false">E70*F70</f>
        <v>0</v>
      </c>
      <c r="H70" s="132" t="n">
        <v>0</v>
      </c>
      <c r="I70" s="133" t="n">
        <v>0</v>
      </c>
      <c r="J70" s="154" t="n">
        <f aca="false">H70*I70</f>
        <v>0</v>
      </c>
      <c r="K70" s="222" t="n">
        <v>0</v>
      </c>
      <c r="L70" s="133" t="n">
        <v>0</v>
      </c>
      <c r="M70" s="154" t="n">
        <f aca="false">K70*L70</f>
        <v>0</v>
      </c>
      <c r="N70" s="132" t="n">
        <v>0</v>
      </c>
      <c r="O70" s="133" t="n">
        <v>0</v>
      </c>
      <c r="P70" s="154" t="n">
        <f aca="false">N70*O70</f>
        <v>0</v>
      </c>
      <c r="Q70" s="222" t="n">
        <v>0</v>
      </c>
      <c r="R70" s="133" t="n">
        <v>0</v>
      </c>
      <c r="S70" s="154" t="n">
        <f aca="false">Q70*R70</f>
        <v>0</v>
      </c>
      <c r="T70" s="132" t="n">
        <v>0</v>
      </c>
      <c r="U70" s="133" t="n">
        <v>0</v>
      </c>
      <c r="V70" s="154" t="n">
        <f aca="false">T70*U70</f>
        <v>0</v>
      </c>
      <c r="W70" s="222" t="n">
        <v>0</v>
      </c>
      <c r="X70" s="133" t="n">
        <v>0</v>
      </c>
      <c r="Y70" s="154" t="n">
        <f aca="false">W70*X70</f>
        <v>0</v>
      </c>
      <c r="Z70" s="132" t="n">
        <v>0</v>
      </c>
      <c r="AA70" s="133" t="n">
        <v>0</v>
      </c>
      <c r="AB70" s="154" t="n">
        <f aca="false">Z70*AA70</f>
        <v>0</v>
      </c>
      <c r="AC70" s="135" t="n">
        <f aca="false">G70+M70+S70+Y70</f>
        <v>0</v>
      </c>
      <c r="AD70" s="136" t="n">
        <f aca="false">J70+P70+V70+AB70</f>
        <v>0</v>
      </c>
      <c r="AE70" s="197" t="n">
        <f aca="false">AC70-AD70</f>
        <v>0</v>
      </c>
      <c r="AF70" s="138" t="n">
        <v>0</v>
      </c>
      <c r="AG70" s="139"/>
      <c r="AH70" s="114"/>
      <c r="AI70" s="114"/>
    </row>
    <row r="71" s="72" customFormat="true" ht="30" hidden="false" customHeight="true" outlineLevel="0" collapsed="false">
      <c r="A71" s="128" t="s">
        <v>114</v>
      </c>
      <c r="B71" s="129" t="s">
        <v>118</v>
      </c>
      <c r="C71" s="196" t="s">
        <v>184</v>
      </c>
      <c r="D71" s="131" t="s">
        <v>174</v>
      </c>
      <c r="E71" s="132" t="n">
        <v>0</v>
      </c>
      <c r="F71" s="133" t="n">
        <v>0</v>
      </c>
      <c r="G71" s="134" t="n">
        <f aca="false">E71*F71</f>
        <v>0</v>
      </c>
      <c r="H71" s="132" t="n">
        <v>0</v>
      </c>
      <c r="I71" s="133" t="n">
        <v>0</v>
      </c>
      <c r="J71" s="154" t="n">
        <f aca="false">H71*I71</f>
        <v>0</v>
      </c>
      <c r="K71" s="222" t="n">
        <v>0</v>
      </c>
      <c r="L71" s="133" t="n">
        <v>0</v>
      </c>
      <c r="M71" s="154" t="n">
        <f aca="false">K71*L71</f>
        <v>0</v>
      </c>
      <c r="N71" s="132" t="n">
        <v>0</v>
      </c>
      <c r="O71" s="133" t="n">
        <v>0</v>
      </c>
      <c r="P71" s="154" t="n">
        <f aca="false">N71*O71</f>
        <v>0</v>
      </c>
      <c r="Q71" s="222" t="n">
        <v>0</v>
      </c>
      <c r="R71" s="133" t="n">
        <v>0</v>
      </c>
      <c r="S71" s="154" t="n">
        <f aca="false">Q71*R71</f>
        <v>0</v>
      </c>
      <c r="T71" s="132" t="n">
        <v>0</v>
      </c>
      <c r="U71" s="133" t="n">
        <v>0</v>
      </c>
      <c r="V71" s="154" t="n">
        <f aca="false">T71*U71</f>
        <v>0</v>
      </c>
      <c r="W71" s="222" t="n">
        <v>0</v>
      </c>
      <c r="X71" s="133" t="n">
        <v>0</v>
      </c>
      <c r="Y71" s="154" t="n">
        <f aca="false">W71*X71</f>
        <v>0</v>
      </c>
      <c r="Z71" s="132" t="n">
        <v>0</v>
      </c>
      <c r="AA71" s="133" t="n">
        <v>0</v>
      </c>
      <c r="AB71" s="154" t="n">
        <f aca="false">Z71*AA71</f>
        <v>0</v>
      </c>
      <c r="AC71" s="135" t="n">
        <f aca="false">G71+M71+S71+Y71</f>
        <v>0</v>
      </c>
      <c r="AD71" s="136" t="n">
        <f aca="false">J71+P71+V71+AB71</f>
        <v>0</v>
      </c>
      <c r="AE71" s="197" t="n">
        <f aca="false">AC71-AD71</f>
        <v>0</v>
      </c>
      <c r="AF71" s="138" t="n">
        <v>0</v>
      </c>
      <c r="AG71" s="139"/>
      <c r="AH71" s="114"/>
      <c r="AI71" s="114"/>
    </row>
    <row r="72" s="72" customFormat="true" ht="30" hidden="false" customHeight="true" outlineLevel="0" collapsed="false">
      <c r="A72" s="141" t="s">
        <v>114</v>
      </c>
      <c r="B72" s="142" t="s">
        <v>120</v>
      </c>
      <c r="C72" s="143" t="s">
        <v>184</v>
      </c>
      <c r="D72" s="144" t="s">
        <v>174</v>
      </c>
      <c r="E72" s="145" t="n">
        <v>0</v>
      </c>
      <c r="F72" s="146" t="n">
        <v>0</v>
      </c>
      <c r="G72" s="147" t="n">
        <f aca="false">E72*F72</f>
        <v>0</v>
      </c>
      <c r="H72" s="162" t="n">
        <v>0</v>
      </c>
      <c r="I72" s="163" t="n">
        <v>0</v>
      </c>
      <c r="J72" s="165" t="n">
        <f aca="false">H72*I72</f>
        <v>0</v>
      </c>
      <c r="K72" s="244" t="n">
        <v>0</v>
      </c>
      <c r="L72" s="146" t="n">
        <v>0</v>
      </c>
      <c r="M72" s="155" t="n">
        <f aca="false">K72*L72</f>
        <v>0</v>
      </c>
      <c r="N72" s="145" t="n">
        <v>0</v>
      </c>
      <c r="O72" s="146" t="n">
        <v>0</v>
      </c>
      <c r="P72" s="155" t="n">
        <f aca="false">N72*O72</f>
        <v>0</v>
      </c>
      <c r="Q72" s="244" t="n">
        <v>0</v>
      </c>
      <c r="R72" s="146" t="n">
        <v>0</v>
      </c>
      <c r="S72" s="155" t="n">
        <f aca="false">Q72*R72</f>
        <v>0</v>
      </c>
      <c r="T72" s="145" t="n">
        <v>0</v>
      </c>
      <c r="U72" s="146" t="n">
        <v>0</v>
      </c>
      <c r="V72" s="155" t="n">
        <f aca="false">T72*U72</f>
        <v>0</v>
      </c>
      <c r="W72" s="244" t="n">
        <v>0</v>
      </c>
      <c r="X72" s="146" t="n">
        <v>0</v>
      </c>
      <c r="Y72" s="155" t="n">
        <f aca="false">W72*X72</f>
        <v>0</v>
      </c>
      <c r="Z72" s="145" t="n">
        <v>0</v>
      </c>
      <c r="AA72" s="146" t="n">
        <v>0</v>
      </c>
      <c r="AB72" s="155" t="n">
        <f aca="false">Z72*AA72</f>
        <v>0</v>
      </c>
      <c r="AC72" s="148" t="n">
        <f aca="false">G72+M72+S72+Y72</f>
        <v>0</v>
      </c>
      <c r="AD72" s="149" t="n">
        <f aca="false">J72+P72+V72+AB72</f>
        <v>0</v>
      </c>
      <c r="AE72" s="200" t="n">
        <f aca="false">AC72-AD72</f>
        <v>0</v>
      </c>
      <c r="AF72" s="138" t="n">
        <v>0</v>
      </c>
      <c r="AG72" s="139"/>
      <c r="AH72" s="114"/>
      <c r="AI72" s="114"/>
    </row>
    <row r="73" s="72" customFormat="true" ht="15.75" hidden="false" customHeight="true" outlineLevel="0" collapsed="false">
      <c r="A73" s="115" t="s">
        <v>111</v>
      </c>
      <c r="B73" s="116" t="s">
        <v>185</v>
      </c>
      <c r="C73" s="117" t="s">
        <v>186</v>
      </c>
      <c r="D73" s="118"/>
      <c r="E73" s="119" t="n">
        <f aca="false">SUM(E74:E76)</f>
        <v>0</v>
      </c>
      <c r="F73" s="120" t="n">
        <f aca="false">SUM(F74:F76)</f>
        <v>0</v>
      </c>
      <c r="G73" s="121" t="n">
        <f aca="false">SUM(G74:G76)</f>
        <v>0</v>
      </c>
      <c r="H73" s="119" t="n">
        <f aca="false">SUM(H74:H76)</f>
        <v>0</v>
      </c>
      <c r="I73" s="120" t="n">
        <f aca="false">SUM(I74:I76)</f>
        <v>0</v>
      </c>
      <c r="J73" s="153" t="n">
        <f aca="false">SUM(J74:J76)</f>
        <v>0</v>
      </c>
      <c r="K73" s="220" t="n">
        <f aca="false">SUM(K74:K76)</f>
        <v>0</v>
      </c>
      <c r="L73" s="120" t="n">
        <f aca="false">SUM(L74:L76)</f>
        <v>0</v>
      </c>
      <c r="M73" s="153" t="n">
        <f aca="false">SUM(M74:M76)</f>
        <v>0</v>
      </c>
      <c r="N73" s="119" t="n">
        <f aca="false">SUM(N74:N76)</f>
        <v>0</v>
      </c>
      <c r="O73" s="120" t="n">
        <f aca="false">SUM(O74:O76)</f>
        <v>0</v>
      </c>
      <c r="P73" s="153" t="n">
        <f aca="false">SUM(P74:P76)</f>
        <v>0</v>
      </c>
      <c r="Q73" s="220" t="n">
        <f aca="false">SUM(Q74:Q76)</f>
        <v>0</v>
      </c>
      <c r="R73" s="120" t="n">
        <f aca="false">SUM(R74:R76)</f>
        <v>0</v>
      </c>
      <c r="S73" s="153" t="n">
        <f aca="false">SUM(S74:S76)</f>
        <v>0</v>
      </c>
      <c r="T73" s="119" t="n">
        <f aca="false">SUM(T74:T76)</f>
        <v>0</v>
      </c>
      <c r="U73" s="120" t="n">
        <f aca="false">SUM(U74:U76)</f>
        <v>0</v>
      </c>
      <c r="V73" s="153" t="n">
        <f aca="false">SUM(V74:V76)</f>
        <v>0</v>
      </c>
      <c r="W73" s="220" t="n">
        <f aca="false">SUM(W74:W76)</f>
        <v>0</v>
      </c>
      <c r="X73" s="120" t="n">
        <f aca="false">SUM(X74:X76)</f>
        <v>0</v>
      </c>
      <c r="Y73" s="153" t="n">
        <f aca="false">SUM(Y74:Y76)</f>
        <v>0</v>
      </c>
      <c r="Z73" s="119" t="n">
        <f aca="false">SUM(Z74:Z76)</f>
        <v>0</v>
      </c>
      <c r="AA73" s="120" t="n">
        <f aca="false">SUM(AA74:AA76)</f>
        <v>0</v>
      </c>
      <c r="AB73" s="153" t="n">
        <f aca="false">SUM(AB74:AB76)</f>
        <v>0</v>
      </c>
      <c r="AC73" s="122" t="n">
        <f aca="false">G73+M73+S73+Y73</f>
        <v>0</v>
      </c>
      <c r="AD73" s="123" t="n">
        <f aca="false">J73+P73+V73+AB73</f>
        <v>0</v>
      </c>
      <c r="AE73" s="123" t="n">
        <f aca="false">AC73-AD73</f>
        <v>0</v>
      </c>
      <c r="AF73" s="156" t="n">
        <v>0</v>
      </c>
      <c r="AG73" s="157"/>
      <c r="AH73" s="127"/>
      <c r="AI73" s="127"/>
    </row>
    <row r="74" s="72" customFormat="true" ht="30" hidden="false" customHeight="true" outlineLevel="0" collapsed="false">
      <c r="A74" s="128" t="s">
        <v>114</v>
      </c>
      <c r="B74" s="129" t="s">
        <v>115</v>
      </c>
      <c r="C74" s="196" t="s">
        <v>184</v>
      </c>
      <c r="D74" s="131" t="s">
        <v>174</v>
      </c>
      <c r="E74" s="132" t="n">
        <v>0</v>
      </c>
      <c r="F74" s="133" t="n">
        <v>0</v>
      </c>
      <c r="G74" s="134" t="n">
        <f aca="false">E74*F74</f>
        <v>0</v>
      </c>
      <c r="H74" s="132" t="n">
        <v>0</v>
      </c>
      <c r="I74" s="133" t="n">
        <v>0</v>
      </c>
      <c r="J74" s="154" t="n">
        <f aca="false">H74*I74</f>
        <v>0</v>
      </c>
      <c r="K74" s="222" t="n">
        <v>0</v>
      </c>
      <c r="L74" s="133" t="n">
        <v>0</v>
      </c>
      <c r="M74" s="154" t="n">
        <f aca="false">K74*L74</f>
        <v>0</v>
      </c>
      <c r="N74" s="132" t="n">
        <v>0</v>
      </c>
      <c r="O74" s="133" t="n">
        <v>0</v>
      </c>
      <c r="P74" s="154" t="n">
        <f aca="false">N74*O74</f>
        <v>0</v>
      </c>
      <c r="Q74" s="222" t="n">
        <v>0</v>
      </c>
      <c r="R74" s="133" t="n">
        <v>0</v>
      </c>
      <c r="S74" s="154" t="n">
        <f aca="false">Q74*R74</f>
        <v>0</v>
      </c>
      <c r="T74" s="132" t="n">
        <v>0</v>
      </c>
      <c r="U74" s="133" t="n">
        <v>0</v>
      </c>
      <c r="V74" s="154" t="n">
        <f aca="false">T74*U74</f>
        <v>0</v>
      </c>
      <c r="W74" s="222" t="n">
        <v>0</v>
      </c>
      <c r="X74" s="133" t="n">
        <v>0</v>
      </c>
      <c r="Y74" s="154" t="n">
        <f aca="false">W74*X74</f>
        <v>0</v>
      </c>
      <c r="Z74" s="132" t="n">
        <v>0</v>
      </c>
      <c r="AA74" s="133" t="n">
        <v>0</v>
      </c>
      <c r="AB74" s="154" t="n">
        <f aca="false">Z74*AA74</f>
        <v>0</v>
      </c>
      <c r="AC74" s="135" t="n">
        <f aca="false">G74+M74+S74+Y74</f>
        <v>0</v>
      </c>
      <c r="AD74" s="136" t="n">
        <f aca="false">J74+P74+V74+AB74</f>
        <v>0</v>
      </c>
      <c r="AE74" s="197" t="n">
        <f aca="false">AC74-AD74</f>
        <v>0</v>
      </c>
      <c r="AF74" s="138" t="n">
        <v>0</v>
      </c>
      <c r="AG74" s="139"/>
      <c r="AH74" s="114"/>
      <c r="AI74" s="114"/>
    </row>
    <row r="75" s="72" customFormat="true" ht="30" hidden="false" customHeight="true" outlineLevel="0" collapsed="false">
      <c r="A75" s="128" t="s">
        <v>114</v>
      </c>
      <c r="B75" s="129" t="s">
        <v>118</v>
      </c>
      <c r="C75" s="196" t="s">
        <v>184</v>
      </c>
      <c r="D75" s="131" t="s">
        <v>174</v>
      </c>
      <c r="E75" s="132" t="n">
        <v>0</v>
      </c>
      <c r="F75" s="133" t="n">
        <v>0</v>
      </c>
      <c r="G75" s="134" t="n">
        <f aca="false">E75*F75</f>
        <v>0</v>
      </c>
      <c r="H75" s="132" t="n">
        <v>0</v>
      </c>
      <c r="I75" s="133" t="n">
        <v>0</v>
      </c>
      <c r="J75" s="154" t="n">
        <f aca="false">H75*I75</f>
        <v>0</v>
      </c>
      <c r="K75" s="222" t="n">
        <v>0</v>
      </c>
      <c r="L75" s="133" t="n">
        <v>0</v>
      </c>
      <c r="M75" s="154" t="n">
        <f aca="false">K75*L75</f>
        <v>0</v>
      </c>
      <c r="N75" s="132" t="n">
        <v>0</v>
      </c>
      <c r="O75" s="133" t="n">
        <v>0</v>
      </c>
      <c r="P75" s="154" t="n">
        <f aca="false">N75*O75</f>
        <v>0</v>
      </c>
      <c r="Q75" s="222" t="n">
        <v>0</v>
      </c>
      <c r="R75" s="133" t="n">
        <v>0</v>
      </c>
      <c r="S75" s="154" t="n">
        <f aca="false">Q75*R75</f>
        <v>0</v>
      </c>
      <c r="T75" s="132" t="n">
        <v>0</v>
      </c>
      <c r="U75" s="133" t="n">
        <v>0</v>
      </c>
      <c r="V75" s="154" t="n">
        <f aca="false">T75*U75</f>
        <v>0</v>
      </c>
      <c r="W75" s="222" t="n">
        <v>0</v>
      </c>
      <c r="X75" s="133" t="n">
        <v>0</v>
      </c>
      <c r="Y75" s="154" t="n">
        <f aca="false">W75*X75</f>
        <v>0</v>
      </c>
      <c r="Z75" s="132" t="n">
        <v>0</v>
      </c>
      <c r="AA75" s="133" t="n">
        <v>0</v>
      </c>
      <c r="AB75" s="154" t="n">
        <f aca="false">Z75*AA75</f>
        <v>0</v>
      </c>
      <c r="AC75" s="135" t="n">
        <f aca="false">G75+M75+S75+Y75</f>
        <v>0</v>
      </c>
      <c r="AD75" s="136" t="n">
        <f aca="false">J75+P75+V75+AB75</f>
        <v>0</v>
      </c>
      <c r="AE75" s="197" t="n">
        <f aca="false">AC75-AD75</f>
        <v>0</v>
      </c>
      <c r="AF75" s="138" t="n">
        <v>0</v>
      </c>
      <c r="AG75" s="139"/>
      <c r="AH75" s="114"/>
      <c r="AI75" s="114"/>
    </row>
    <row r="76" s="72" customFormat="true" ht="30" hidden="false" customHeight="true" outlineLevel="0" collapsed="false">
      <c r="A76" s="141" t="s">
        <v>114</v>
      </c>
      <c r="B76" s="142" t="s">
        <v>120</v>
      </c>
      <c r="C76" s="143" t="s">
        <v>184</v>
      </c>
      <c r="D76" s="144" t="s">
        <v>174</v>
      </c>
      <c r="E76" s="145" t="n">
        <v>0</v>
      </c>
      <c r="F76" s="146" t="n">
        <v>0</v>
      </c>
      <c r="G76" s="147" t="n">
        <f aca="false">E76*F76</f>
        <v>0</v>
      </c>
      <c r="H76" s="162" t="n">
        <v>0</v>
      </c>
      <c r="I76" s="163" t="n">
        <v>0</v>
      </c>
      <c r="J76" s="165" t="n">
        <f aca="false">H76*I76</f>
        <v>0</v>
      </c>
      <c r="K76" s="244" t="n">
        <v>0</v>
      </c>
      <c r="L76" s="146" t="n">
        <v>0</v>
      </c>
      <c r="M76" s="155" t="n">
        <f aca="false">K76*L76</f>
        <v>0</v>
      </c>
      <c r="N76" s="145" t="n">
        <v>0</v>
      </c>
      <c r="O76" s="146" t="n">
        <v>0</v>
      </c>
      <c r="P76" s="155" t="n">
        <f aca="false">N76*O76</f>
        <v>0</v>
      </c>
      <c r="Q76" s="244" t="n">
        <v>0</v>
      </c>
      <c r="R76" s="146" t="n">
        <v>0</v>
      </c>
      <c r="S76" s="155" t="n">
        <f aca="false">Q76*R76</f>
        <v>0</v>
      </c>
      <c r="T76" s="145" t="n">
        <v>0</v>
      </c>
      <c r="U76" s="146" t="n">
        <v>0</v>
      </c>
      <c r="V76" s="155" t="n">
        <f aca="false">T76*U76</f>
        <v>0</v>
      </c>
      <c r="W76" s="244" t="n">
        <v>0</v>
      </c>
      <c r="X76" s="146" t="n">
        <v>0</v>
      </c>
      <c r="Y76" s="155" t="n">
        <f aca="false">W76*X76</f>
        <v>0</v>
      </c>
      <c r="Z76" s="145" t="n">
        <v>0</v>
      </c>
      <c r="AA76" s="146" t="n">
        <v>0</v>
      </c>
      <c r="AB76" s="155" t="n">
        <f aca="false">Z76*AA76</f>
        <v>0</v>
      </c>
      <c r="AC76" s="148" t="n">
        <f aca="false">G76+M76+S76+Y76</f>
        <v>0</v>
      </c>
      <c r="AD76" s="149" t="n">
        <f aca="false">J76+P76+V76+AB76</f>
        <v>0</v>
      </c>
      <c r="AE76" s="200" t="n">
        <f aca="false">AC76-AD76</f>
        <v>0</v>
      </c>
      <c r="AF76" s="175" t="n">
        <v>0</v>
      </c>
      <c r="AG76" s="176"/>
      <c r="AH76" s="114"/>
      <c r="AI76" s="114"/>
    </row>
    <row r="77" s="72" customFormat="true" ht="15" hidden="false" customHeight="true" outlineLevel="0" collapsed="false">
      <c r="A77" s="202" t="s">
        <v>187</v>
      </c>
      <c r="B77" s="203"/>
      <c r="C77" s="204"/>
      <c r="D77" s="205"/>
      <c r="E77" s="206" t="n">
        <f aca="false">E73+E69+E65+E61+E57</f>
        <v>1</v>
      </c>
      <c r="F77" s="207" t="n">
        <f aca="false">F73+F69+F65+F61+F57</f>
        <v>12000</v>
      </c>
      <c r="G77" s="208" t="n">
        <f aca="false">G73+G69+G65+G61+G57</f>
        <v>12000</v>
      </c>
      <c r="H77" s="181" t="n">
        <f aca="false">H73+H69+H65+H61+H57</f>
        <v>1</v>
      </c>
      <c r="I77" s="183" t="n">
        <f aca="false">I73+I69+I65+I61+I57</f>
        <v>12000</v>
      </c>
      <c r="J77" s="225" t="n">
        <f aca="false">J73+J69+J65+J61+J57</f>
        <v>12000</v>
      </c>
      <c r="K77" s="209" t="n">
        <f aca="false">K73+K69+K65+K61+K57</f>
        <v>0</v>
      </c>
      <c r="L77" s="207" t="n">
        <f aca="false">L73+L69+L65+L61+L57</f>
        <v>0</v>
      </c>
      <c r="M77" s="210" t="n">
        <f aca="false">M73+M69+M65+M61+M57</f>
        <v>0</v>
      </c>
      <c r="N77" s="206" t="n">
        <f aca="false">N73+N69+N65+N61+N57</f>
        <v>0</v>
      </c>
      <c r="O77" s="207" t="n">
        <f aca="false">O73+O69+O65+O61+O57</f>
        <v>0</v>
      </c>
      <c r="P77" s="210" t="n">
        <f aca="false">P73+P69+P65+P61+P57</f>
        <v>0</v>
      </c>
      <c r="Q77" s="209" t="n">
        <f aca="false">Q73+Q69+Q65+Q61+Q57</f>
        <v>0</v>
      </c>
      <c r="R77" s="207" t="n">
        <f aca="false">R73+R69+R65+R61+R57</f>
        <v>0</v>
      </c>
      <c r="S77" s="210" t="n">
        <f aca="false">S73+S69+S65+S61+S57</f>
        <v>0</v>
      </c>
      <c r="T77" s="206" t="n">
        <f aca="false">T73+T69+T65+T61+T57</f>
        <v>0</v>
      </c>
      <c r="U77" s="207" t="n">
        <f aca="false">U73+U69+U65+U61+U57</f>
        <v>0</v>
      </c>
      <c r="V77" s="210" t="n">
        <f aca="false">V73+V69+V65+V61+V57</f>
        <v>0</v>
      </c>
      <c r="W77" s="209" t="n">
        <f aca="false">W73+W69+W65+W61+W57</f>
        <v>0</v>
      </c>
      <c r="X77" s="207" t="n">
        <f aca="false">X73+X69+X65+X61+X57</f>
        <v>0</v>
      </c>
      <c r="Y77" s="210" t="n">
        <f aca="false">Y73+Y69+Y65+Y61+Y57</f>
        <v>0</v>
      </c>
      <c r="Z77" s="206" t="n">
        <f aca="false">Z73+Z69+Z65+Z61+Z57</f>
        <v>0</v>
      </c>
      <c r="AA77" s="207" t="n">
        <f aca="false">AA73+AA69+AA65+AA61+AA57</f>
        <v>0</v>
      </c>
      <c r="AB77" s="210" t="n">
        <f aca="false">AB73+AB69+AB65+AB61+AB57</f>
        <v>0</v>
      </c>
      <c r="AC77" s="181" t="n">
        <f aca="false">AC73+AC69+AC65+AC61+AC57</f>
        <v>12000</v>
      </c>
      <c r="AD77" s="186" t="n">
        <f aca="false">AD73+AD69+AD65+AD61+AD57</f>
        <v>12000</v>
      </c>
      <c r="AE77" s="181" t="n">
        <f aca="false">AC77-AD77</f>
        <v>0</v>
      </c>
      <c r="AF77" s="187" t="n">
        <f aca="false">AE77/AC77</f>
        <v>0</v>
      </c>
      <c r="AG77" s="188"/>
      <c r="AH77" s="114"/>
      <c r="AI77" s="114"/>
    </row>
    <row r="78" s="72" customFormat="true" ht="15.75" hidden="false" customHeight="true" outlineLevel="0" collapsed="false">
      <c r="A78" s="228" t="s">
        <v>109</v>
      </c>
      <c r="B78" s="248" t="s">
        <v>33</v>
      </c>
      <c r="C78" s="168" t="s">
        <v>188</v>
      </c>
      <c r="D78" s="216"/>
      <c r="E78" s="104"/>
      <c r="F78" s="105"/>
      <c r="G78" s="105"/>
      <c r="H78" s="104"/>
      <c r="I78" s="105"/>
      <c r="J78" s="109"/>
      <c r="K78" s="105"/>
      <c r="L78" s="105"/>
      <c r="M78" s="109"/>
      <c r="N78" s="104"/>
      <c r="O78" s="105"/>
      <c r="P78" s="109"/>
      <c r="Q78" s="105"/>
      <c r="R78" s="105"/>
      <c r="S78" s="109"/>
      <c r="T78" s="104"/>
      <c r="U78" s="105"/>
      <c r="V78" s="109"/>
      <c r="W78" s="105"/>
      <c r="X78" s="105"/>
      <c r="Y78" s="109"/>
      <c r="Z78" s="104"/>
      <c r="AA78" s="105"/>
      <c r="AB78" s="109"/>
      <c r="AC78" s="249"/>
      <c r="AD78" s="249"/>
      <c r="AE78" s="250" t="s">
        <v>50</v>
      </c>
      <c r="AF78" s="251" t="s">
        <v>50</v>
      </c>
      <c r="AG78" s="252"/>
      <c r="AH78" s="114"/>
      <c r="AI78" s="114"/>
    </row>
    <row r="79" s="72" customFormat="true" ht="48" hidden="false" customHeight="true" outlineLevel="0" collapsed="false">
      <c r="A79" s="115" t="s">
        <v>111</v>
      </c>
      <c r="B79" s="116" t="s">
        <v>189</v>
      </c>
      <c r="C79" s="173" t="s">
        <v>190</v>
      </c>
      <c r="D79" s="194"/>
      <c r="E79" s="217" t="n">
        <f aca="false">SUM(E80:E82)</f>
        <v>0</v>
      </c>
      <c r="F79" s="218" t="n">
        <f aca="false">SUM(F80:F82)</f>
        <v>0</v>
      </c>
      <c r="G79" s="219" t="n">
        <f aca="false">SUM(G80:G82)</f>
        <v>0</v>
      </c>
      <c r="H79" s="119" t="n">
        <f aca="false">SUM(H80:H82)</f>
        <v>0</v>
      </c>
      <c r="I79" s="120" t="n">
        <f aca="false">SUM(I80:I82)</f>
        <v>0</v>
      </c>
      <c r="J79" s="153" t="n">
        <f aca="false">SUM(J80:J82)</f>
        <v>0</v>
      </c>
      <c r="K79" s="230" t="n">
        <f aca="false">SUM(K80:K82)</f>
        <v>0</v>
      </c>
      <c r="L79" s="218" t="n">
        <f aca="false">SUM(L80:L82)</f>
        <v>0</v>
      </c>
      <c r="M79" s="231" t="n">
        <f aca="false">SUM(M80:M82)</f>
        <v>0</v>
      </c>
      <c r="N79" s="217" t="n">
        <f aca="false">SUM(N80:N82)</f>
        <v>0</v>
      </c>
      <c r="O79" s="218" t="n">
        <f aca="false">SUM(O80:O82)</f>
        <v>0</v>
      </c>
      <c r="P79" s="231" t="n">
        <f aca="false">SUM(P80:P82)</f>
        <v>0</v>
      </c>
      <c r="Q79" s="230" t="n">
        <f aca="false">SUM(Q80:Q82)</f>
        <v>0</v>
      </c>
      <c r="R79" s="218" t="n">
        <f aca="false">SUM(R80:R82)</f>
        <v>0</v>
      </c>
      <c r="S79" s="231" t="n">
        <f aca="false">SUM(S80:S82)</f>
        <v>0</v>
      </c>
      <c r="T79" s="217" t="n">
        <f aca="false">SUM(T80:T82)</f>
        <v>0</v>
      </c>
      <c r="U79" s="218" t="n">
        <f aca="false">SUM(U80:U82)</f>
        <v>0</v>
      </c>
      <c r="V79" s="231" t="n">
        <f aca="false">SUM(V80:V82)</f>
        <v>0</v>
      </c>
      <c r="W79" s="230" t="n">
        <f aca="false">SUM(W80:W82)</f>
        <v>0</v>
      </c>
      <c r="X79" s="218" t="n">
        <f aca="false">SUM(X80:X82)</f>
        <v>0</v>
      </c>
      <c r="Y79" s="231" t="n">
        <f aca="false">SUM(Y80:Y82)</f>
        <v>0</v>
      </c>
      <c r="Z79" s="217" t="n">
        <f aca="false">SUM(Z80:Z82)</f>
        <v>0</v>
      </c>
      <c r="AA79" s="218" t="n">
        <f aca="false">SUM(AA80:AA82)</f>
        <v>0</v>
      </c>
      <c r="AB79" s="231" t="n">
        <f aca="false">SUM(AB80:AB82)</f>
        <v>0</v>
      </c>
      <c r="AC79" s="122" t="n">
        <f aca="false">G79+M79+S79+Y79</f>
        <v>0</v>
      </c>
      <c r="AD79" s="123" t="n">
        <f aca="false">J79+P79+V79+AB79</f>
        <v>0</v>
      </c>
      <c r="AE79" s="123" t="n">
        <f aca="false">AC79-AD79</f>
        <v>0</v>
      </c>
      <c r="AF79" s="156" t="n">
        <v>0</v>
      </c>
      <c r="AG79" s="157"/>
      <c r="AH79" s="127"/>
      <c r="AI79" s="127"/>
    </row>
    <row r="80" s="72" customFormat="true" ht="36" hidden="false" customHeight="true" outlineLevel="0" collapsed="false">
      <c r="A80" s="128" t="s">
        <v>114</v>
      </c>
      <c r="B80" s="129" t="s">
        <v>115</v>
      </c>
      <c r="C80" s="196" t="s">
        <v>191</v>
      </c>
      <c r="D80" s="131" t="s">
        <v>192</v>
      </c>
      <c r="E80" s="132" t="n">
        <v>0</v>
      </c>
      <c r="F80" s="133" t="n">
        <v>0</v>
      </c>
      <c r="G80" s="134" t="n">
        <f aca="false">E80*F80</f>
        <v>0</v>
      </c>
      <c r="H80" s="132" t="n">
        <v>0</v>
      </c>
      <c r="I80" s="133" t="n">
        <v>0</v>
      </c>
      <c r="J80" s="154" t="n">
        <f aca="false">H80*I80</f>
        <v>0</v>
      </c>
      <c r="K80" s="222" t="n">
        <v>0</v>
      </c>
      <c r="L80" s="133" t="n">
        <v>0</v>
      </c>
      <c r="M80" s="154" t="n">
        <f aca="false">K80*L80</f>
        <v>0</v>
      </c>
      <c r="N80" s="132" t="n">
        <v>0</v>
      </c>
      <c r="O80" s="133" t="n">
        <v>0</v>
      </c>
      <c r="P80" s="154" t="n">
        <f aca="false">N80*O80</f>
        <v>0</v>
      </c>
      <c r="Q80" s="222" t="n">
        <v>0</v>
      </c>
      <c r="R80" s="133" t="n">
        <v>0</v>
      </c>
      <c r="S80" s="154" t="n">
        <f aca="false">Q80*R80</f>
        <v>0</v>
      </c>
      <c r="T80" s="132" t="n">
        <v>0</v>
      </c>
      <c r="U80" s="133" t="n">
        <v>0</v>
      </c>
      <c r="V80" s="154" t="n">
        <f aca="false">T80*U80</f>
        <v>0</v>
      </c>
      <c r="W80" s="222" t="n">
        <v>0</v>
      </c>
      <c r="X80" s="133" t="n">
        <v>0</v>
      </c>
      <c r="Y80" s="154" t="n">
        <f aca="false">W80*X80</f>
        <v>0</v>
      </c>
      <c r="Z80" s="132" t="n">
        <v>0</v>
      </c>
      <c r="AA80" s="133" t="n">
        <v>0</v>
      </c>
      <c r="AB80" s="154" t="n">
        <f aca="false">Z80*AA80</f>
        <v>0</v>
      </c>
      <c r="AC80" s="135" t="n">
        <f aca="false">G80+M80+S80+Y80</f>
        <v>0</v>
      </c>
      <c r="AD80" s="136" t="n">
        <f aca="false">J80+P80+V80+AB80</f>
        <v>0</v>
      </c>
      <c r="AE80" s="197" t="n">
        <f aca="false">AC80-AD80</f>
        <v>0</v>
      </c>
      <c r="AF80" s="138" t="n">
        <v>0</v>
      </c>
      <c r="AG80" s="139"/>
      <c r="AH80" s="114"/>
      <c r="AI80" s="114"/>
    </row>
    <row r="81" s="72" customFormat="true" ht="33.75" hidden="false" customHeight="true" outlineLevel="0" collapsed="false">
      <c r="A81" s="128" t="s">
        <v>114</v>
      </c>
      <c r="B81" s="129" t="s">
        <v>118</v>
      </c>
      <c r="C81" s="196" t="s">
        <v>191</v>
      </c>
      <c r="D81" s="131" t="s">
        <v>192</v>
      </c>
      <c r="E81" s="132" t="n">
        <v>0</v>
      </c>
      <c r="F81" s="133" t="n">
        <v>0</v>
      </c>
      <c r="G81" s="134" t="n">
        <f aca="false">E81*F81</f>
        <v>0</v>
      </c>
      <c r="H81" s="132" t="n">
        <v>0</v>
      </c>
      <c r="I81" s="133" t="n">
        <v>0</v>
      </c>
      <c r="J81" s="154" t="n">
        <f aca="false">H81*I81</f>
        <v>0</v>
      </c>
      <c r="K81" s="222" t="n">
        <v>0</v>
      </c>
      <c r="L81" s="133" t="n">
        <v>0</v>
      </c>
      <c r="M81" s="154" t="n">
        <f aca="false">K81*L81</f>
        <v>0</v>
      </c>
      <c r="N81" s="132" t="n">
        <v>0</v>
      </c>
      <c r="O81" s="133" t="n">
        <v>0</v>
      </c>
      <c r="P81" s="154" t="n">
        <f aca="false">N81*O81</f>
        <v>0</v>
      </c>
      <c r="Q81" s="222" t="n">
        <v>0</v>
      </c>
      <c r="R81" s="133" t="n">
        <v>0</v>
      </c>
      <c r="S81" s="154" t="n">
        <f aca="false">Q81*R81</f>
        <v>0</v>
      </c>
      <c r="T81" s="132" t="n">
        <v>0</v>
      </c>
      <c r="U81" s="133" t="n">
        <v>0</v>
      </c>
      <c r="V81" s="154" t="n">
        <f aca="false">T81*U81</f>
        <v>0</v>
      </c>
      <c r="W81" s="222" t="n">
        <v>0</v>
      </c>
      <c r="X81" s="133" t="n">
        <v>0</v>
      </c>
      <c r="Y81" s="154" t="n">
        <f aca="false">W81*X81</f>
        <v>0</v>
      </c>
      <c r="Z81" s="132" t="n">
        <v>0</v>
      </c>
      <c r="AA81" s="133" t="n">
        <v>0</v>
      </c>
      <c r="AB81" s="154" t="n">
        <f aca="false">Z81*AA81</f>
        <v>0</v>
      </c>
      <c r="AC81" s="135" t="n">
        <f aca="false">G81+M81+S81+Y81</f>
        <v>0</v>
      </c>
      <c r="AD81" s="136" t="n">
        <f aca="false">J81+P81+V81+AB81</f>
        <v>0</v>
      </c>
      <c r="AE81" s="197" t="n">
        <f aca="false">AC81-AD81</f>
        <v>0</v>
      </c>
      <c r="AF81" s="138" t="n">
        <v>0</v>
      </c>
      <c r="AG81" s="139"/>
      <c r="AH81" s="114"/>
      <c r="AI81" s="114"/>
    </row>
    <row r="82" s="72" customFormat="true" ht="33" hidden="false" customHeight="true" outlineLevel="0" collapsed="false">
      <c r="A82" s="159" t="s">
        <v>114</v>
      </c>
      <c r="B82" s="160" t="s">
        <v>120</v>
      </c>
      <c r="C82" s="199" t="s">
        <v>191</v>
      </c>
      <c r="D82" s="161" t="s">
        <v>192</v>
      </c>
      <c r="E82" s="162" t="n">
        <v>0</v>
      </c>
      <c r="F82" s="163" t="n">
        <v>0</v>
      </c>
      <c r="G82" s="164" t="n">
        <f aca="false">E82*F82</f>
        <v>0</v>
      </c>
      <c r="H82" s="162" t="n">
        <v>0</v>
      </c>
      <c r="I82" s="163" t="n">
        <v>0</v>
      </c>
      <c r="J82" s="165" t="n">
        <f aca="false">H82*I82</f>
        <v>0</v>
      </c>
      <c r="K82" s="224" t="n">
        <v>0</v>
      </c>
      <c r="L82" s="163" t="n">
        <v>0</v>
      </c>
      <c r="M82" s="165" t="n">
        <f aca="false">K82*L82</f>
        <v>0</v>
      </c>
      <c r="N82" s="162" t="n">
        <v>0</v>
      </c>
      <c r="O82" s="163" t="n">
        <v>0</v>
      </c>
      <c r="P82" s="165" t="n">
        <f aca="false">N82*O82</f>
        <v>0</v>
      </c>
      <c r="Q82" s="224" t="n">
        <v>0</v>
      </c>
      <c r="R82" s="163" t="n">
        <v>0</v>
      </c>
      <c r="S82" s="165" t="n">
        <f aca="false">Q82*R82</f>
        <v>0</v>
      </c>
      <c r="T82" s="162" t="n">
        <v>0</v>
      </c>
      <c r="U82" s="163" t="n">
        <v>0</v>
      </c>
      <c r="V82" s="165" t="n">
        <f aca="false">T82*U82</f>
        <v>0</v>
      </c>
      <c r="W82" s="224" t="n">
        <v>0</v>
      </c>
      <c r="X82" s="163" t="n">
        <v>0</v>
      </c>
      <c r="Y82" s="165" t="n">
        <f aca="false">W82*X82</f>
        <v>0</v>
      </c>
      <c r="Z82" s="162" t="n">
        <v>0</v>
      </c>
      <c r="AA82" s="163" t="n">
        <v>0</v>
      </c>
      <c r="AB82" s="165" t="n">
        <f aca="false">Z82*AA82</f>
        <v>0</v>
      </c>
      <c r="AC82" s="253" t="n">
        <f aca="false">G82+M82+S82+Y82</f>
        <v>0</v>
      </c>
      <c r="AD82" s="254" t="n">
        <f aca="false">J82+P82+V82+AB82</f>
        <v>0</v>
      </c>
      <c r="AE82" s="255" t="n">
        <f aca="false">AC82-AD82</f>
        <v>0</v>
      </c>
      <c r="AF82" s="138" t="n">
        <v>0</v>
      </c>
      <c r="AG82" s="139"/>
      <c r="AH82" s="114"/>
      <c r="AI82" s="114"/>
    </row>
    <row r="83" s="72" customFormat="true" ht="15" hidden="false" customHeight="true" outlineLevel="0" collapsed="false">
      <c r="A83" s="202" t="s">
        <v>193</v>
      </c>
      <c r="B83" s="203"/>
      <c r="C83" s="204"/>
      <c r="D83" s="205"/>
      <c r="E83" s="206" t="n">
        <f aca="false">E79</f>
        <v>0</v>
      </c>
      <c r="F83" s="207" t="n">
        <f aca="false">F79</f>
        <v>0</v>
      </c>
      <c r="G83" s="208" t="n">
        <f aca="false">G79</f>
        <v>0</v>
      </c>
      <c r="H83" s="181" t="n">
        <f aca="false">H79</f>
        <v>0</v>
      </c>
      <c r="I83" s="183" t="n">
        <f aca="false">I79</f>
        <v>0</v>
      </c>
      <c r="J83" s="225" t="n">
        <f aca="false">J79</f>
        <v>0</v>
      </c>
      <c r="K83" s="209" t="n">
        <f aca="false">K79</f>
        <v>0</v>
      </c>
      <c r="L83" s="207" t="n">
        <f aca="false">L79</f>
        <v>0</v>
      </c>
      <c r="M83" s="210" t="n">
        <f aca="false">M79</f>
        <v>0</v>
      </c>
      <c r="N83" s="206" t="n">
        <f aca="false">N79</f>
        <v>0</v>
      </c>
      <c r="O83" s="207" t="n">
        <f aca="false">O800</f>
        <v>0</v>
      </c>
      <c r="P83" s="210" t="n">
        <f aca="false">P79</f>
        <v>0</v>
      </c>
      <c r="Q83" s="209" t="n">
        <f aca="false">Q79</f>
        <v>0</v>
      </c>
      <c r="R83" s="207" t="n">
        <f aca="false">R79</f>
        <v>0</v>
      </c>
      <c r="S83" s="210" t="n">
        <f aca="false">S79</f>
        <v>0</v>
      </c>
      <c r="T83" s="206" t="n">
        <f aca="false">T79</f>
        <v>0</v>
      </c>
      <c r="U83" s="207" t="n">
        <f aca="false">U79</f>
        <v>0</v>
      </c>
      <c r="V83" s="210" t="n">
        <f aca="false">V79</f>
        <v>0</v>
      </c>
      <c r="W83" s="209" t="n">
        <f aca="false">W79</f>
        <v>0</v>
      </c>
      <c r="X83" s="207" t="n">
        <f aca="false">X79</f>
        <v>0</v>
      </c>
      <c r="Y83" s="210" t="n">
        <f aca="false">Y79</f>
        <v>0</v>
      </c>
      <c r="Z83" s="206" t="n">
        <f aca="false">Z79</f>
        <v>0</v>
      </c>
      <c r="AA83" s="207" t="n">
        <f aca="false">AA79</f>
        <v>0</v>
      </c>
      <c r="AB83" s="210" t="n">
        <f aca="false">AB79</f>
        <v>0</v>
      </c>
      <c r="AC83" s="206" t="n">
        <f aca="false">G83+M83+S83+Y83</f>
        <v>0</v>
      </c>
      <c r="AD83" s="211" t="n">
        <f aca="false">J83+P83+V83+AB83</f>
        <v>0</v>
      </c>
      <c r="AE83" s="210" t="n">
        <f aca="false">AC83-AD83</f>
        <v>0</v>
      </c>
      <c r="AF83" s="212" t="n">
        <v>0</v>
      </c>
      <c r="AG83" s="213"/>
      <c r="AH83" s="114"/>
      <c r="AI83" s="114"/>
    </row>
    <row r="84" s="72" customFormat="true" ht="15.75" hidden="false" customHeight="true" outlineLevel="0" collapsed="false">
      <c r="A84" s="228" t="s">
        <v>109</v>
      </c>
      <c r="B84" s="248" t="s">
        <v>34</v>
      </c>
      <c r="C84" s="168" t="s">
        <v>194</v>
      </c>
      <c r="D84" s="256"/>
      <c r="E84" s="257"/>
      <c r="F84" s="258"/>
      <c r="G84" s="258"/>
      <c r="H84" s="104"/>
      <c r="I84" s="105"/>
      <c r="J84" s="109"/>
      <c r="K84" s="258"/>
      <c r="L84" s="258"/>
      <c r="M84" s="259"/>
      <c r="N84" s="257"/>
      <c r="O84" s="258" t="n">
        <v>0</v>
      </c>
      <c r="P84" s="259"/>
      <c r="Q84" s="258"/>
      <c r="R84" s="258"/>
      <c r="S84" s="259"/>
      <c r="T84" s="257"/>
      <c r="U84" s="258"/>
      <c r="V84" s="259"/>
      <c r="W84" s="258"/>
      <c r="X84" s="258"/>
      <c r="Y84" s="259"/>
      <c r="Z84" s="257"/>
      <c r="AA84" s="258"/>
      <c r="AB84" s="258"/>
      <c r="AC84" s="110"/>
      <c r="AD84" s="111"/>
      <c r="AE84" s="111"/>
      <c r="AF84" s="112"/>
      <c r="AG84" s="113"/>
      <c r="AH84" s="114"/>
      <c r="AI84" s="114"/>
    </row>
    <row r="85" s="72" customFormat="true" ht="24.75" hidden="false" customHeight="true" outlineLevel="0" collapsed="false">
      <c r="A85" s="115" t="s">
        <v>111</v>
      </c>
      <c r="B85" s="116" t="s">
        <v>195</v>
      </c>
      <c r="C85" s="260" t="s">
        <v>196</v>
      </c>
      <c r="D85" s="194"/>
      <c r="E85" s="217" t="n">
        <f aca="false">SUM(E86:E88)</f>
        <v>0</v>
      </c>
      <c r="F85" s="218" t="n">
        <f aca="false">SUM(F86:F88)</f>
        <v>0</v>
      </c>
      <c r="G85" s="219" t="n">
        <f aca="false">SUM(G86:G88)</f>
        <v>0</v>
      </c>
      <c r="H85" s="119" t="n">
        <f aca="false">SUM(H86:H88)</f>
        <v>0</v>
      </c>
      <c r="I85" s="120" t="n">
        <f aca="false">SUM(I86:I88)</f>
        <v>0</v>
      </c>
      <c r="J85" s="153" t="n">
        <f aca="false">SUM(J86:J88)</f>
        <v>0</v>
      </c>
      <c r="K85" s="230" t="n">
        <f aca="false">SUM(K86:K88)</f>
        <v>0</v>
      </c>
      <c r="L85" s="218" t="n">
        <f aca="false">SUM(L86:L88)</f>
        <v>0</v>
      </c>
      <c r="M85" s="231" t="n">
        <f aca="false">SUM(M86:M88)</f>
        <v>0</v>
      </c>
      <c r="N85" s="217" t="n">
        <f aca="false">SUM(N86:N88)</f>
        <v>0</v>
      </c>
      <c r="O85" s="218" t="n">
        <f aca="false">SUM(O86:O88)</f>
        <v>0</v>
      </c>
      <c r="P85" s="231" t="n">
        <f aca="false">SUM(P86:P88)</f>
        <v>0</v>
      </c>
      <c r="Q85" s="230" t="n">
        <f aca="false">SUM(Q86:Q88)</f>
        <v>0</v>
      </c>
      <c r="R85" s="218" t="n">
        <f aca="false">SUM(R86:R88)</f>
        <v>0</v>
      </c>
      <c r="S85" s="231" t="n">
        <f aca="false">SUM(S86:S88)</f>
        <v>0</v>
      </c>
      <c r="T85" s="217" t="n">
        <f aca="false">SUM(T86:T88)</f>
        <v>0</v>
      </c>
      <c r="U85" s="218" t="n">
        <f aca="false">SUM(U86:U88)</f>
        <v>0</v>
      </c>
      <c r="V85" s="231" t="n">
        <f aca="false">SUM(V86:V88)</f>
        <v>0</v>
      </c>
      <c r="W85" s="230" t="n">
        <f aca="false">SUM(W86:W88)</f>
        <v>0</v>
      </c>
      <c r="X85" s="218" t="n">
        <f aca="false">SUM(X86:X88)</f>
        <v>0</v>
      </c>
      <c r="Y85" s="231" t="n">
        <f aca="false">SUM(Y86:Y88)</f>
        <v>0</v>
      </c>
      <c r="Z85" s="217" t="n">
        <f aca="false">SUM(Z86:Z88)</f>
        <v>0</v>
      </c>
      <c r="AA85" s="218" t="n">
        <f aca="false">SUM(AA86:AA88)</f>
        <v>0</v>
      </c>
      <c r="AB85" s="231" t="n">
        <f aca="false">SUM(AB86:AB88)</f>
        <v>0</v>
      </c>
      <c r="AC85" s="122" t="n">
        <f aca="false">G85+M85+S85+Y85</f>
        <v>0</v>
      </c>
      <c r="AD85" s="123" t="n">
        <f aca="false">J85+P85+V85+AB85</f>
        <v>0</v>
      </c>
      <c r="AE85" s="123" t="n">
        <f aca="false">AC85-AD85</f>
        <v>0</v>
      </c>
      <c r="AF85" s="125" t="n">
        <v>0</v>
      </c>
      <c r="AG85" s="126"/>
      <c r="AH85" s="127"/>
      <c r="AI85" s="127"/>
    </row>
    <row r="86" s="72" customFormat="true" ht="24" hidden="false" customHeight="true" outlineLevel="0" collapsed="false">
      <c r="A86" s="128" t="s">
        <v>114</v>
      </c>
      <c r="B86" s="129" t="s">
        <v>115</v>
      </c>
      <c r="C86" s="196" t="s">
        <v>197</v>
      </c>
      <c r="D86" s="131" t="s">
        <v>144</v>
      </c>
      <c r="E86" s="132" t="n">
        <v>0</v>
      </c>
      <c r="F86" s="133" t="n">
        <v>0</v>
      </c>
      <c r="G86" s="134" t="n">
        <f aca="false">E86*F86</f>
        <v>0</v>
      </c>
      <c r="H86" s="132" t="n">
        <v>0</v>
      </c>
      <c r="I86" s="133" t="n">
        <v>0</v>
      </c>
      <c r="J86" s="154" t="n">
        <f aca="false">H86*I86</f>
        <v>0</v>
      </c>
      <c r="K86" s="222" t="n">
        <v>0</v>
      </c>
      <c r="L86" s="133" t="n">
        <v>0</v>
      </c>
      <c r="M86" s="154" t="n">
        <f aca="false">K86*L86</f>
        <v>0</v>
      </c>
      <c r="N86" s="132" t="n">
        <v>0</v>
      </c>
      <c r="O86" s="133" t="n">
        <v>0</v>
      </c>
      <c r="P86" s="154" t="n">
        <f aca="false">N86*O86</f>
        <v>0</v>
      </c>
      <c r="Q86" s="222" t="n">
        <v>0</v>
      </c>
      <c r="R86" s="133" t="n">
        <v>0</v>
      </c>
      <c r="S86" s="154" t="n">
        <f aca="false">Q86*R86</f>
        <v>0</v>
      </c>
      <c r="T86" s="132" t="n">
        <v>0</v>
      </c>
      <c r="U86" s="133" t="n">
        <v>0</v>
      </c>
      <c r="V86" s="154" t="n">
        <f aca="false">T86*U86</f>
        <v>0</v>
      </c>
      <c r="W86" s="222" t="n">
        <v>0</v>
      </c>
      <c r="X86" s="133" t="n">
        <v>0</v>
      </c>
      <c r="Y86" s="154" t="n">
        <f aca="false">W86*X86</f>
        <v>0</v>
      </c>
      <c r="Z86" s="132" t="n">
        <v>0</v>
      </c>
      <c r="AA86" s="133" t="n">
        <v>0</v>
      </c>
      <c r="AB86" s="154" t="n">
        <f aca="false">Z86*AA86</f>
        <v>0</v>
      </c>
      <c r="AC86" s="135" t="n">
        <f aca="false">G86+M86+S86+Y86</f>
        <v>0</v>
      </c>
      <c r="AD86" s="136" t="n">
        <f aca="false">J86+P86+V86+AB86</f>
        <v>0</v>
      </c>
      <c r="AE86" s="197" t="n">
        <f aca="false">AC86-AD86</f>
        <v>0</v>
      </c>
      <c r="AF86" s="138" t="n">
        <v>0</v>
      </c>
      <c r="AG86" s="139"/>
      <c r="AH86" s="114"/>
      <c r="AI86" s="114"/>
    </row>
    <row r="87" s="72" customFormat="true" ht="18.75" hidden="false" customHeight="true" outlineLevel="0" collapsed="false">
      <c r="A87" s="128" t="s">
        <v>114</v>
      </c>
      <c r="B87" s="129" t="s">
        <v>118</v>
      </c>
      <c r="C87" s="196" t="s">
        <v>197</v>
      </c>
      <c r="D87" s="131" t="s">
        <v>144</v>
      </c>
      <c r="E87" s="132" t="n">
        <v>0</v>
      </c>
      <c r="F87" s="133" t="n">
        <v>0</v>
      </c>
      <c r="G87" s="134" t="n">
        <f aca="false">E87*F87</f>
        <v>0</v>
      </c>
      <c r="H87" s="132" t="n">
        <v>0</v>
      </c>
      <c r="I87" s="133" t="n">
        <v>0</v>
      </c>
      <c r="J87" s="154" t="n">
        <f aca="false">H87*I87</f>
        <v>0</v>
      </c>
      <c r="K87" s="222" t="n">
        <v>0</v>
      </c>
      <c r="L87" s="133" t="n">
        <v>0</v>
      </c>
      <c r="M87" s="154" t="n">
        <f aca="false">K87*L87</f>
        <v>0</v>
      </c>
      <c r="N87" s="132" t="n">
        <v>0</v>
      </c>
      <c r="O87" s="133" t="n">
        <v>0</v>
      </c>
      <c r="P87" s="154" t="n">
        <f aca="false">N87*O87</f>
        <v>0</v>
      </c>
      <c r="Q87" s="222" t="n">
        <v>0</v>
      </c>
      <c r="R87" s="133" t="n">
        <v>0</v>
      </c>
      <c r="S87" s="154" t="n">
        <f aca="false">Q87*R87</f>
        <v>0</v>
      </c>
      <c r="T87" s="132" t="n">
        <v>0</v>
      </c>
      <c r="U87" s="133" t="n">
        <v>0</v>
      </c>
      <c r="V87" s="154" t="n">
        <f aca="false">T87*U87</f>
        <v>0</v>
      </c>
      <c r="W87" s="222" t="n">
        <v>0</v>
      </c>
      <c r="X87" s="133" t="n">
        <v>0</v>
      </c>
      <c r="Y87" s="154" t="n">
        <f aca="false">W87*X87</f>
        <v>0</v>
      </c>
      <c r="Z87" s="132" t="n">
        <v>0</v>
      </c>
      <c r="AA87" s="133" t="n">
        <v>0</v>
      </c>
      <c r="AB87" s="154" t="n">
        <f aca="false">Z87*AA87</f>
        <v>0</v>
      </c>
      <c r="AC87" s="135" t="n">
        <f aca="false">G87+M87+S87+Y87</f>
        <v>0</v>
      </c>
      <c r="AD87" s="136" t="n">
        <f aca="false">J87+P87+V87+AB87</f>
        <v>0</v>
      </c>
      <c r="AE87" s="197" t="n">
        <f aca="false">AC87-AD87</f>
        <v>0</v>
      </c>
      <c r="AF87" s="138" t="n">
        <v>0</v>
      </c>
      <c r="AG87" s="139"/>
      <c r="AH87" s="114"/>
      <c r="AI87" s="114"/>
    </row>
    <row r="88" s="72" customFormat="true" ht="21.75" hidden="false" customHeight="true" outlineLevel="0" collapsed="false">
      <c r="A88" s="141" t="s">
        <v>114</v>
      </c>
      <c r="B88" s="142" t="s">
        <v>120</v>
      </c>
      <c r="C88" s="143" t="s">
        <v>197</v>
      </c>
      <c r="D88" s="144" t="s">
        <v>144</v>
      </c>
      <c r="E88" s="145" t="n">
        <v>0</v>
      </c>
      <c r="F88" s="146" t="n">
        <v>0</v>
      </c>
      <c r="G88" s="147" t="n">
        <f aca="false">E88*F88</f>
        <v>0</v>
      </c>
      <c r="H88" s="162" t="n">
        <v>0</v>
      </c>
      <c r="I88" s="163" t="n">
        <v>0</v>
      </c>
      <c r="J88" s="165" t="n">
        <f aca="false">H88*I88</f>
        <v>0</v>
      </c>
      <c r="K88" s="244" t="n">
        <v>0</v>
      </c>
      <c r="L88" s="146" t="n">
        <v>0</v>
      </c>
      <c r="M88" s="155" t="n">
        <f aca="false">K88*L88</f>
        <v>0</v>
      </c>
      <c r="N88" s="145" t="n">
        <v>0</v>
      </c>
      <c r="O88" s="146" t="n">
        <v>0</v>
      </c>
      <c r="P88" s="155" t="n">
        <f aca="false">N88*O88</f>
        <v>0</v>
      </c>
      <c r="Q88" s="244" t="n">
        <v>0</v>
      </c>
      <c r="R88" s="146" t="n">
        <v>0</v>
      </c>
      <c r="S88" s="155" t="n">
        <f aca="false">Q88*R88</f>
        <v>0</v>
      </c>
      <c r="T88" s="145" t="n">
        <v>0</v>
      </c>
      <c r="U88" s="146" t="n">
        <v>0</v>
      </c>
      <c r="V88" s="155" t="n">
        <f aca="false">T88*U88</f>
        <v>0</v>
      </c>
      <c r="W88" s="244" t="n">
        <v>0</v>
      </c>
      <c r="X88" s="146" t="n">
        <v>0</v>
      </c>
      <c r="Y88" s="155" t="n">
        <f aca="false">W88*X88</f>
        <v>0</v>
      </c>
      <c r="Z88" s="145" t="n">
        <v>0</v>
      </c>
      <c r="AA88" s="146" t="n">
        <v>0</v>
      </c>
      <c r="AB88" s="155" t="n">
        <f aca="false">Z88*AA88</f>
        <v>0</v>
      </c>
      <c r="AC88" s="253" t="n">
        <f aca="false">G88+M88+S88+Y88</f>
        <v>0</v>
      </c>
      <c r="AD88" s="254" t="n">
        <f aca="false">J88+P88+V88+AB88</f>
        <v>0</v>
      </c>
      <c r="AE88" s="255" t="n">
        <f aca="false">AC88-AD88</f>
        <v>0</v>
      </c>
      <c r="AF88" s="138" t="n">
        <v>0</v>
      </c>
      <c r="AG88" s="139"/>
      <c r="AH88" s="114"/>
      <c r="AI88" s="114"/>
    </row>
    <row r="89" s="72" customFormat="true" ht="24.75" hidden="false" customHeight="true" outlineLevel="0" collapsed="false">
      <c r="A89" s="115" t="s">
        <v>111</v>
      </c>
      <c r="B89" s="116" t="s">
        <v>198</v>
      </c>
      <c r="C89" s="261" t="s">
        <v>199</v>
      </c>
      <c r="D89" s="118"/>
      <c r="E89" s="119" t="n">
        <f aca="false">SUM(E90:E92)</f>
        <v>0</v>
      </c>
      <c r="F89" s="120" t="n">
        <f aca="false">SUM(F90:F92)</f>
        <v>0</v>
      </c>
      <c r="G89" s="121" t="n">
        <f aca="false">SUM(G90:G92)</f>
        <v>0</v>
      </c>
      <c r="H89" s="119" t="n">
        <f aca="false">SUM(H90:H92)</f>
        <v>0</v>
      </c>
      <c r="I89" s="120" t="n">
        <f aca="false">SUM(I90:I92)</f>
        <v>0</v>
      </c>
      <c r="J89" s="153" t="n">
        <f aca="false">SUM(J90:J92)</f>
        <v>0</v>
      </c>
      <c r="K89" s="220" t="n">
        <f aca="false">SUM(K90:K92)</f>
        <v>0</v>
      </c>
      <c r="L89" s="120" t="n">
        <f aca="false">SUM(L90:L92)</f>
        <v>0</v>
      </c>
      <c r="M89" s="153" t="n">
        <f aca="false">SUM(M90:M92)</f>
        <v>0</v>
      </c>
      <c r="N89" s="119" t="n">
        <f aca="false">SUM(N90:N92)</f>
        <v>0</v>
      </c>
      <c r="O89" s="120" t="n">
        <f aca="false">SUM(O90:O92)</f>
        <v>0</v>
      </c>
      <c r="P89" s="153" t="n">
        <f aca="false">SUM(P90:P92)</f>
        <v>0</v>
      </c>
      <c r="Q89" s="220" t="n">
        <f aca="false">SUM(Q90:Q92)</f>
        <v>0</v>
      </c>
      <c r="R89" s="120" t="n">
        <f aca="false">SUM(R90:R92)</f>
        <v>0</v>
      </c>
      <c r="S89" s="153" t="n">
        <f aca="false">SUM(S90:S92)</f>
        <v>0</v>
      </c>
      <c r="T89" s="119" t="n">
        <f aca="false">SUM(T90:T92)</f>
        <v>0</v>
      </c>
      <c r="U89" s="120" t="n">
        <f aca="false">SUM(U90:U92)</f>
        <v>0</v>
      </c>
      <c r="V89" s="153" t="n">
        <f aca="false">SUM(V90:V92)</f>
        <v>0</v>
      </c>
      <c r="W89" s="220" t="n">
        <f aca="false">SUM(W90:W92)</f>
        <v>0</v>
      </c>
      <c r="X89" s="120" t="n">
        <f aca="false">SUM(X90:X92)</f>
        <v>0</v>
      </c>
      <c r="Y89" s="153" t="n">
        <f aca="false">SUM(Y90:Y92)</f>
        <v>0</v>
      </c>
      <c r="Z89" s="119" t="n">
        <f aca="false">SUM(Z90:Z92)</f>
        <v>0</v>
      </c>
      <c r="AA89" s="120" t="n">
        <f aca="false">SUM(AA90:AA92)</f>
        <v>0</v>
      </c>
      <c r="AB89" s="153" t="n">
        <f aca="false">SUM(AB90:AB92)</f>
        <v>0</v>
      </c>
      <c r="AC89" s="122" t="n">
        <f aca="false">G89+M89+S89+Y89</f>
        <v>0</v>
      </c>
      <c r="AD89" s="123" t="n">
        <f aca="false">J89+P89+V89+AB89</f>
        <v>0</v>
      </c>
      <c r="AE89" s="123" t="n">
        <f aca="false">AC89-AD89</f>
        <v>0</v>
      </c>
      <c r="AF89" s="156" t="n">
        <v>0</v>
      </c>
      <c r="AG89" s="157"/>
      <c r="AH89" s="127"/>
      <c r="AI89" s="127"/>
    </row>
    <row r="90" s="72" customFormat="true" ht="24" hidden="false" customHeight="true" outlineLevel="0" collapsed="false">
      <c r="A90" s="128" t="s">
        <v>114</v>
      </c>
      <c r="B90" s="129" t="s">
        <v>115</v>
      </c>
      <c r="C90" s="196" t="s">
        <v>197</v>
      </c>
      <c r="D90" s="131" t="s">
        <v>144</v>
      </c>
      <c r="E90" s="132" t="n">
        <v>0</v>
      </c>
      <c r="F90" s="133" t="n">
        <v>0</v>
      </c>
      <c r="G90" s="134" t="n">
        <f aca="false">E90*F90</f>
        <v>0</v>
      </c>
      <c r="H90" s="132" t="n">
        <v>0</v>
      </c>
      <c r="I90" s="133" t="n">
        <v>0</v>
      </c>
      <c r="J90" s="154" t="n">
        <f aca="false">H90*I90</f>
        <v>0</v>
      </c>
      <c r="K90" s="222" t="n">
        <v>0</v>
      </c>
      <c r="L90" s="133" t="n">
        <v>0</v>
      </c>
      <c r="M90" s="154" t="n">
        <f aca="false">K90*L90</f>
        <v>0</v>
      </c>
      <c r="N90" s="132" t="n">
        <v>0</v>
      </c>
      <c r="O90" s="133" t="n">
        <v>0</v>
      </c>
      <c r="P90" s="154" t="n">
        <f aca="false">N90*O90</f>
        <v>0</v>
      </c>
      <c r="Q90" s="222" t="n">
        <v>0</v>
      </c>
      <c r="R90" s="133" t="n">
        <v>0</v>
      </c>
      <c r="S90" s="154" t="n">
        <f aca="false">Q90*R90</f>
        <v>0</v>
      </c>
      <c r="T90" s="132" t="n">
        <v>0</v>
      </c>
      <c r="U90" s="133" t="n">
        <v>0</v>
      </c>
      <c r="V90" s="154" t="n">
        <f aca="false">T90*U90</f>
        <v>0</v>
      </c>
      <c r="W90" s="222" t="n">
        <v>0</v>
      </c>
      <c r="X90" s="133" t="n">
        <v>0</v>
      </c>
      <c r="Y90" s="154" t="n">
        <f aca="false">W90*X90</f>
        <v>0</v>
      </c>
      <c r="Z90" s="132" t="n">
        <v>0</v>
      </c>
      <c r="AA90" s="133" t="n">
        <v>0</v>
      </c>
      <c r="AB90" s="154" t="n">
        <f aca="false">Z90*AA90</f>
        <v>0</v>
      </c>
      <c r="AC90" s="135" t="n">
        <f aca="false">G90+M90+S90+Y90</f>
        <v>0</v>
      </c>
      <c r="AD90" s="136" t="n">
        <f aca="false">J90+P90+V90+AB90</f>
        <v>0</v>
      </c>
      <c r="AE90" s="197" t="n">
        <f aca="false">AC90-AD90</f>
        <v>0</v>
      </c>
      <c r="AF90" s="138" t="n">
        <v>0</v>
      </c>
      <c r="AG90" s="139"/>
      <c r="AH90" s="114"/>
      <c r="AI90" s="114"/>
    </row>
    <row r="91" s="72" customFormat="true" ht="18.75" hidden="false" customHeight="true" outlineLevel="0" collapsed="false">
      <c r="A91" s="128" t="s">
        <v>114</v>
      </c>
      <c r="B91" s="129" t="s">
        <v>118</v>
      </c>
      <c r="C91" s="196" t="s">
        <v>197</v>
      </c>
      <c r="D91" s="131" t="s">
        <v>144</v>
      </c>
      <c r="E91" s="132" t="n">
        <v>0</v>
      </c>
      <c r="F91" s="133" t="n">
        <v>0</v>
      </c>
      <c r="G91" s="134" t="n">
        <f aca="false">E91*F91</f>
        <v>0</v>
      </c>
      <c r="H91" s="132" t="n">
        <v>0</v>
      </c>
      <c r="I91" s="133" t="n">
        <v>0</v>
      </c>
      <c r="J91" s="154" t="n">
        <f aca="false">H91*I91</f>
        <v>0</v>
      </c>
      <c r="K91" s="222" t="n">
        <v>0</v>
      </c>
      <c r="L91" s="133" t="n">
        <v>0</v>
      </c>
      <c r="M91" s="154" t="n">
        <f aca="false">K91*L91</f>
        <v>0</v>
      </c>
      <c r="N91" s="132" t="n">
        <v>0</v>
      </c>
      <c r="O91" s="133" t="n">
        <v>0</v>
      </c>
      <c r="P91" s="154" t="n">
        <f aca="false">N91*O91</f>
        <v>0</v>
      </c>
      <c r="Q91" s="222" t="n">
        <v>0</v>
      </c>
      <c r="R91" s="133" t="n">
        <v>0</v>
      </c>
      <c r="S91" s="154" t="n">
        <f aca="false">Q91*R91</f>
        <v>0</v>
      </c>
      <c r="T91" s="132" t="n">
        <v>0</v>
      </c>
      <c r="U91" s="133" t="n">
        <v>0</v>
      </c>
      <c r="V91" s="154" t="n">
        <f aca="false">T91*U91</f>
        <v>0</v>
      </c>
      <c r="W91" s="222" t="n">
        <v>0</v>
      </c>
      <c r="X91" s="133" t="n">
        <v>0</v>
      </c>
      <c r="Y91" s="154" t="n">
        <f aca="false">W91*X91</f>
        <v>0</v>
      </c>
      <c r="Z91" s="132" t="n">
        <v>0</v>
      </c>
      <c r="AA91" s="133" t="n">
        <v>0</v>
      </c>
      <c r="AB91" s="154" t="n">
        <f aca="false">Z91*AA91</f>
        <v>0</v>
      </c>
      <c r="AC91" s="135" t="n">
        <f aca="false">G91+M91+S91+Y91</f>
        <v>0</v>
      </c>
      <c r="AD91" s="136" t="n">
        <f aca="false">J91+P91+V91+AB91</f>
        <v>0</v>
      </c>
      <c r="AE91" s="197" t="n">
        <f aca="false">AC91-AD91</f>
        <v>0</v>
      </c>
      <c r="AF91" s="138" t="n">
        <v>0</v>
      </c>
      <c r="AG91" s="139"/>
      <c r="AH91" s="114"/>
      <c r="AI91" s="114"/>
    </row>
    <row r="92" s="72" customFormat="true" ht="21.75" hidden="false" customHeight="true" outlineLevel="0" collapsed="false">
      <c r="A92" s="141" t="s">
        <v>114</v>
      </c>
      <c r="B92" s="142" t="s">
        <v>120</v>
      </c>
      <c r="C92" s="143" t="s">
        <v>197</v>
      </c>
      <c r="D92" s="144" t="s">
        <v>144</v>
      </c>
      <c r="E92" s="145" t="n">
        <v>0</v>
      </c>
      <c r="F92" s="146" t="n">
        <v>0</v>
      </c>
      <c r="G92" s="147" t="n">
        <f aca="false">E92*F92</f>
        <v>0</v>
      </c>
      <c r="H92" s="162" t="n">
        <v>0</v>
      </c>
      <c r="I92" s="163" t="n">
        <v>0</v>
      </c>
      <c r="J92" s="165" t="n">
        <f aca="false">H92*I92</f>
        <v>0</v>
      </c>
      <c r="K92" s="244" t="n">
        <v>0</v>
      </c>
      <c r="L92" s="146" t="n">
        <v>0</v>
      </c>
      <c r="M92" s="155" t="n">
        <f aca="false">K92*L92</f>
        <v>0</v>
      </c>
      <c r="N92" s="145" t="n">
        <v>0</v>
      </c>
      <c r="O92" s="146" t="n">
        <v>0</v>
      </c>
      <c r="P92" s="155" t="n">
        <f aca="false">N92*O92</f>
        <v>0</v>
      </c>
      <c r="Q92" s="244" t="n">
        <v>0</v>
      </c>
      <c r="R92" s="146" t="n">
        <v>0</v>
      </c>
      <c r="S92" s="155" t="n">
        <f aca="false">Q92*R92</f>
        <v>0</v>
      </c>
      <c r="T92" s="145" t="n">
        <v>0</v>
      </c>
      <c r="U92" s="146" t="n">
        <v>0</v>
      </c>
      <c r="V92" s="155" t="n">
        <f aca="false">T92*U92</f>
        <v>0</v>
      </c>
      <c r="W92" s="244" t="n">
        <v>0</v>
      </c>
      <c r="X92" s="146" t="n">
        <v>0</v>
      </c>
      <c r="Y92" s="155" t="n">
        <f aca="false">W92*X92</f>
        <v>0</v>
      </c>
      <c r="Z92" s="145" t="n">
        <v>0</v>
      </c>
      <c r="AA92" s="146" t="n">
        <v>0</v>
      </c>
      <c r="AB92" s="155" t="n">
        <f aca="false">Z92*AA92</f>
        <v>0</v>
      </c>
      <c r="AC92" s="253" t="n">
        <f aca="false">G92+M92+S92+Y92</f>
        <v>0</v>
      </c>
      <c r="AD92" s="254" t="n">
        <f aca="false">J92+P92+V92+AB92</f>
        <v>0</v>
      </c>
      <c r="AE92" s="255" t="n">
        <f aca="false">AC92-AD92</f>
        <v>0</v>
      </c>
      <c r="AF92" s="138" t="n">
        <v>0</v>
      </c>
      <c r="AG92" s="139"/>
      <c r="AH92" s="114"/>
      <c r="AI92" s="114"/>
    </row>
    <row r="93" s="72" customFormat="true" ht="24.75" hidden="false" customHeight="true" outlineLevel="0" collapsed="false">
      <c r="A93" s="115" t="s">
        <v>111</v>
      </c>
      <c r="B93" s="116" t="s">
        <v>200</v>
      </c>
      <c r="C93" s="261" t="s">
        <v>201</v>
      </c>
      <c r="D93" s="118"/>
      <c r="E93" s="119" t="n">
        <f aca="false">SUM(E94:E96)</f>
        <v>0</v>
      </c>
      <c r="F93" s="120" t="n">
        <f aca="false">SUM(F94:F96)</f>
        <v>0</v>
      </c>
      <c r="G93" s="121" t="n">
        <f aca="false">SUM(G94:G96)</f>
        <v>0</v>
      </c>
      <c r="H93" s="119" t="n">
        <f aca="false">SUM(H94:H96)</f>
        <v>0</v>
      </c>
      <c r="I93" s="120" t="n">
        <f aca="false">SUM(I94:I96)</f>
        <v>0</v>
      </c>
      <c r="J93" s="153" t="n">
        <f aca="false">SUM(J94:J96)</f>
        <v>0</v>
      </c>
      <c r="K93" s="220" t="n">
        <f aca="false">SUM(K94:K96)</f>
        <v>0</v>
      </c>
      <c r="L93" s="120" t="n">
        <f aca="false">SUM(L94:L96)</f>
        <v>0</v>
      </c>
      <c r="M93" s="153" t="n">
        <f aca="false">SUM(M94:M96)</f>
        <v>0</v>
      </c>
      <c r="N93" s="119" t="n">
        <f aca="false">SUM(N94:N96)</f>
        <v>0</v>
      </c>
      <c r="O93" s="120" t="n">
        <f aca="false">SUM(O94:O96)</f>
        <v>0</v>
      </c>
      <c r="P93" s="153" t="n">
        <f aca="false">SUM(P94:P96)</f>
        <v>0</v>
      </c>
      <c r="Q93" s="220" t="n">
        <f aca="false">SUM(Q94:Q96)</f>
        <v>0</v>
      </c>
      <c r="R93" s="120" t="n">
        <f aca="false">SUM(R94:R96)</f>
        <v>0</v>
      </c>
      <c r="S93" s="153" t="n">
        <f aca="false">SUM(S94:S96)</f>
        <v>0</v>
      </c>
      <c r="T93" s="119" t="n">
        <f aca="false">SUM(T94:T96)</f>
        <v>0</v>
      </c>
      <c r="U93" s="120" t="n">
        <f aca="false">SUM(U94:U96)</f>
        <v>0</v>
      </c>
      <c r="V93" s="153" t="n">
        <f aca="false">SUM(V94:V96)</f>
        <v>0</v>
      </c>
      <c r="W93" s="220" t="n">
        <f aca="false">SUM(W94:W96)</f>
        <v>0</v>
      </c>
      <c r="X93" s="120" t="n">
        <f aca="false">SUM(X94:X96)</f>
        <v>0</v>
      </c>
      <c r="Y93" s="153" t="n">
        <f aca="false">SUM(Y94:Y96)</f>
        <v>0</v>
      </c>
      <c r="Z93" s="119" t="n">
        <f aca="false">SUM(Z94:Z96)</f>
        <v>0</v>
      </c>
      <c r="AA93" s="120" t="n">
        <f aca="false">SUM(AA94:AA96)</f>
        <v>0</v>
      </c>
      <c r="AB93" s="153" t="n">
        <f aca="false">SUM(AB94:AB96)</f>
        <v>0</v>
      </c>
      <c r="AC93" s="122" t="n">
        <f aca="false">G93+M93+S93+Y93</f>
        <v>0</v>
      </c>
      <c r="AD93" s="123" t="n">
        <f aca="false">J93+P93+V93+AB93</f>
        <v>0</v>
      </c>
      <c r="AE93" s="123" t="n">
        <f aca="false">AC93-AD93</f>
        <v>0</v>
      </c>
      <c r="AF93" s="156" t="n">
        <v>0</v>
      </c>
      <c r="AG93" s="157"/>
      <c r="AH93" s="127"/>
      <c r="AI93" s="127"/>
    </row>
    <row r="94" s="72" customFormat="true" ht="24" hidden="false" customHeight="true" outlineLevel="0" collapsed="false">
      <c r="A94" s="128" t="s">
        <v>114</v>
      </c>
      <c r="B94" s="129" t="s">
        <v>115</v>
      </c>
      <c r="C94" s="196" t="s">
        <v>197</v>
      </c>
      <c r="D94" s="131" t="s">
        <v>144</v>
      </c>
      <c r="E94" s="132" t="n">
        <v>0</v>
      </c>
      <c r="F94" s="133" t="n">
        <v>0</v>
      </c>
      <c r="G94" s="134" t="n">
        <f aca="false">E94*F94</f>
        <v>0</v>
      </c>
      <c r="H94" s="132" t="n">
        <v>0</v>
      </c>
      <c r="I94" s="133" t="n">
        <v>0</v>
      </c>
      <c r="J94" s="154" t="n">
        <f aca="false">H94*I94</f>
        <v>0</v>
      </c>
      <c r="K94" s="222" t="n">
        <v>0</v>
      </c>
      <c r="L94" s="133" t="n">
        <v>0</v>
      </c>
      <c r="M94" s="154" t="n">
        <f aca="false">K94*L94</f>
        <v>0</v>
      </c>
      <c r="N94" s="132" t="n">
        <v>0</v>
      </c>
      <c r="O94" s="133" t="n">
        <v>0</v>
      </c>
      <c r="P94" s="154" t="n">
        <f aca="false">N94*O94</f>
        <v>0</v>
      </c>
      <c r="Q94" s="222" t="n">
        <v>0</v>
      </c>
      <c r="R94" s="133" t="n">
        <v>0</v>
      </c>
      <c r="S94" s="154" t="n">
        <f aca="false">Q94*R94</f>
        <v>0</v>
      </c>
      <c r="T94" s="132" t="n">
        <v>0</v>
      </c>
      <c r="U94" s="133" t="n">
        <v>0</v>
      </c>
      <c r="V94" s="154" t="n">
        <f aca="false">T94*U94</f>
        <v>0</v>
      </c>
      <c r="W94" s="222" t="n">
        <v>0</v>
      </c>
      <c r="X94" s="133" t="n">
        <v>0</v>
      </c>
      <c r="Y94" s="154" t="n">
        <f aca="false">W94*X94</f>
        <v>0</v>
      </c>
      <c r="Z94" s="132" t="n">
        <v>0</v>
      </c>
      <c r="AA94" s="133" t="n">
        <v>0</v>
      </c>
      <c r="AB94" s="154" t="n">
        <f aca="false">Z94*AA94</f>
        <v>0</v>
      </c>
      <c r="AC94" s="135" t="n">
        <f aca="false">G94+M94+S94+Y94</f>
        <v>0</v>
      </c>
      <c r="AD94" s="136" t="n">
        <f aca="false">J94+P94+V94+AB94</f>
        <v>0</v>
      </c>
      <c r="AE94" s="197" t="n">
        <f aca="false">AC94-AD94</f>
        <v>0</v>
      </c>
      <c r="AF94" s="138" t="n">
        <v>0</v>
      </c>
      <c r="AG94" s="139"/>
      <c r="AH94" s="114"/>
      <c r="AI94" s="114"/>
    </row>
    <row r="95" s="72" customFormat="true" ht="18.75" hidden="false" customHeight="true" outlineLevel="0" collapsed="false">
      <c r="A95" s="128" t="s">
        <v>114</v>
      </c>
      <c r="B95" s="129" t="s">
        <v>118</v>
      </c>
      <c r="C95" s="196" t="s">
        <v>197</v>
      </c>
      <c r="D95" s="131" t="s">
        <v>144</v>
      </c>
      <c r="E95" s="132" t="n">
        <v>0</v>
      </c>
      <c r="F95" s="133" t="n">
        <v>0</v>
      </c>
      <c r="G95" s="134" t="n">
        <f aca="false">E95*F95</f>
        <v>0</v>
      </c>
      <c r="H95" s="132" t="n">
        <v>0</v>
      </c>
      <c r="I95" s="133" t="n">
        <v>0</v>
      </c>
      <c r="J95" s="154" t="n">
        <f aca="false">H95*I95</f>
        <v>0</v>
      </c>
      <c r="K95" s="222" t="n">
        <v>0</v>
      </c>
      <c r="L95" s="133" t="n">
        <v>0</v>
      </c>
      <c r="M95" s="154" t="n">
        <f aca="false">K95*L95</f>
        <v>0</v>
      </c>
      <c r="N95" s="132" t="n">
        <v>0</v>
      </c>
      <c r="O95" s="133" t="n">
        <v>0</v>
      </c>
      <c r="P95" s="154" t="n">
        <f aca="false">N95*O95</f>
        <v>0</v>
      </c>
      <c r="Q95" s="222" t="n">
        <v>0</v>
      </c>
      <c r="R95" s="133" t="n">
        <v>0</v>
      </c>
      <c r="S95" s="154" t="n">
        <f aca="false">Q95*R95</f>
        <v>0</v>
      </c>
      <c r="T95" s="132" t="n">
        <v>0</v>
      </c>
      <c r="U95" s="133" t="n">
        <v>0</v>
      </c>
      <c r="V95" s="154" t="n">
        <f aca="false">T95*U95</f>
        <v>0</v>
      </c>
      <c r="W95" s="222" t="n">
        <v>0</v>
      </c>
      <c r="X95" s="133" t="n">
        <v>0</v>
      </c>
      <c r="Y95" s="154" t="n">
        <f aca="false">W95*X95</f>
        <v>0</v>
      </c>
      <c r="Z95" s="132" t="n">
        <v>0</v>
      </c>
      <c r="AA95" s="133" t="n">
        <v>0</v>
      </c>
      <c r="AB95" s="154" t="n">
        <f aca="false">Z95*AA95</f>
        <v>0</v>
      </c>
      <c r="AC95" s="135" t="n">
        <f aca="false">G95+M95+S95+Y95</f>
        <v>0</v>
      </c>
      <c r="AD95" s="136" t="n">
        <f aca="false">J95+P95+V95+AB95</f>
        <v>0</v>
      </c>
      <c r="AE95" s="197" t="n">
        <f aca="false">AC95-AD95</f>
        <v>0</v>
      </c>
      <c r="AF95" s="138" t="n">
        <v>0</v>
      </c>
      <c r="AG95" s="139"/>
      <c r="AH95" s="114"/>
      <c r="AI95" s="114"/>
    </row>
    <row r="96" s="72" customFormat="true" ht="21.75" hidden="false" customHeight="true" outlineLevel="0" collapsed="false">
      <c r="A96" s="159" t="s">
        <v>114</v>
      </c>
      <c r="B96" s="160" t="s">
        <v>120</v>
      </c>
      <c r="C96" s="199" t="s">
        <v>197</v>
      </c>
      <c r="D96" s="161" t="s">
        <v>144</v>
      </c>
      <c r="E96" s="162" t="n">
        <v>0</v>
      </c>
      <c r="F96" s="163" t="n">
        <v>0</v>
      </c>
      <c r="G96" s="164" t="n">
        <f aca="false">E96*F96</f>
        <v>0</v>
      </c>
      <c r="H96" s="162" t="n">
        <v>0</v>
      </c>
      <c r="I96" s="163" t="n">
        <v>0</v>
      </c>
      <c r="J96" s="165" t="n">
        <f aca="false">H96*I96</f>
        <v>0</v>
      </c>
      <c r="K96" s="224" t="n">
        <v>0</v>
      </c>
      <c r="L96" s="163" t="n">
        <v>0</v>
      </c>
      <c r="M96" s="165" t="n">
        <f aca="false">K96*L96</f>
        <v>0</v>
      </c>
      <c r="N96" s="162" t="n">
        <v>0</v>
      </c>
      <c r="O96" s="163" t="n">
        <v>0</v>
      </c>
      <c r="P96" s="165" t="n">
        <f aca="false">N96*O96</f>
        <v>0</v>
      </c>
      <c r="Q96" s="224" t="n">
        <v>0</v>
      </c>
      <c r="R96" s="163" t="n">
        <v>0</v>
      </c>
      <c r="S96" s="165" t="n">
        <f aca="false">Q96*R96</f>
        <v>0</v>
      </c>
      <c r="T96" s="162" t="n">
        <v>0</v>
      </c>
      <c r="U96" s="163" t="n">
        <v>0</v>
      </c>
      <c r="V96" s="165" t="n">
        <f aca="false">T96*U96</f>
        <v>0</v>
      </c>
      <c r="W96" s="224" t="n">
        <v>0</v>
      </c>
      <c r="X96" s="163" t="n">
        <v>0</v>
      </c>
      <c r="Y96" s="165" t="n">
        <f aca="false">W96*X96</f>
        <v>0</v>
      </c>
      <c r="Z96" s="162" t="n">
        <v>0</v>
      </c>
      <c r="AA96" s="163" t="n">
        <v>0</v>
      </c>
      <c r="AB96" s="165" t="n">
        <f aca="false">Z96*AA96</f>
        <v>0</v>
      </c>
      <c r="AC96" s="148" t="n">
        <f aca="false">G96+M96+S96+Y96</f>
        <v>0</v>
      </c>
      <c r="AD96" s="149" t="n">
        <f aca="false">J96+P96+V96+AB96</f>
        <v>0</v>
      </c>
      <c r="AE96" s="200" t="n">
        <f aca="false">AC96-AD96</f>
        <v>0</v>
      </c>
      <c r="AF96" s="175" t="n">
        <v>0</v>
      </c>
      <c r="AG96" s="176"/>
      <c r="AH96" s="114"/>
      <c r="AI96" s="114"/>
    </row>
    <row r="97" s="72" customFormat="true" ht="15" hidden="false" customHeight="true" outlineLevel="0" collapsed="false">
      <c r="A97" s="202" t="s">
        <v>202</v>
      </c>
      <c r="B97" s="203"/>
      <c r="C97" s="204"/>
      <c r="D97" s="205"/>
      <c r="E97" s="206" t="n">
        <f aca="false">E93+E89+E85</f>
        <v>0</v>
      </c>
      <c r="F97" s="207" t="n">
        <f aca="false">F93+F89+F85</f>
        <v>0</v>
      </c>
      <c r="G97" s="208" t="n">
        <f aca="false">G93+G89+G85</f>
        <v>0</v>
      </c>
      <c r="H97" s="206" t="n">
        <f aca="false">H93+H89+H85</f>
        <v>0</v>
      </c>
      <c r="I97" s="207" t="n">
        <f aca="false">I93+I89+I85</f>
        <v>0</v>
      </c>
      <c r="J97" s="210" t="n">
        <f aca="false">J93+J89+J85</f>
        <v>0</v>
      </c>
      <c r="K97" s="209" t="n">
        <f aca="false">K93+K89+K85</f>
        <v>0</v>
      </c>
      <c r="L97" s="207" t="n">
        <f aca="false">L93+L89+L85</f>
        <v>0</v>
      </c>
      <c r="M97" s="210" t="n">
        <f aca="false">M93+M89+M85</f>
        <v>0</v>
      </c>
      <c r="N97" s="206" t="n">
        <f aca="false">N93+N89+N85</f>
        <v>0</v>
      </c>
      <c r="O97" s="207" t="n">
        <f aca="false">O93+O89+O85</f>
        <v>0</v>
      </c>
      <c r="P97" s="210" t="n">
        <f aca="false">P93+P89+P85</f>
        <v>0</v>
      </c>
      <c r="Q97" s="209" t="n">
        <f aca="false">Q93+Q89+Q85</f>
        <v>0</v>
      </c>
      <c r="R97" s="207" t="n">
        <f aca="false">R93+R89+R85</f>
        <v>0</v>
      </c>
      <c r="S97" s="210" t="n">
        <f aca="false">S93+S89+S85</f>
        <v>0</v>
      </c>
      <c r="T97" s="206" t="n">
        <f aca="false">T93+T89+T85</f>
        <v>0</v>
      </c>
      <c r="U97" s="207" t="n">
        <f aca="false">U93+U89+U85</f>
        <v>0</v>
      </c>
      <c r="V97" s="210" t="n">
        <f aca="false">V93+V89+V85</f>
        <v>0</v>
      </c>
      <c r="W97" s="209" t="n">
        <f aca="false">W93+W89+W85</f>
        <v>0</v>
      </c>
      <c r="X97" s="207" t="n">
        <f aca="false">X93+X89+X85</f>
        <v>0</v>
      </c>
      <c r="Y97" s="210" t="n">
        <f aca="false">Y93+Y89+Y85</f>
        <v>0</v>
      </c>
      <c r="Z97" s="206" t="n">
        <f aca="false">Z93+Z89+Z85</f>
        <v>0</v>
      </c>
      <c r="AA97" s="207" t="n">
        <f aca="false">AA93+AA89+AA85</f>
        <v>0</v>
      </c>
      <c r="AB97" s="210" t="n">
        <f aca="false">AB93+AB89+AB85</f>
        <v>0</v>
      </c>
      <c r="AC97" s="181" t="n">
        <f aca="false">G97+M97+S97+Y97</f>
        <v>0</v>
      </c>
      <c r="AD97" s="186" t="n">
        <f aca="false">J97+P97+V97+AB97</f>
        <v>0</v>
      </c>
      <c r="AE97" s="225" t="n">
        <f aca="false">AC97-AD97</f>
        <v>0</v>
      </c>
      <c r="AF97" s="262" t="n">
        <v>0</v>
      </c>
      <c r="AG97" s="227"/>
      <c r="AH97" s="114"/>
      <c r="AI97" s="114"/>
    </row>
    <row r="98" s="72" customFormat="true" ht="15.75" hidden="false" customHeight="true" outlineLevel="0" collapsed="false">
      <c r="A98" s="263" t="s">
        <v>109</v>
      </c>
      <c r="B98" s="264" t="s">
        <v>35</v>
      </c>
      <c r="C98" s="168" t="s">
        <v>203</v>
      </c>
      <c r="D98" s="216"/>
      <c r="E98" s="104"/>
      <c r="F98" s="105"/>
      <c r="G98" s="105"/>
      <c r="H98" s="104"/>
      <c r="I98" s="105"/>
      <c r="J98" s="109"/>
      <c r="K98" s="105"/>
      <c r="L98" s="105"/>
      <c r="M98" s="109"/>
      <c r="N98" s="104"/>
      <c r="O98" s="105"/>
      <c r="P98" s="109"/>
      <c r="Q98" s="105"/>
      <c r="R98" s="105"/>
      <c r="S98" s="109"/>
      <c r="T98" s="104"/>
      <c r="U98" s="105"/>
      <c r="V98" s="109"/>
      <c r="W98" s="105"/>
      <c r="X98" s="105"/>
      <c r="Y98" s="109"/>
      <c r="Z98" s="104"/>
      <c r="AA98" s="105"/>
      <c r="AB98" s="105"/>
      <c r="AC98" s="110"/>
      <c r="AD98" s="111"/>
      <c r="AE98" s="111"/>
      <c r="AF98" s="112"/>
      <c r="AG98" s="113"/>
      <c r="AH98" s="114"/>
      <c r="AI98" s="114"/>
    </row>
    <row r="99" s="72" customFormat="true" ht="15.75" hidden="false" customHeight="true" outlineLevel="0" collapsed="false">
      <c r="A99" s="115" t="s">
        <v>111</v>
      </c>
      <c r="B99" s="116" t="s">
        <v>204</v>
      </c>
      <c r="C99" s="260" t="s">
        <v>205</v>
      </c>
      <c r="D99" s="194"/>
      <c r="E99" s="217" t="n">
        <f aca="false">SUM(E100:E109)</f>
        <v>2011</v>
      </c>
      <c r="F99" s="218" t="n">
        <f aca="false">SUM(F100:F109)</f>
        <v>11802.25</v>
      </c>
      <c r="G99" s="219" t="n">
        <f aca="false">SUM(G100:G109)</f>
        <v>26750</v>
      </c>
      <c r="H99" s="217" t="n">
        <f aca="false">SUM(H100:H109)</f>
        <v>2011</v>
      </c>
      <c r="I99" s="218" t="n">
        <f aca="false">SUM(I100:I109)</f>
        <v>11802.25</v>
      </c>
      <c r="J99" s="231" t="n">
        <f aca="false">SUM(J100:J109)</f>
        <v>26750</v>
      </c>
      <c r="K99" s="230" t="n">
        <f aca="false">SUM(K100:K109)</f>
        <v>0</v>
      </c>
      <c r="L99" s="218" t="n">
        <f aca="false">SUM(L100:L109)</f>
        <v>0</v>
      </c>
      <c r="M99" s="231" t="n">
        <f aca="false">SUM(M100:M109)</f>
        <v>0</v>
      </c>
      <c r="N99" s="217" t="n">
        <f aca="false">SUM(N100:N109)</f>
        <v>0</v>
      </c>
      <c r="O99" s="218" t="n">
        <f aca="false">SUM(O100:O109)</f>
        <v>0</v>
      </c>
      <c r="P99" s="231" t="n">
        <f aca="false">SUM(P100:P109)</f>
        <v>0</v>
      </c>
      <c r="Q99" s="230" t="n">
        <f aca="false">SUM(Q100:Q109)</f>
        <v>0</v>
      </c>
      <c r="R99" s="218" t="n">
        <f aca="false">SUM(R100:R109)</f>
        <v>0</v>
      </c>
      <c r="S99" s="231" t="n">
        <f aca="false">SUM(S100:S109)</f>
        <v>0</v>
      </c>
      <c r="T99" s="217" t="n">
        <f aca="false">SUM(T100:T109)</f>
        <v>0</v>
      </c>
      <c r="U99" s="218" t="n">
        <f aca="false">SUM(U100:U109)</f>
        <v>0</v>
      </c>
      <c r="V99" s="231" t="n">
        <f aca="false">SUM(V100:V109)</f>
        <v>0</v>
      </c>
      <c r="W99" s="230" t="n">
        <f aca="false">SUM(W100:W109)</f>
        <v>0</v>
      </c>
      <c r="X99" s="218" t="n">
        <f aca="false">SUM(X100:X109)</f>
        <v>0</v>
      </c>
      <c r="Y99" s="231" t="n">
        <f aca="false">SUM(Y100:Y109)</f>
        <v>0</v>
      </c>
      <c r="Z99" s="217" t="n">
        <f aca="false">SUM(Z100:Z109)</f>
        <v>0</v>
      </c>
      <c r="AA99" s="218" t="n">
        <f aca="false">SUM(AA100:AA109)</f>
        <v>0</v>
      </c>
      <c r="AB99" s="231" t="n">
        <f aca="false">SUM(AB100:AB109)</f>
        <v>0</v>
      </c>
      <c r="AC99" s="122" t="n">
        <f aca="false">G99+M99+S99+Y99</f>
        <v>26750</v>
      </c>
      <c r="AD99" s="123" t="n">
        <f aca="false">J99+P99+V99+AB99</f>
        <v>26750</v>
      </c>
      <c r="AE99" s="123" t="n">
        <f aca="false">AC99-AD99</f>
        <v>0</v>
      </c>
      <c r="AF99" s="125" t="n">
        <f aca="false">AE99/AC99</f>
        <v>0</v>
      </c>
      <c r="AG99" s="126"/>
      <c r="AH99" s="127"/>
      <c r="AI99" s="127"/>
    </row>
    <row r="100" s="72" customFormat="true" ht="15.75" hidden="false" customHeight="true" outlineLevel="0" collapsed="false">
      <c r="A100" s="128" t="s">
        <v>114</v>
      </c>
      <c r="B100" s="129" t="s">
        <v>115</v>
      </c>
      <c r="C100" s="196" t="s">
        <v>206</v>
      </c>
      <c r="D100" s="131" t="s">
        <v>144</v>
      </c>
      <c r="E100" s="132" t="n">
        <v>5</v>
      </c>
      <c r="F100" s="133" t="n">
        <v>300</v>
      </c>
      <c r="G100" s="134" t="n">
        <f aca="false">E100*F100</f>
        <v>1500</v>
      </c>
      <c r="H100" s="132" t="n">
        <v>5</v>
      </c>
      <c r="I100" s="133" t="n">
        <v>300</v>
      </c>
      <c r="J100" s="154" t="n">
        <f aca="false">H100*I100</f>
        <v>1500</v>
      </c>
      <c r="K100" s="222" t="n">
        <v>0</v>
      </c>
      <c r="L100" s="133" t="n">
        <v>0</v>
      </c>
      <c r="M100" s="154" t="n">
        <f aca="false">K100*L100</f>
        <v>0</v>
      </c>
      <c r="N100" s="132" t="n">
        <v>0</v>
      </c>
      <c r="O100" s="133" t="n">
        <v>0</v>
      </c>
      <c r="P100" s="154" t="n">
        <f aca="false">N100*O100</f>
        <v>0</v>
      </c>
      <c r="Q100" s="222" t="n">
        <v>0</v>
      </c>
      <c r="R100" s="133" t="n">
        <v>0</v>
      </c>
      <c r="S100" s="154" t="n">
        <f aca="false">Q100*R100</f>
        <v>0</v>
      </c>
      <c r="T100" s="132" t="n">
        <v>0</v>
      </c>
      <c r="U100" s="133" t="n">
        <v>0</v>
      </c>
      <c r="V100" s="154" t="n">
        <f aca="false">T100*U100</f>
        <v>0</v>
      </c>
      <c r="W100" s="222" t="n">
        <v>0</v>
      </c>
      <c r="X100" s="133" t="n">
        <v>0</v>
      </c>
      <c r="Y100" s="154" t="n">
        <f aca="false">W100*X100</f>
        <v>0</v>
      </c>
      <c r="Z100" s="132" t="n">
        <v>0</v>
      </c>
      <c r="AA100" s="133" t="n">
        <v>0</v>
      </c>
      <c r="AB100" s="154" t="n">
        <f aca="false">Z100*AA100</f>
        <v>0</v>
      </c>
      <c r="AC100" s="135" t="n">
        <f aca="false">G100+M100+S100+Y100</f>
        <v>1500</v>
      </c>
      <c r="AD100" s="136" t="n">
        <f aca="false">J100+P100+V100+AB100</f>
        <v>1500</v>
      </c>
      <c r="AE100" s="197" t="n">
        <f aca="false">AC100-AD100</f>
        <v>0</v>
      </c>
      <c r="AF100" s="138" t="n">
        <f aca="false">AE100/AC100</f>
        <v>0</v>
      </c>
      <c r="AG100" s="139"/>
      <c r="AH100" s="114"/>
      <c r="AI100" s="114"/>
    </row>
    <row r="101" s="72" customFormat="true" ht="33.75" hidden="false" customHeight="true" outlineLevel="0" collapsed="false">
      <c r="A101" s="128" t="s">
        <v>114</v>
      </c>
      <c r="B101" s="129" t="s">
        <v>118</v>
      </c>
      <c r="C101" s="130" t="s">
        <v>207</v>
      </c>
      <c r="D101" s="131" t="s">
        <v>144</v>
      </c>
      <c r="E101" s="132" t="n">
        <v>1</v>
      </c>
      <c r="F101" s="133" t="n">
        <v>4500</v>
      </c>
      <c r="G101" s="134" t="n">
        <f aca="false">E101*F101</f>
        <v>4500</v>
      </c>
      <c r="H101" s="132" t="n">
        <v>1</v>
      </c>
      <c r="I101" s="133" t="n">
        <v>4500</v>
      </c>
      <c r="J101" s="154" t="n">
        <f aca="false">H101*I101</f>
        <v>4500</v>
      </c>
      <c r="K101" s="222" t="n">
        <v>0</v>
      </c>
      <c r="L101" s="133" t="n">
        <v>0</v>
      </c>
      <c r="M101" s="154" t="n">
        <f aca="false">K101*L101</f>
        <v>0</v>
      </c>
      <c r="N101" s="132" t="n">
        <v>0</v>
      </c>
      <c r="O101" s="133" t="n">
        <v>0</v>
      </c>
      <c r="P101" s="154" t="n">
        <f aca="false">N101*O101</f>
        <v>0</v>
      </c>
      <c r="Q101" s="222" t="n">
        <v>0</v>
      </c>
      <c r="R101" s="133" t="n">
        <v>0</v>
      </c>
      <c r="S101" s="154" t="n">
        <f aca="false">Q101*R101</f>
        <v>0</v>
      </c>
      <c r="T101" s="132" t="n">
        <v>0</v>
      </c>
      <c r="U101" s="133" t="n">
        <v>0</v>
      </c>
      <c r="V101" s="154" t="n">
        <f aca="false">T101*U101</f>
        <v>0</v>
      </c>
      <c r="W101" s="222" t="n">
        <v>0</v>
      </c>
      <c r="X101" s="133" t="n">
        <v>0</v>
      </c>
      <c r="Y101" s="154" t="n">
        <f aca="false">W101*X101</f>
        <v>0</v>
      </c>
      <c r="Z101" s="132" t="n">
        <v>0</v>
      </c>
      <c r="AA101" s="133" t="n">
        <v>0</v>
      </c>
      <c r="AB101" s="154" t="n">
        <f aca="false">Z101*AA101</f>
        <v>0</v>
      </c>
      <c r="AC101" s="135" t="n">
        <f aca="false">G101+M101+S101+Y101</f>
        <v>4500</v>
      </c>
      <c r="AD101" s="136" t="n">
        <f aca="false">J101+P101+V101+AB101</f>
        <v>4500</v>
      </c>
      <c r="AE101" s="197" t="n">
        <f aca="false">AC101-AD101</f>
        <v>0</v>
      </c>
      <c r="AF101" s="138" t="n">
        <f aca="false">AE101/AC101</f>
        <v>0</v>
      </c>
      <c r="AG101" s="139"/>
      <c r="AH101" s="114"/>
      <c r="AI101" s="114"/>
    </row>
    <row r="102" s="72" customFormat="true" ht="15.75" hidden="false" customHeight="true" outlineLevel="0" collapsed="false">
      <c r="A102" s="128" t="s">
        <v>114</v>
      </c>
      <c r="B102" s="129" t="s">
        <v>120</v>
      </c>
      <c r="C102" s="196" t="s">
        <v>208</v>
      </c>
      <c r="D102" s="131" t="s">
        <v>144</v>
      </c>
      <c r="E102" s="132"/>
      <c r="F102" s="133"/>
      <c r="G102" s="134" t="n">
        <f aca="false">E102*F102</f>
        <v>0</v>
      </c>
      <c r="H102" s="132"/>
      <c r="I102" s="133"/>
      <c r="J102" s="154" t="n">
        <f aca="false">H102*I102</f>
        <v>0</v>
      </c>
      <c r="K102" s="222" t="n">
        <v>0</v>
      </c>
      <c r="L102" s="133" t="n">
        <v>0</v>
      </c>
      <c r="M102" s="154" t="n">
        <f aca="false">K102*L102</f>
        <v>0</v>
      </c>
      <c r="N102" s="132" t="n">
        <v>0</v>
      </c>
      <c r="O102" s="133" t="n">
        <v>0</v>
      </c>
      <c r="P102" s="154" t="n">
        <f aca="false">N102*O102</f>
        <v>0</v>
      </c>
      <c r="Q102" s="222" t="n">
        <v>0</v>
      </c>
      <c r="R102" s="133" t="n">
        <v>0</v>
      </c>
      <c r="S102" s="154" t="n">
        <f aca="false">Q102*R102</f>
        <v>0</v>
      </c>
      <c r="T102" s="132" t="n">
        <v>0</v>
      </c>
      <c r="U102" s="133" t="n">
        <v>0</v>
      </c>
      <c r="V102" s="154" t="n">
        <f aca="false">T102*U102</f>
        <v>0</v>
      </c>
      <c r="W102" s="222" t="n">
        <v>0</v>
      </c>
      <c r="X102" s="133" t="n">
        <v>0</v>
      </c>
      <c r="Y102" s="154" t="n">
        <f aca="false">W102*X102</f>
        <v>0</v>
      </c>
      <c r="Z102" s="132" t="n">
        <v>0</v>
      </c>
      <c r="AA102" s="133" t="n">
        <v>0</v>
      </c>
      <c r="AB102" s="154" t="n">
        <f aca="false">Z102*AA102</f>
        <v>0</v>
      </c>
      <c r="AC102" s="135" t="n">
        <f aca="false">G102+M102+S102+Y102</f>
        <v>0</v>
      </c>
      <c r="AD102" s="136" t="n">
        <f aca="false">J102+P102+V102+AB102</f>
        <v>0</v>
      </c>
      <c r="AE102" s="197" t="n">
        <f aca="false">AC102-AD102</f>
        <v>0</v>
      </c>
      <c r="AF102" s="138" t="n">
        <v>0</v>
      </c>
      <c r="AG102" s="139"/>
      <c r="AH102" s="114"/>
      <c r="AI102" s="114"/>
    </row>
    <row r="103" s="72" customFormat="true" ht="15.75" hidden="false" customHeight="true" outlineLevel="0" collapsed="false">
      <c r="A103" s="128" t="s">
        <v>114</v>
      </c>
      <c r="B103" s="129" t="s">
        <v>129</v>
      </c>
      <c r="C103" s="196" t="s">
        <v>209</v>
      </c>
      <c r="D103" s="131" t="s">
        <v>144</v>
      </c>
      <c r="E103" s="132" t="n">
        <v>1000</v>
      </c>
      <c r="F103" s="133" t="n">
        <v>1.5</v>
      </c>
      <c r="G103" s="134" t="n">
        <f aca="false">E103*F103</f>
        <v>1500</v>
      </c>
      <c r="H103" s="132" t="n">
        <v>1000</v>
      </c>
      <c r="I103" s="133" t="n">
        <v>1.5</v>
      </c>
      <c r="J103" s="154" t="n">
        <f aca="false">H103*I103</f>
        <v>1500</v>
      </c>
      <c r="K103" s="222" t="n">
        <v>0</v>
      </c>
      <c r="L103" s="133" t="n">
        <v>0</v>
      </c>
      <c r="M103" s="154" t="n">
        <f aca="false">K103*L103</f>
        <v>0</v>
      </c>
      <c r="N103" s="132" t="n">
        <v>0</v>
      </c>
      <c r="O103" s="133" t="n">
        <v>0</v>
      </c>
      <c r="P103" s="154" t="n">
        <f aca="false">N103*O103</f>
        <v>0</v>
      </c>
      <c r="Q103" s="222" t="n">
        <v>0</v>
      </c>
      <c r="R103" s="133" t="n">
        <v>0</v>
      </c>
      <c r="S103" s="154" t="n">
        <f aca="false">Q103*R103</f>
        <v>0</v>
      </c>
      <c r="T103" s="132" t="n">
        <v>0</v>
      </c>
      <c r="U103" s="133" t="n">
        <v>0</v>
      </c>
      <c r="V103" s="154" t="n">
        <f aca="false">T103*U103</f>
        <v>0</v>
      </c>
      <c r="W103" s="222" t="n">
        <v>0</v>
      </c>
      <c r="X103" s="133" t="n">
        <v>0</v>
      </c>
      <c r="Y103" s="154" t="n">
        <f aca="false">W103*X103</f>
        <v>0</v>
      </c>
      <c r="Z103" s="132" t="n">
        <v>0</v>
      </c>
      <c r="AA103" s="133" t="n">
        <v>0</v>
      </c>
      <c r="AB103" s="154" t="n">
        <f aca="false">Z103*AA103</f>
        <v>0</v>
      </c>
      <c r="AC103" s="135" t="n">
        <f aca="false">G103+M103+S103+Y103</f>
        <v>1500</v>
      </c>
      <c r="AD103" s="136" t="n">
        <f aca="false">J103+P103+V103+AB103</f>
        <v>1500</v>
      </c>
      <c r="AE103" s="197" t="n">
        <f aca="false">AC103-AD103</f>
        <v>0</v>
      </c>
      <c r="AF103" s="138" t="n">
        <f aca="false">AE103/AC103</f>
        <v>0</v>
      </c>
      <c r="AG103" s="139"/>
      <c r="AH103" s="114"/>
      <c r="AI103" s="114"/>
    </row>
    <row r="104" s="72" customFormat="true" ht="15.75" hidden="false" customHeight="true" outlineLevel="0" collapsed="false">
      <c r="A104" s="128" t="s">
        <v>114</v>
      </c>
      <c r="B104" s="129" t="s">
        <v>132</v>
      </c>
      <c r="C104" s="196" t="s">
        <v>210</v>
      </c>
      <c r="D104" s="131" t="s">
        <v>144</v>
      </c>
      <c r="E104" s="132" t="n">
        <v>1000</v>
      </c>
      <c r="F104" s="133" t="n">
        <v>0.75</v>
      </c>
      <c r="G104" s="134" t="n">
        <f aca="false">E104*F104</f>
        <v>750</v>
      </c>
      <c r="H104" s="132" t="n">
        <v>1000</v>
      </c>
      <c r="I104" s="133" t="n">
        <v>0.75</v>
      </c>
      <c r="J104" s="154" t="n">
        <f aca="false">H104*I104</f>
        <v>750</v>
      </c>
      <c r="K104" s="222" t="n">
        <v>0</v>
      </c>
      <c r="L104" s="133" t="n">
        <v>0</v>
      </c>
      <c r="M104" s="154" t="n">
        <f aca="false">K104*L104</f>
        <v>0</v>
      </c>
      <c r="N104" s="132" t="n">
        <v>0</v>
      </c>
      <c r="O104" s="133" t="n">
        <v>0</v>
      </c>
      <c r="P104" s="154" t="n">
        <f aca="false">N104*O104</f>
        <v>0</v>
      </c>
      <c r="Q104" s="222" t="n">
        <v>0</v>
      </c>
      <c r="R104" s="133" t="n">
        <v>0</v>
      </c>
      <c r="S104" s="154" t="n">
        <f aca="false">Q104*R104</f>
        <v>0</v>
      </c>
      <c r="T104" s="132" t="n">
        <v>0</v>
      </c>
      <c r="U104" s="133" t="n">
        <v>0</v>
      </c>
      <c r="V104" s="154" t="n">
        <f aca="false">T104*U104</f>
        <v>0</v>
      </c>
      <c r="W104" s="222" t="n">
        <v>0</v>
      </c>
      <c r="X104" s="133" t="n">
        <v>0</v>
      </c>
      <c r="Y104" s="154" t="n">
        <f aca="false">W104*X104</f>
        <v>0</v>
      </c>
      <c r="Z104" s="132" t="n">
        <v>0</v>
      </c>
      <c r="AA104" s="133" t="n">
        <v>0</v>
      </c>
      <c r="AB104" s="154" t="n">
        <f aca="false">Z104*AA104</f>
        <v>0</v>
      </c>
      <c r="AC104" s="135" t="n">
        <f aca="false">G104+M104+S104+Y104</f>
        <v>750</v>
      </c>
      <c r="AD104" s="136" t="n">
        <f aca="false">J104+P104+V104+AB104</f>
        <v>750</v>
      </c>
      <c r="AE104" s="197" t="n">
        <f aca="false">AC104-AD104</f>
        <v>0</v>
      </c>
      <c r="AF104" s="138" t="n">
        <f aca="false">AE104/AC104</f>
        <v>0</v>
      </c>
      <c r="AG104" s="139"/>
      <c r="AH104" s="114"/>
      <c r="AI104" s="114"/>
    </row>
    <row r="105" s="72" customFormat="true" ht="15.75" hidden="false" customHeight="true" outlineLevel="0" collapsed="false">
      <c r="A105" s="128" t="s">
        <v>114</v>
      </c>
      <c r="B105" s="129" t="s">
        <v>211</v>
      </c>
      <c r="C105" s="196" t="s">
        <v>212</v>
      </c>
      <c r="D105" s="131" t="s">
        <v>144</v>
      </c>
      <c r="E105" s="132"/>
      <c r="F105" s="133"/>
      <c r="G105" s="134" t="n">
        <f aca="false">E105*F105</f>
        <v>0</v>
      </c>
      <c r="H105" s="132"/>
      <c r="I105" s="133"/>
      <c r="J105" s="154" t="n">
        <f aca="false">H105*I105</f>
        <v>0</v>
      </c>
      <c r="K105" s="222" t="n">
        <v>0</v>
      </c>
      <c r="L105" s="133" t="n">
        <v>0</v>
      </c>
      <c r="M105" s="154" t="n">
        <f aca="false">K105*L105</f>
        <v>0</v>
      </c>
      <c r="N105" s="132" t="n">
        <v>0</v>
      </c>
      <c r="O105" s="133" t="n">
        <v>0</v>
      </c>
      <c r="P105" s="154" t="n">
        <f aca="false">N105*O105</f>
        <v>0</v>
      </c>
      <c r="Q105" s="222" t="n">
        <v>0</v>
      </c>
      <c r="R105" s="133" t="n">
        <v>0</v>
      </c>
      <c r="S105" s="154" t="n">
        <f aca="false">Q105*R105</f>
        <v>0</v>
      </c>
      <c r="T105" s="132" t="n">
        <v>0</v>
      </c>
      <c r="U105" s="133" t="n">
        <v>0</v>
      </c>
      <c r="V105" s="154" t="n">
        <f aca="false">T105*U105</f>
        <v>0</v>
      </c>
      <c r="W105" s="222" t="n">
        <v>0</v>
      </c>
      <c r="X105" s="133" t="n">
        <v>0</v>
      </c>
      <c r="Y105" s="154" t="n">
        <f aca="false">W105*X105</f>
        <v>0</v>
      </c>
      <c r="Z105" s="132" t="n">
        <v>0</v>
      </c>
      <c r="AA105" s="133" t="n">
        <v>0</v>
      </c>
      <c r="AB105" s="154" t="n">
        <f aca="false">Z105*AA105</f>
        <v>0</v>
      </c>
      <c r="AC105" s="135" t="n">
        <f aca="false">G105+M105+S105+Y105</f>
        <v>0</v>
      </c>
      <c r="AD105" s="136" t="n">
        <f aca="false">J105+P105+V105+AB105</f>
        <v>0</v>
      </c>
      <c r="AE105" s="197" t="n">
        <f aca="false">AC105-AD105</f>
        <v>0</v>
      </c>
      <c r="AF105" s="138" t="n">
        <v>0</v>
      </c>
      <c r="AG105" s="139"/>
      <c r="AH105" s="114"/>
      <c r="AI105" s="114"/>
    </row>
    <row r="106" s="72" customFormat="true" ht="15.75" hidden="false" customHeight="true" outlineLevel="0" collapsed="false">
      <c r="A106" s="128" t="s">
        <v>114</v>
      </c>
      <c r="B106" s="129" t="s">
        <v>213</v>
      </c>
      <c r="C106" s="196" t="s">
        <v>214</v>
      </c>
      <c r="D106" s="131" t="s">
        <v>144</v>
      </c>
      <c r="E106" s="132" t="n">
        <v>2</v>
      </c>
      <c r="F106" s="133" t="n">
        <v>2500</v>
      </c>
      <c r="G106" s="134" t="n">
        <f aca="false">E106*F106</f>
        <v>5000</v>
      </c>
      <c r="H106" s="132" t="n">
        <v>2</v>
      </c>
      <c r="I106" s="133" t="n">
        <v>2500</v>
      </c>
      <c r="J106" s="154" t="n">
        <f aca="false">H106*I106</f>
        <v>5000</v>
      </c>
      <c r="K106" s="222" t="n">
        <v>0</v>
      </c>
      <c r="L106" s="133" t="n">
        <v>0</v>
      </c>
      <c r="M106" s="154" t="n">
        <f aca="false">K106*L106</f>
        <v>0</v>
      </c>
      <c r="N106" s="132" t="n">
        <v>0</v>
      </c>
      <c r="O106" s="133" t="n">
        <v>0</v>
      </c>
      <c r="P106" s="154" t="n">
        <f aca="false">N106*O106</f>
        <v>0</v>
      </c>
      <c r="Q106" s="222" t="n">
        <v>0</v>
      </c>
      <c r="R106" s="133" t="n">
        <v>0</v>
      </c>
      <c r="S106" s="154" t="n">
        <f aca="false">Q106*R106</f>
        <v>0</v>
      </c>
      <c r="T106" s="132" t="n">
        <v>0</v>
      </c>
      <c r="U106" s="133" t="n">
        <v>0</v>
      </c>
      <c r="V106" s="154" t="n">
        <f aca="false">T106*U106</f>
        <v>0</v>
      </c>
      <c r="W106" s="222" t="n">
        <v>0</v>
      </c>
      <c r="X106" s="133" t="n">
        <v>0</v>
      </c>
      <c r="Y106" s="154" t="n">
        <f aca="false">W106*X106</f>
        <v>0</v>
      </c>
      <c r="Z106" s="132" t="n">
        <v>0</v>
      </c>
      <c r="AA106" s="133" t="n">
        <v>0</v>
      </c>
      <c r="AB106" s="154" t="n">
        <f aca="false">Z106*AA106</f>
        <v>0</v>
      </c>
      <c r="AC106" s="135" t="n">
        <f aca="false">G106+M106+S106+Y106</f>
        <v>5000</v>
      </c>
      <c r="AD106" s="136" t="n">
        <f aca="false">J106+P106+V106+AB106</f>
        <v>5000</v>
      </c>
      <c r="AE106" s="197" t="n">
        <f aca="false">AC106-AD106</f>
        <v>0</v>
      </c>
      <c r="AF106" s="138" t="n">
        <f aca="false">AE106/AC106</f>
        <v>0</v>
      </c>
      <c r="AG106" s="139"/>
      <c r="AH106" s="114"/>
      <c r="AI106" s="114"/>
    </row>
    <row r="107" s="72" customFormat="true" ht="15.75" hidden="false" customHeight="true" outlineLevel="0" collapsed="false">
      <c r="A107" s="128" t="s">
        <v>114</v>
      </c>
      <c r="B107" s="129" t="s">
        <v>215</v>
      </c>
      <c r="C107" s="196" t="s">
        <v>216</v>
      </c>
      <c r="D107" s="131" t="s">
        <v>144</v>
      </c>
      <c r="E107" s="132"/>
      <c r="F107" s="133"/>
      <c r="G107" s="134" t="n">
        <f aca="false">E107*F107</f>
        <v>0</v>
      </c>
      <c r="H107" s="132"/>
      <c r="I107" s="133"/>
      <c r="J107" s="154" t="n">
        <f aca="false">H107*I107</f>
        <v>0</v>
      </c>
      <c r="K107" s="222" t="n">
        <v>0</v>
      </c>
      <c r="L107" s="133" t="n">
        <v>0</v>
      </c>
      <c r="M107" s="154" t="n">
        <f aca="false">K107*L107</f>
        <v>0</v>
      </c>
      <c r="N107" s="132" t="n">
        <v>0</v>
      </c>
      <c r="O107" s="133" t="n">
        <v>0</v>
      </c>
      <c r="P107" s="154" t="n">
        <f aca="false">N107*O107</f>
        <v>0</v>
      </c>
      <c r="Q107" s="222" t="n">
        <v>0</v>
      </c>
      <c r="R107" s="133" t="n">
        <v>0</v>
      </c>
      <c r="S107" s="154" t="n">
        <f aca="false">Q107*R107</f>
        <v>0</v>
      </c>
      <c r="T107" s="132" t="n">
        <v>0</v>
      </c>
      <c r="U107" s="133" t="n">
        <v>0</v>
      </c>
      <c r="V107" s="154" t="n">
        <f aca="false">T107*U107</f>
        <v>0</v>
      </c>
      <c r="W107" s="222" t="n">
        <v>0</v>
      </c>
      <c r="X107" s="133" t="n">
        <v>0</v>
      </c>
      <c r="Y107" s="154" t="n">
        <f aca="false">W107*X107</f>
        <v>0</v>
      </c>
      <c r="Z107" s="132" t="n">
        <v>0</v>
      </c>
      <c r="AA107" s="133" t="n">
        <v>0</v>
      </c>
      <c r="AB107" s="154" t="n">
        <f aca="false">Z107*AA107</f>
        <v>0</v>
      </c>
      <c r="AC107" s="135" t="n">
        <f aca="false">G107+M107+S107+Y107</f>
        <v>0</v>
      </c>
      <c r="AD107" s="136" t="n">
        <f aca="false">J107+P107+V107+AB107</f>
        <v>0</v>
      </c>
      <c r="AE107" s="197" t="n">
        <f aca="false">AC107-AD107</f>
        <v>0</v>
      </c>
      <c r="AF107" s="138" t="n">
        <v>0</v>
      </c>
      <c r="AG107" s="139"/>
      <c r="AH107" s="114"/>
      <c r="AI107" s="114"/>
    </row>
    <row r="108" s="72" customFormat="true" ht="15.75" hidden="false" customHeight="true" outlineLevel="0" collapsed="false">
      <c r="A108" s="141" t="s">
        <v>114</v>
      </c>
      <c r="B108" s="142" t="s">
        <v>217</v>
      </c>
      <c r="C108" s="143" t="s">
        <v>218</v>
      </c>
      <c r="D108" s="131" t="s">
        <v>144</v>
      </c>
      <c r="E108" s="145"/>
      <c r="F108" s="146"/>
      <c r="G108" s="134" t="n">
        <f aca="false">E108*F108</f>
        <v>0</v>
      </c>
      <c r="H108" s="145"/>
      <c r="I108" s="146"/>
      <c r="J108" s="154" t="n">
        <f aca="false">H108*I108</f>
        <v>0</v>
      </c>
      <c r="K108" s="222" t="n">
        <v>0</v>
      </c>
      <c r="L108" s="133" t="n">
        <v>0</v>
      </c>
      <c r="M108" s="154" t="n">
        <f aca="false">K108*L108</f>
        <v>0</v>
      </c>
      <c r="N108" s="132" t="n">
        <v>0</v>
      </c>
      <c r="O108" s="133" t="n">
        <v>0</v>
      </c>
      <c r="P108" s="154" t="n">
        <f aca="false">N108*O108</f>
        <v>0</v>
      </c>
      <c r="Q108" s="222" t="n">
        <v>0</v>
      </c>
      <c r="R108" s="133" t="n">
        <v>0</v>
      </c>
      <c r="S108" s="154" t="n">
        <f aca="false">Q108*R108</f>
        <v>0</v>
      </c>
      <c r="T108" s="132" t="n">
        <v>0</v>
      </c>
      <c r="U108" s="133" t="n">
        <v>0</v>
      </c>
      <c r="V108" s="154" t="n">
        <f aca="false">T108*U108</f>
        <v>0</v>
      </c>
      <c r="W108" s="222" t="n">
        <v>0</v>
      </c>
      <c r="X108" s="133" t="n">
        <v>0</v>
      </c>
      <c r="Y108" s="154" t="n">
        <f aca="false">W108*X108</f>
        <v>0</v>
      </c>
      <c r="Z108" s="132" t="n">
        <v>0</v>
      </c>
      <c r="AA108" s="133" t="n">
        <v>0</v>
      </c>
      <c r="AB108" s="154" t="n">
        <f aca="false">Z108*AA108</f>
        <v>0</v>
      </c>
      <c r="AC108" s="135" t="n">
        <f aca="false">G108+M108+S108+Y108</f>
        <v>0</v>
      </c>
      <c r="AD108" s="136" t="n">
        <f aca="false">J108+P108+V108+AB108</f>
        <v>0</v>
      </c>
      <c r="AE108" s="197" t="n">
        <f aca="false">AC108-AD108</f>
        <v>0</v>
      </c>
      <c r="AF108" s="138" t="n">
        <v>0</v>
      </c>
      <c r="AG108" s="139"/>
      <c r="AH108" s="114"/>
      <c r="AI108" s="114"/>
    </row>
    <row r="109" s="72" customFormat="true" ht="69" hidden="false" customHeight="true" outlineLevel="0" collapsed="false">
      <c r="A109" s="159" t="s">
        <v>114</v>
      </c>
      <c r="B109" s="160" t="s">
        <v>219</v>
      </c>
      <c r="C109" s="158" t="s">
        <v>220</v>
      </c>
      <c r="D109" s="161" t="s">
        <v>144</v>
      </c>
      <c r="E109" s="162" t="n">
        <v>3</v>
      </c>
      <c r="F109" s="163" t="n">
        <v>4500</v>
      </c>
      <c r="G109" s="164" t="n">
        <f aca="false">E109*F109</f>
        <v>13500</v>
      </c>
      <c r="H109" s="162" t="n">
        <v>3</v>
      </c>
      <c r="I109" s="163" t="n">
        <v>4500</v>
      </c>
      <c r="J109" s="165" t="n">
        <f aca="false">H109*I109</f>
        <v>13500</v>
      </c>
      <c r="K109" s="224" t="n">
        <v>0</v>
      </c>
      <c r="L109" s="163" t="n">
        <v>0</v>
      </c>
      <c r="M109" s="165" t="n">
        <f aca="false">K109*L109</f>
        <v>0</v>
      </c>
      <c r="N109" s="162" t="n">
        <v>0</v>
      </c>
      <c r="O109" s="163" t="n">
        <v>0</v>
      </c>
      <c r="P109" s="165" t="n">
        <f aca="false">N109*O109</f>
        <v>0</v>
      </c>
      <c r="Q109" s="224" t="n">
        <v>0</v>
      </c>
      <c r="R109" s="163" t="n">
        <v>0</v>
      </c>
      <c r="S109" s="165" t="n">
        <f aca="false">Q109*R109</f>
        <v>0</v>
      </c>
      <c r="T109" s="162" t="n">
        <v>0</v>
      </c>
      <c r="U109" s="163" t="n">
        <v>0</v>
      </c>
      <c r="V109" s="165" t="n">
        <f aca="false">T109*U109</f>
        <v>0</v>
      </c>
      <c r="W109" s="224" t="n">
        <v>0</v>
      </c>
      <c r="X109" s="163" t="n">
        <v>0</v>
      </c>
      <c r="Y109" s="165" t="n">
        <f aca="false">W109*X109</f>
        <v>0</v>
      </c>
      <c r="Z109" s="162" t="n">
        <v>0</v>
      </c>
      <c r="AA109" s="163" t="n">
        <v>0</v>
      </c>
      <c r="AB109" s="165" t="n">
        <f aca="false">Z109*AA109</f>
        <v>0</v>
      </c>
      <c r="AC109" s="148" t="n">
        <f aca="false">G109+M109+S109+Y109</f>
        <v>13500</v>
      </c>
      <c r="AD109" s="149" t="n">
        <f aca="false">J109+P109+V109+AB109</f>
        <v>13500</v>
      </c>
      <c r="AE109" s="200" t="n">
        <f aca="false">AC109-AD109</f>
        <v>0</v>
      </c>
      <c r="AF109" s="138" t="n">
        <f aca="false">AE109/AC109</f>
        <v>0</v>
      </c>
      <c r="AG109" s="139"/>
      <c r="AH109" s="114"/>
      <c r="AI109" s="114"/>
    </row>
    <row r="110" s="72" customFormat="true" ht="15" hidden="false" customHeight="true" outlineLevel="0" collapsed="false">
      <c r="A110" s="202" t="s">
        <v>221</v>
      </c>
      <c r="B110" s="203"/>
      <c r="C110" s="204"/>
      <c r="D110" s="205"/>
      <c r="E110" s="206" t="n">
        <f aca="false">E99</f>
        <v>2011</v>
      </c>
      <c r="F110" s="207" t="n">
        <f aca="false">F99</f>
        <v>11802.25</v>
      </c>
      <c r="G110" s="208" t="n">
        <f aca="false">G99</f>
        <v>26750</v>
      </c>
      <c r="H110" s="181" t="n">
        <f aca="false">H99</f>
        <v>2011</v>
      </c>
      <c r="I110" s="183" t="n">
        <f aca="false">I99</f>
        <v>11802.25</v>
      </c>
      <c r="J110" s="225" t="n">
        <f aca="false">J99</f>
        <v>26750</v>
      </c>
      <c r="K110" s="209" t="n">
        <f aca="false">K99</f>
        <v>0</v>
      </c>
      <c r="L110" s="207" t="n">
        <f aca="false">L99</f>
        <v>0</v>
      </c>
      <c r="M110" s="210" t="n">
        <f aca="false">M99</f>
        <v>0</v>
      </c>
      <c r="N110" s="206" t="n">
        <f aca="false">N99</f>
        <v>0</v>
      </c>
      <c r="O110" s="207" t="n">
        <f aca="false">O99</f>
        <v>0</v>
      </c>
      <c r="P110" s="210" t="n">
        <f aca="false">P99</f>
        <v>0</v>
      </c>
      <c r="Q110" s="209" t="n">
        <f aca="false">Q99</f>
        <v>0</v>
      </c>
      <c r="R110" s="207" t="n">
        <f aca="false">R99</f>
        <v>0</v>
      </c>
      <c r="S110" s="210" t="n">
        <f aca="false">S99</f>
        <v>0</v>
      </c>
      <c r="T110" s="206" t="n">
        <f aca="false">T99</f>
        <v>0</v>
      </c>
      <c r="U110" s="207" t="n">
        <f aca="false">U99</f>
        <v>0</v>
      </c>
      <c r="V110" s="210" t="n">
        <f aca="false">V99</f>
        <v>0</v>
      </c>
      <c r="W110" s="209" t="n">
        <f aca="false">W99</f>
        <v>0</v>
      </c>
      <c r="X110" s="207" t="n">
        <f aca="false">X99</f>
        <v>0</v>
      </c>
      <c r="Y110" s="210" t="n">
        <f aca="false">Y99</f>
        <v>0</v>
      </c>
      <c r="Z110" s="206" t="n">
        <f aca="false">Z99</f>
        <v>0</v>
      </c>
      <c r="AA110" s="207" t="n">
        <f aca="false">AA99</f>
        <v>0</v>
      </c>
      <c r="AB110" s="210" t="n">
        <f aca="false">AB99</f>
        <v>0</v>
      </c>
      <c r="AC110" s="206" t="n">
        <f aca="false">G110+M110+S110+Y110</f>
        <v>26750</v>
      </c>
      <c r="AD110" s="211" t="n">
        <f aca="false">J110+P110+V110+AB110</f>
        <v>26750</v>
      </c>
      <c r="AE110" s="210" t="n">
        <f aca="false">AC110-AD110</f>
        <v>0</v>
      </c>
      <c r="AF110" s="265" t="n">
        <f aca="false">AE110/AC110</f>
        <v>0</v>
      </c>
      <c r="AG110" s="213"/>
      <c r="AH110" s="114"/>
      <c r="AI110" s="114"/>
    </row>
    <row r="111" s="72" customFormat="true" ht="30" hidden="false" customHeight="true" outlineLevel="0" collapsed="false">
      <c r="A111" s="263" t="s">
        <v>109</v>
      </c>
      <c r="B111" s="264" t="s">
        <v>36</v>
      </c>
      <c r="C111" s="266" t="s">
        <v>222</v>
      </c>
      <c r="D111" s="267"/>
      <c r="E111" s="268"/>
      <c r="F111" s="269"/>
      <c r="G111" s="269"/>
      <c r="H111" s="268"/>
      <c r="I111" s="269"/>
      <c r="J111" s="269"/>
      <c r="K111" s="269"/>
      <c r="L111" s="269"/>
      <c r="M111" s="270"/>
      <c r="N111" s="268"/>
      <c r="O111" s="269"/>
      <c r="P111" s="270"/>
      <c r="Q111" s="269"/>
      <c r="R111" s="269"/>
      <c r="S111" s="270"/>
      <c r="T111" s="268"/>
      <c r="U111" s="269"/>
      <c r="V111" s="270"/>
      <c r="W111" s="269"/>
      <c r="X111" s="269"/>
      <c r="Y111" s="270"/>
      <c r="Z111" s="268"/>
      <c r="AA111" s="269"/>
      <c r="AB111" s="269"/>
      <c r="AC111" s="257"/>
      <c r="AD111" s="258"/>
      <c r="AE111" s="258"/>
      <c r="AF111" s="271"/>
      <c r="AG111" s="272"/>
      <c r="AH111" s="114"/>
      <c r="AI111" s="114"/>
    </row>
    <row r="112" s="72" customFormat="true" ht="30" hidden="false" customHeight="true" outlineLevel="0" collapsed="false">
      <c r="A112" s="273" t="s">
        <v>114</v>
      </c>
      <c r="B112" s="274" t="s">
        <v>115</v>
      </c>
      <c r="C112" s="275" t="s">
        <v>223</v>
      </c>
      <c r="D112" s="276" t="s">
        <v>144</v>
      </c>
      <c r="E112" s="277" t="n">
        <v>1</v>
      </c>
      <c r="F112" s="278" t="n">
        <v>8000</v>
      </c>
      <c r="G112" s="279" t="n">
        <f aca="false">E112*F112</f>
        <v>8000</v>
      </c>
      <c r="H112" s="277" t="n">
        <v>1</v>
      </c>
      <c r="I112" s="280" t="n">
        <v>8000</v>
      </c>
      <c r="J112" s="281" t="n">
        <f aca="false">H112*I112</f>
        <v>8000</v>
      </c>
      <c r="K112" s="277" t="n">
        <v>0</v>
      </c>
      <c r="L112" s="280" t="n">
        <v>0</v>
      </c>
      <c r="M112" s="281" t="n">
        <f aca="false">K112*L112</f>
        <v>0</v>
      </c>
      <c r="N112" s="282" t="n">
        <v>0</v>
      </c>
      <c r="O112" s="280" t="n">
        <v>0</v>
      </c>
      <c r="P112" s="281" t="n">
        <f aca="false">N112*O112</f>
        <v>0</v>
      </c>
      <c r="Q112" s="277" t="n">
        <v>0</v>
      </c>
      <c r="R112" s="280" t="n">
        <v>0</v>
      </c>
      <c r="S112" s="281" t="n">
        <f aca="false">Q112*R112</f>
        <v>0</v>
      </c>
      <c r="T112" s="282" t="n">
        <v>0</v>
      </c>
      <c r="U112" s="280" t="n">
        <v>0</v>
      </c>
      <c r="V112" s="281" t="n">
        <f aca="false">T112*U112</f>
        <v>0</v>
      </c>
      <c r="W112" s="277" t="n">
        <v>0</v>
      </c>
      <c r="X112" s="280" t="n">
        <v>0</v>
      </c>
      <c r="Y112" s="281" t="n">
        <f aca="false">W112*X112</f>
        <v>0</v>
      </c>
      <c r="Z112" s="282" t="n">
        <v>0</v>
      </c>
      <c r="AA112" s="280" t="n">
        <v>0</v>
      </c>
      <c r="AB112" s="281" t="n">
        <f aca="false">Z112*AA112</f>
        <v>0</v>
      </c>
      <c r="AC112" s="283" t="n">
        <f aca="false">G112+M112+S112+Y112</f>
        <v>8000</v>
      </c>
      <c r="AD112" s="284" t="n">
        <f aca="false">J112+P112+V112+AB112</f>
        <v>8000</v>
      </c>
      <c r="AE112" s="285" t="n">
        <f aca="false">AC112-AD112</f>
        <v>0</v>
      </c>
      <c r="AF112" s="286" t="n">
        <f aca="false">AE112/AC112</f>
        <v>0</v>
      </c>
      <c r="AG112" s="287"/>
      <c r="AH112" s="114"/>
      <c r="AI112" s="114"/>
    </row>
    <row r="113" s="72" customFormat="true" ht="30" hidden="false" customHeight="true" outlineLevel="0" collapsed="false">
      <c r="A113" s="128" t="s">
        <v>114</v>
      </c>
      <c r="B113" s="288" t="s">
        <v>118</v>
      </c>
      <c r="C113" s="196" t="s">
        <v>224</v>
      </c>
      <c r="D113" s="289"/>
      <c r="E113" s="222" t="n">
        <v>0</v>
      </c>
      <c r="F113" s="134" t="n">
        <v>0</v>
      </c>
      <c r="G113" s="290" t="n">
        <f aca="false">E113*F113</f>
        <v>0</v>
      </c>
      <c r="H113" s="222" t="n">
        <v>0</v>
      </c>
      <c r="I113" s="133" t="n">
        <v>0</v>
      </c>
      <c r="J113" s="154" t="n">
        <f aca="false">H113*I113</f>
        <v>0</v>
      </c>
      <c r="K113" s="222" t="n">
        <v>0</v>
      </c>
      <c r="L113" s="133" t="n">
        <v>0</v>
      </c>
      <c r="M113" s="154" t="n">
        <f aca="false">K113*L113</f>
        <v>0</v>
      </c>
      <c r="N113" s="132" t="n">
        <v>0</v>
      </c>
      <c r="O113" s="133" t="n">
        <v>0</v>
      </c>
      <c r="P113" s="154" t="n">
        <f aca="false">N113*O113</f>
        <v>0</v>
      </c>
      <c r="Q113" s="222" t="n">
        <v>0</v>
      </c>
      <c r="R113" s="133" t="n">
        <v>0</v>
      </c>
      <c r="S113" s="154" t="n">
        <f aca="false">Q113*R113</f>
        <v>0</v>
      </c>
      <c r="T113" s="132" t="n">
        <v>0</v>
      </c>
      <c r="U113" s="133" t="n">
        <v>0</v>
      </c>
      <c r="V113" s="154" t="n">
        <f aca="false">T113*U113</f>
        <v>0</v>
      </c>
      <c r="W113" s="222" t="n">
        <v>0</v>
      </c>
      <c r="X113" s="133" t="n">
        <v>0</v>
      </c>
      <c r="Y113" s="154" t="n">
        <f aca="false">W113*X113</f>
        <v>0</v>
      </c>
      <c r="Z113" s="132" t="n">
        <v>0</v>
      </c>
      <c r="AA113" s="133" t="n">
        <v>0</v>
      </c>
      <c r="AB113" s="154" t="n">
        <f aca="false">Z113*AA113</f>
        <v>0</v>
      </c>
      <c r="AC113" s="135" t="n">
        <f aca="false">G113+M113+S113+Y113</f>
        <v>0</v>
      </c>
      <c r="AD113" s="136" t="n">
        <f aca="false">J113+P113+V113+AB113</f>
        <v>0</v>
      </c>
      <c r="AE113" s="197" t="n">
        <f aca="false">AC113-AD113</f>
        <v>0</v>
      </c>
      <c r="AF113" s="291" t="n">
        <v>0</v>
      </c>
      <c r="AG113" s="292"/>
      <c r="AH113" s="114"/>
      <c r="AI113" s="114"/>
    </row>
    <row r="114" s="72" customFormat="true" ht="30" hidden="false" customHeight="true" outlineLevel="0" collapsed="false">
      <c r="A114" s="128" t="s">
        <v>114</v>
      </c>
      <c r="B114" s="288" t="s">
        <v>120</v>
      </c>
      <c r="C114" s="196" t="s">
        <v>225</v>
      </c>
      <c r="D114" s="289"/>
      <c r="E114" s="222" t="n">
        <v>0</v>
      </c>
      <c r="F114" s="134" t="n">
        <v>0</v>
      </c>
      <c r="G114" s="290" t="n">
        <f aca="false">E114*F114</f>
        <v>0</v>
      </c>
      <c r="H114" s="222" t="n">
        <v>0</v>
      </c>
      <c r="I114" s="133" t="n">
        <v>0</v>
      </c>
      <c r="J114" s="154" t="n">
        <f aca="false">H114*I114</f>
        <v>0</v>
      </c>
      <c r="K114" s="222" t="n">
        <v>0</v>
      </c>
      <c r="L114" s="133" t="n">
        <v>0</v>
      </c>
      <c r="M114" s="154" t="n">
        <f aca="false">K114*L114</f>
        <v>0</v>
      </c>
      <c r="N114" s="132" t="n">
        <v>0</v>
      </c>
      <c r="O114" s="133" t="n">
        <v>0</v>
      </c>
      <c r="P114" s="154" t="n">
        <f aca="false">N114*O114</f>
        <v>0</v>
      </c>
      <c r="Q114" s="222" t="n">
        <v>0</v>
      </c>
      <c r="R114" s="133" t="n">
        <v>0</v>
      </c>
      <c r="S114" s="154" t="n">
        <f aca="false">Q114*R114</f>
        <v>0</v>
      </c>
      <c r="T114" s="132" t="n">
        <v>0</v>
      </c>
      <c r="U114" s="133" t="n">
        <v>0</v>
      </c>
      <c r="V114" s="154" t="n">
        <f aca="false">T114*U114</f>
        <v>0</v>
      </c>
      <c r="W114" s="222" t="n">
        <v>0</v>
      </c>
      <c r="X114" s="133" t="n">
        <v>0</v>
      </c>
      <c r="Y114" s="154" t="n">
        <f aca="false">W114*X114</f>
        <v>0</v>
      </c>
      <c r="Z114" s="132" t="n">
        <v>0</v>
      </c>
      <c r="AA114" s="133" t="n">
        <v>0</v>
      </c>
      <c r="AB114" s="154" t="n">
        <f aca="false">Z114*AA114</f>
        <v>0</v>
      </c>
      <c r="AC114" s="135" t="n">
        <f aca="false">G114+M114+S114+Y114</f>
        <v>0</v>
      </c>
      <c r="AD114" s="136" t="n">
        <f aca="false">J114+P114+V114+AB114</f>
        <v>0</v>
      </c>
      <c r="AE114" s="197" t="n">
        <f aca="false">AC114-AD114</f>
        <v>0</v>
      </c>
      <c r="AF114" s="291" t="n">
        <v>0</v>
      </c>
      <c r="AG114" s="292"/>
      <c r="AH114" s="114"/>
      <c r="AI114" s="114"/>
    </row>
    <row r="115" s="72" customFormat="true" ht="30" hidden="false" customHeight="true" outlineLevel="0" collapsed="false">
      <c r="A115" s="159" t="s">
        <v>114</v>
      </c>
      <c r="B115" s="293" t="s">
        <v>129</v>
      </c>
      <c r="C115" s="199" t="s">
        <v>226</v>
      </c>
      <c r="D115" s="294"/>
      <c r="E115" s="224" t="n">
        <v>0</v>
      </c>
      <c r="F115" s="164" t="n">
        <v>0</v>
      </c>
      <c r="G115" s="295" t="n">
        <f aca="false">E115*F115</f>
        <v>0</v>
      </c>
      <c r="H115" s="224" t="n">
        <v>0</v>
      </c>
      <c r="I115" s="163" t="n">
        <v>0</v>
      </c>
      <c r="J115" s="165" t="n">
        <f aca="false">H115*I115</f>
        <v>0</v>
      </c>
      <c r="K115" s="224" t="n">
        <v>0</v>
      </c>
      <c r="L115" s="163" t="n">
        <v>0</v>
      </c>
      <c r="M115" s="165" t="n">
        <f aca="false">K115*L115</f>
        <v>0</v>
      </c>
      <c r="N115" s="162" t="n">
        <v>0</v>
      </c>
      <c r="O115" s="163" t="n">
        <v>0</v>
      </c>
      <c r="P115" s="165" t="n">
        <f aca="false">N115*O115</f>
        <v>0</v>
      </c>
      <c r="Q115" s="224" t="n">
        <v>0</v>
      </c>
      <c r="R115" s="163" t="n">
        <v>0</v>
      </c>
      <c r="S115" s="165" t="n">
        <f aca="false">Q115*R115</f>
        <v>0</v>
      </c>
      <c r="T115" s="162" t="n">
        <v>0</v>
      </c>
      <c r="U115" s="163" t="n">
        <v>0</v>
      </c>
      <c r="V115" s="165" t="n">
        <f aca="false">T115*U115</f>
        <v>0</v>
      </c>
      <c r="W115" s="224" t="n">
        <v>0</v>
      </c>
      <c r="X115" s="163" t="n">
        <v>0</v>
      </c>
      <c r="Y115" s="165" t="n">
        <f aca="false">W115*X115</f>
        <v>0</v>
      </c>
      <c r="Z115" s="162" t="n">
        <v>0</v>
      </c>
      <c r="AA115" s="163" t="n">
        <v>0</v>
      </c>
      <c r="AB115" s="165" t="n">
        <f aca="false">Z115*AA115</f>
        <v>0</v>
      </c>
      <c r="AC115" s="148" t="n">
        <f aca="false">G115+M115+S115+Y115</f>
        <v>0</v>
      </c>
      <c r="AD115" s="149" t="n">
        <f aca="false">J115+P115+V115+AB115</f>
        <v>0</v>
      </c>
      <c r="AE115" s="200" t="n">
        <f aca="false">AC115-AD115</f>
        <v>0</v>
      </c>
      <c r="AF115" s="291" t="n">
        <v>0</v>
      </c>
      <c r="AG115" s="292"/>
      <c r="AH115" s="114"/>
      <c r="AI115" s="114"/>
    </row>
    <row r="116" s="72" customFormat="true" ht="15" hidden="false" customHeight="true" outlineLevel="0" collapsed="false">
      <c r="A116" s="296" t="s">
        <v>227</v>
      </c>
      <c r="B116" s="297"/>
      <c r="C116" s="298"/>
      <c r="D116" s="299"/>
      <c r="E116" s="300" t="n">
        <f aca="false">SUM(E112:E115)</f>
        <v>1</v>
      </c>
      <c r="F116" s="301" t="n">
        <f aca="false">SUM(F112:F115)</f>
        <v>8000</v>
      </c>
      <c r="G116" s="302" t="n">
        <f aca="false">SUM(G112:G115)</f>
        <v>8000</v>
      </c>
      <c r="H116" s="303" t="n">
        <f aca="false">SUM(H112:H115)</f>
        <v>1</v>
      </c>
      <c r="I116" s="304" t="n">
        <f aca="false">SUM(I112:I115)</f>
        <v>8000</v>
      </c>
      <c r="J116" s="305" t="n">
        <f aca="false">SUM(J112:J115)</f>
        <v>8000</v>
      </c>
      <c r="K116" s="306" t="n">
        <f aca="false">SUM(K112:K115)</f>
        <v>0</v>
      </c>
      <c r="L116" s="301" t="n">
        <v>0</v>
      </c>
      <c r="M116" s="307" t="n">
        <f aca="false">SUM(M112:M115)</f>
        <v>0</v>
      </c>
      <c r="N116" s="300" t="n">
        <f aca="false">SUM(N112:N115)</f>
        <v>0</v>
      </c>
      <c r="O116" s="301" t="n">
        <f aca="false">SUM(O112:O115)</f>
        <v>0</v>
      </c>
      <c r="P116" s="307" t="n">
        <f aca="false">SUM(P112:P115)</f>
        <v>0</v>
      </c>
      <c r="Q116" s="306" t="n">
        <f aca="false">SUM(Q112:Q115)</f>
        <v>0</v>
      </c>
      <c r="R116" s="301" t="n">
        <f aca="false">SUM(R112:R115)</f>
        <v>0</v>
      </c>
      <c r="S116" s="307" t="n">
        <f aca="false">SUM(S112:S115)</f>
        <v>0</v>
      </c>
      <c r="T116" s="300" t="n">
        <f aca="false">SUM(T112:T115)</f>
        <v>0</v>
      </c>
      <c r="U116" s="301" t="n">
        <f aca="false">SUM(U112:U115)</f>
        <v>0</v>
      </c>
      <c r="V116" s="307" t="n">
        <f aca="false">SUM(V112:V115)</f>
        <v>0</v>
      </c>
      <c r="W116" s="306" t="n">
        <f aca="false">SUM(W112:W115)</f>
        <v>0</v>
      </c>
      <c r="X116" s="301" t="n">
        <f aca="false">SUM(X112:X115)</f>
        <v>0</v>
      </c>
      <c r="Y116" s="307" t="n">
        <f aca="false">SUM(Y112:Y115)</f>
        <v>0</v>
      </c>
      <c r="Z116" s="300" t="n">
        <f aca="false">SUM(Z112:Z115)</f>
        <v>0</v>
      </c>
      <c r="AA116" s="301" t="n">
        <f aca="false">SUM(AA112:AA115)</f>
        <v>0</v>
      </c>
      <c r="AB116" s="307" t="n">
        <f aca="false">SUM(AB112:AB115)</f>
        <v>0</v>
      </c>
      <c r="AC116" s="206" t="n">
        <f aca="false">G116+M116+S116+Y116</f>
        <v>8000</v>
      </c>
      <c r="AD116" s="211" t="n">
        <f aca="false">J116+P116+V116+AB116</f>
        <v>8000</v>
      </c>
      <c r="AE116" s="210" t="n">
        <f aca="false">AC116-AD116</f>
        <v>0</v>
      </c>
      <c r="AF116" s="265" t="n">
        <f aca="false">AE116/AC116</f>
        <v>0</v>
      </c>
      <c r="AG116" s="213"/>
      <c r="AH116" s="114"/>
      <c r="AI116" s="114"/>
    </row>
    <row r="117" s="72" customFormat="true" ht="15" hidden="false" customHeight="true" outlineLevel="0" collapsed="false">
      <c r="A117" s="263" t="s">
        <v>109</v>
      </c>
      <c r="B117" s="308" t="s">
        <v>37</v>
      </c>
      <c r="C117" s="168" t="s">
        <v>228</v>
      </c>
      <c r="D117" s="309"/>
      <c r="E117" s="104"/>
      <c r="F117" s="105"/>
      <c r="G117" s="105"/>
      <c r="H117" s="104"/>
      <c r="I117" s="105"/>
      <c r="J117" s="109"/>
      <c r="K117" s="105"/>
      <c r="L117" s="105"/>
      <c r="M117" s="109"/>
      <c r="N117" s="104"/>
      <c r="O117" s="105"/>
      <c r="P117" s="109"/>
      <c r="Q117" s="105"/>
      <c r="R117" s="105"/>
      <c r="S117" s="109"/>
      <c r="T117" s="104"/>
      <c r="U117" s="105"/>
      <c r="V117" s="109"/>
      <c r="W117" s="105"/>
      <c r="X117" s="105"/>
      <c r="Y117" s="109"/>
      <c r="Z117" s="104"/>
      <c r="AA117" s="105"/>
      <c r="AB117" s="105"/>
      <c r="AC117" s="257"/>
      <c r="AD117" s="258"/>
      <c r="AE117" s="258"/>
      <c r="AF117" s="271"/>
      <c r="AG117" s="272"/>
      <c r="AH117" s="114"/>
      <c r="AI117" s="114"/>
    </row>
    <row r="118" s="72" customFormat="true" ht="30" hidden="false" customHeight="true" outlineLevel="0" collapsed="false">
      <c r="A118" s="310" t="s">
        <v>114</v>
      </c>
      <c r="B118" s="311" t="s">
        <v>115</v>
      </c>
      <c r="C118" s="312" t="s">
        <v>229</v>
      </c>
      <c r="D118" s="313"/>
      <c r="E118" s="314" t="n">
        <v>0</v>
      </c>
      <c r="F118" s="315" t="n">
        <v>0</v>
      </c>
      <c r="G118" s="316" t="n">
        <f aca="false">E118*F118</f>
        <v>0</v>
      </c>
      <c r="H118" s="282" t="n">
        <v>0</v>
      </c>
      <c r="I118" s="280" t="n">
        <v>0</v>
      </c>
      <c r="J118" s="281" t="n">
        <f aca="false">H118*I118</f>
        <v>0</v>
      </c>
      <c r="K118" s="317" t="n">
        <v>0</v>
      </c>
      <c r="L118" s="315" t="n">
        <v>0</v>
      </c>
      <c r="M118" s="318" t="n">
        <f aca="false">K118*L118</f>
        <v>0</v>
      </c>
      <c r="N118" s="314" t="n">
        <v>0</v>
      </c>
      <c r="O118" s="315" t="n">
        <v>0</v>
      </c>
      <c r="P118" s="318" t="n">
        <f aca="false">N118*O118</f>
        <v>0</v>
      </c>
      <c r="Q118" s="317" t="n">
        <v>0</v>
      </c>
      <c r="R118" s="315" t="n">
        <v>0</v>
      </c>
      <c r="S118" s="318" t="n">
        <f aca="false">Q118*R118</f>
        <v>0</v>
      </c>
      <c r="T118" s="314" t="n">
        <v>0</v>
      </c>
      <c r="U118" s="315" t="n">
        <v>0</v>
      </c>
      <c r="V118" s="318" t="n">
        <f aca="false">T118*U118</f>
        <v>0</v>
      </c>
      <c r="W118" s="317" t="n">
        <v>0</v>
      </c>
      <c r="X118" s="315" t="n">
        <v>0</v>
      </c>
      <c r="Y118" s="318" t="n">
        <f aca="false">W118*X118</f>
        <v>0</v>
      </c>
      <c r="Z118" s="314" t="n">
        <v>0</v>
      </c>
      <c r="AA118" s="315" t="n">
        <v>0</v>
      </c>
      <c r="AB118" s="318" t="n">
        <f aca="false">Z118*AA118</f>
        <v>0</v>
      </c>
      <c r="AC118" s="283" t="n">
        <f aca="false">G118+M118+S118+Y118</f>
        <v>0</v>
      </c>
      <c r="AD118" s="284" t="n">
        <f aca="false">J118+P118+V118+AB118</f>
        <v>0</v>
      </c>
      <c r="AE118" s="285" t="n">
        <f aca="false">AC118-AD118</f>
        <v>0</v>
      </c>
      <c r="AF118" s="286" t="n">
        <v>0</v>
      </c>
      <c r="AG118" s="287"/>
      <c r="AH118" s="114"/>
      <c r="AI118" s="114"/>
    </row>
    <row r="119" s="72" customFormat="true" ht="30" hidden="false" customHeight="true" outlineLevel="0" collapsed="false">
      <c r="A119" s="319" t="s">
        <v>114</v>
      </c>
      <c r="B119" s="311" t="s">
        <v>118</v>
      </c>
      <c r="C119" s="320" t="s">
        <v>230</v>
      </c>
      <c r="D119" s="144"/>
      <c r="E119" s="145" t="n">
        <v>0</v>
      </c>
      <c r="F119" s="146" t="n">
        <v>0</v>
      </c>
      <c r="G119" s="134" t="n">
        <f aca="false">E119*F119</f>
        <v>0</v>
      </c>
      <c r="H119" s="145" t="n">
        <v>0</v>
      </c>
      <c r="I119" s="146" t="n">
        <v>0</v>
      </c>
      <c r="J119" s="154" t="n">
        <f aca="false">H119*I119</f>
        <v>0</v>
      </c>
      <c r="K119" s="244" t="n">
        <v>0</v>
      </c>
      <c r="L119" s="146" t="n">
        <v>0</v>
      </c>
      <c r="M119" s="155" t="n">
        <f aca="false">K119*L119</f>
        <v>0</v>
      </c>
      <c r="N119" s="145" t="n">
        <v>0</v>
      </c>
      <c r="O119" s="146" t="n">
        <v>0</v>
      </c>
      <c r="P119" s="155" t="n">
        <f aca="false">N119*O119</f>
        <v>0</v>
      </c>
      <c r="Q119" s="244" t="n">
        <v>0</v>
      </c>
      <c r="R119" s="146" t="n">
        <v>0</v>
      </c>
      <c r="S119" s="155" t="n">
        <f aca="false">Q119*R119</f>
        <v>0</v>
      </c>
      <c r="T119" s="145" t="n">
        <v>0</v>
      </c>
      <c r="U119" s="146" t="n">
        <v>0</v>
      </c>
      <c r="V119" s="155" t="n">
        <f aca="false">T119*U119</f>
        <v>0</v>
      </c>
      <c r="W119" s="244" t="n">
        <v>0</v>
      </c>
      <c r="X119" s="146" t="n">
        <v>0</v>
      </c>
      <c r="Y119" s="155" t="n">
        <f aca="false">W119*X119</f>
        <v>0</v>
      </c>
      <c r="Z119" s="145" t="n">
        <v>0</v>
      </c>
      <c r="AA119" s="146" t="n">
        <v>0</v>
      </c>
      <c r="AB119" s="155" t="n">
        <f aca="false">Z119*AA119</f>
        <v>0</v>
      </c>
      <c r="AC119" s="148" t="n">
        <f aca="false">G119+M119+S119+Y119</f>
        <v>0</v>
      </c>
      <c r="AD119" s="149" t="n">
        <f aca="false">J119+P119+V119+AB119</f>
        <v>0</v>
      </c>
      <c r="AE119" s="200" t="n">
        <f aca="false">AC119-AD119</f>
        <v>0</v>
      </c>
      <c r="AF119" s="291" t="n">
        <v>0</v>
      </c>
      <c r="AG119" s="292"/>
      <c r="AH119" s="114"/>
      <c r="AI119" s="114"/>
    </row>
    <row r="120" s="72" customFormat="true" ht="15" hidden="false" customHeight="true" outlineLevel="0" collapsed="false">
      <c r="A120" s="202" t="s">
        <v>231</v>
      </c>
      <c r="B120" s="203"/>
      <c r="C120" s="204"/>
      <c r="D120" s="205"/>
      <c r="E120" s="206" t="n">
        <f aca="false">SUM(E118:E119)</f>
        <v>0</v>
      </c>
      <c r="F120" s="207" t="n">
        <f aca="false">SUM(F118:F119)</f>
        <v>0</v>
      </c>
      <c r="G120" s="208" t="n">
        <f aca="false">SUM(G118:G119)</f>
        <v>0</v>
      </c>
      <c r="H120" s="181" t="n">
        <f aca="false">SUM(H118:H119)</f>
        <v>0</v>
      </c>
      <c r="I120" s="183" t="n">
        <f aca="false">SUM(I118:I119)</f>
        <v>0</v>
      </c>
      <c r="J120" s="225" t="n">
        <f aca="false">SUM(J118:J119)</f>
        <v>0</v>
      </c>
      <c r="K120" s="209" t="n">
        <f aca="false">SUM(K118:K119)</f>
        <v>0</v>
      </c>
      <c r="L120" s="207" t="n">
        <f aca="false">SUM(L118:L119)</f>
        <v>0</v>
      </c>
      <c r="M120" s="210" t="n">
        <f aca="false">SUM(M118:M119)</f>
        <v>0</v>
      </c>
      <c r="N120" s="206" t="n">
        <f aca="false">SUM(N118:N119)</f>
        <v>0</v>
      </c>
      <c r="O120" s="207" t="n">
        <f aca="false">SUM(O118:O119)</f>
        <v>0</v>
      </c>
      <c r="P120" s="210" t="n">
        <f aca="false">SUM(P118:P119)</f>
        <v>0</v>
      </c>
      <c r="Q120" s="209" t="n">
        <f aca="false">SUM(Q118:Q119)</f>
        <v>0</v>
      </c>
      <c r="R120" s="207" t="n">
        <f aca="false">SUM(R118:R119)</f>
        <v>0</v>
      </c>
      <c r="S120" s="210" t="n">
        <f aca="false">SUM(S118:S119)</f>
        <v>0</v>
      </c>
      <c r="T120" s="206" t="n">
        <f aca="false">SUM(T118:T119)</f>
        <v>0</v>
      </c>
      <c r="U120" s="207" t="n">
        <f aca="false">SUM(U118:U119)</f>
        <v>0</v>
      </c>
      <c r="V120" s="210" t="n">
        <f aca="false">SUM(V118:V119)</f>
        <v>0</v>
      </c>
      <c r="W120" s="209" t="n">
        <f aca="false">SUM(W118:W119)</f>
        <v>0</v>
      </c>
      <c r="X120" s="207" t="n">
        <f aca="false">SUM(X118:X119)</f>
        <v>0</v>
      </c>
      <c r="Y120" s="210" t="n">
        <f aca="false">SUM(Y118:Y119)</f>
        <v>0</v>
      </c>
      <c r="Z120" s="206" t="n">
        <f aca="false">SUM(Z118:Z119)</f>
        <v>0</v>
      </c>
      <c r="AA120" s="207" t="n">
        <f aca="false">SUM(AA118:AA119)</f>
        <v>0</v>
      </c>
      <c r="AB120" s="210" t="n">
        <f aca="false">SUM(AB118:AB119)</f>
        <v>0</v>
      </c>
      <c r="AC120" s="181" t="n">
        <f aca="false">G120+M120+S120+Y120</f>
        <v>0</v>
      </c>
      <c r="AD120" s="186" t="n">
        <f aca="false">J120+P120+V120+AB120</f>
        <v>0</v>
      </c>
      <c r="AE120" s="225" t="n">
        <f aca="false">AC120-AD120</f>
        <v>0</v>
      </c>
      <c r="AF120" s="321" t="n">
        <v>0</v>
      </c>
      <c r="AG120" s="322"/>
      <c r="AH120" s="114"/>
      <c r="AI120" s="114"/>
    </row>
    <row r="121" s="72" customFormat="true" ht="54.75" hidden="false" customHeight="true" outlineLevel="0" collapsed="false">
      <c r="A121" s="323" t="s">
        <v>109</v>
      </c>
      <c r="B121" s="308" t="s">
        <v>38</v>
      </c>
      <c r="C121" s="168" t="s">
        <v>232</v>
      </c>
      <c r="D121" s="309"/>
      <c r="E121" s="104"/>
      <c r="F121" s="105"/>
      <c r="G121" s="105"/>
      <c r="H121" s="104"/>
      <c r="I121" s="105"/>
      <c r="J121" s="109"/>
      <c r="K121" s="105"/>
      <c r="L121" s="105"/>
      <c r="M121" s="109"/>
      <c r="N121" s="104"/>
      <c r="O121" s="105"/>
      <c r="P121" s="109"/>
      <c r="Q121" s="105"/>
      <c r="R121" s="105"/>
      <c r="S121" s="109"/>
      <c r="T121" s="104"/>
      <c r="U121" s="105"/>
      <c r="V121" s="109"/>
      <c r="W121" s="105"/>
      <c r="X121" s="105"/>
      <c r="Y121" s="109"/>
      <c r="Z121" s="104"/>
      <c r="AA121" s="105"/>
      <c r="AB121" s="109"/>
      <c r="AC121" s="257"/>
      <c r="AD121" s="258"/>
      <c r="AE121" s="258"/>
      <c r="AF121" s="271"/>
      <c r="AG121" s="272"/>
      <c r="AH121" s="114"/>
      <c r="AI121" s="114"/>
    </row>
    <row r="122" s="72" customFormat="true" ht="30" hidden="false" customHeight="true" outlineLevel="0" collapsed="false">
      <c r="A122" s="310" t="s">
        <v>114</v>
      </c>
      <c r="B122" s="311" t="s">
        <v>115</v>
      </c>
      <c r="C122" s="312" t="s">
        <v>233</v>
      </c>
      <c r="D122" s="313" t="s">
        <v>234</v>
      </c>
      <c r="E122" s="314" t="n">
        <v>0</v>
      </c>
      <c r="F122" s="315" t="n">
        <v>0</v>
      </c>
      <c r="G122" s="316" t="n">
        <f aca="false">E122*F122</f>
        <v>0</v>
      </c>
      <c r="H122" s="282" t="n">
        <v>0</v>
      </c>
      <c r="I122" s="280" t="n">
        <v>0</v>
      </c>
      <c r="J122" s="281" t="n">
        <f aca="false">H122*I122</f>
        <v>0</v>
      </c>
      <c r="K122" s="317" t="n">
        <v>0</v>
      </c>
      <c r="L122" s="315" t="n">
        <v>0</v>
      </c>
      <c r="M122" s="318" t="n">
        <f aca="false">K122*L122</f>
        <v>0</v>
      </c>
      <c r="N122" s="314" t="n">
        <v>0</v>
      </c>
      <c r="O122" s="315" t="n">
        <v>0</v>
      </c>
      <c r="P122" s="318" t="n">
        <f aca="false">N122*O122</f>
        <v>0</v>
      </c>
      <c r="Q122" s="317" t="n">
        <v>0</v>
      </c>
      <c r="R122" s="315" t="n">
        <v>0</v>
      </c>
      <c r="S122" s="318" t="n">
        <f aca="false">Q122*R122</f>
        <v>0</v>
      </c>
      <c r="T122" s="314" t="n">
        <v>0</v>
      </c>
      <c r="U122" s="315" t="n">
        <v>0</v>
      </c>
      <c r="V122" s="318" t="n">
        <f aca="false">T122*U122</f>
        <v>0</v>
      </c>
      <c r="W122" s="317" t="n">
        <v>0</v>
      </c>
      <c r="X122" s="315" t="n">
        <v>0</v>
      </c>
      <c r="Y122" s="318" t="n">
        <f aca="false">W122*X122</f>
        <v>0</v>
      </c>
      <c r="Z122" s="314" t="n">
        <v>0</v>
      </c>
      <c r="AA122" s="315" t="n">
        <v>0</v>
      </c>
      <c r="AB122" s="318" t="n">
        <f aca="false">Z122*AA122</f>
        <v>0</v>
      </c>
      <c r="AC122" s="283" t="n">
        <f aca="false">G122+M122+S122+Y122</f>
        <v>0</v>
      </c>
      <c r="AD122" s="284" t="n">
        <f aca="false">J122+P122+V122+AB122</f>
        <v>0</v>
      </c>
      <c r="AE122" s="285" t="n">
        <f aca="false">AC122-AD122</f>
        <v>0</v>
      </c>
      <c r="AF122" s="291" t="n">
        <v>0</v>
      </c>
      <c r="AG122" s="292"/>
      <c r="AH122" s="114"/>
      <c r="AI122" s="114"/>
    </row>
    <row r="123" s="72" customFormat="true" ht="30" hidden="false" customHeight="true" outlineLevel="0" collapsed="false">
      <c r="A123" s="319" t="s">
        <v>114</v>
      </c>
      <c r="B123" s="311" t="s">
        <v>118</v>
      </c>
      <c r="C123" s="320" t="s">
        <v>233</v>
      </c>
      <c r="D123" s="144" t="s">
        <v>234</v>
      </c>
      <c r="E123" s="145" t="n">
        <v>0</v>
      </c>
      <c r="F123" s="146" t="n">
        <v>0</v>
      </c>
      <c r="G123" s="134" t="n">
        <f aca="false">E123*F123</f>
        <v>0</v>
      </c>
      <c r="H123" s="145" t="n">
        <v>0</v>
      </c>
      <c r="I123" s="146" t="n">
        <v>0</v>
      </c>
      <c r="J123" s="154" t="n">
        <f aca="false">H123*I123</f>
        <v>0</v>
      </c>
      <c r="K123" s="244" t="n">
        <v>0</v>
      </c>
      <c r="L123" s="146" t="n">
        <v>0</v>
      </c>
      <c r="M123" s="155" t="n">
        <f aca="false">K123*L123</f>
        <v>0</v>
      </c>
      <c r="N123" s="145" t="n">
        <v>0</v>
      </c>
      <c r="O123" s="146" t="n">
        <v>0</v>
      </c>
      <c r="P123" s="155" t="n">
        <f aca="false">N123*O123</f>
        <v>0</v>
      </c>
      <c r="Q123" s="244" t="n">
        <v>0</v>
      </c>
      <c r="R123" s="146" t="n">
        <v>0</v>
      </c>
      <c r="S123" s="155" t="n">
        <f aca="false">Q123*R123</f>
        <v>0</v>
      </c>
      <c r="T123" s="145" t="n">
        <v>0</v>
      </c>
      <c r="U123" s="146" t="n">
        <v>0</v>
      </c>
      <c r="V123" s="155" t="n">
        <f aca="false">T123*U123</f>
        <v>0</v>
      </c>
      <c r="W123" s="244" t="n">
        <v>0</v>
      </c>
      <c r="X123" s="146" t="n">
        <v>0</v>
      </c>
      <c r="Y123" s="155" t="n">
        <f aca="false">W123*X123</f>
        <v>0</v>
      </c>
      <c r="Z123" s="145" t="n">
        <v>0</v>
      </c>
      <c r="AA123" s="146" t="n">
        <v>0</v>
      </c>
      <c r="AB123" s="155" t="n">
        <f aca="false">Z123*AA123</f>
        <v>0</v>
      </c>
      <c r="AC123" s="148" t="n">
        <f aca="false">G123+M123+S123+Y123</f>
        <v>0</v>
      </c>
      <c r="AD123" s="149" t="n">
        <f aca="false">J123+P123+V123+AB123</f>
        <v>0</v>
      </c>
      <c r="AE123" s="200" t="n">
        <f aca="false">AC123-AD123</f>
        <v>0</v>
      </c>
      <c r="AF123" s="291" t="n">
        <v>0</v>
      </c>
      <c r="AG123" s="292"/>
      <c r="AH123" s="114"/>
      <c r="AI123" s="114"/>
    </row>
    <row r="124" s="72" customFormat="true" ht="42" hidden="false" customHeight="true" outlineLevel="0" collapsed="false">
      <c r="A124" s="324" t="s">
        <v>235</v>
      </c>
      <c r="B124" s="324"/>
      <c r="C124" s="324"/>
      <c r="D124" s="325"/>
      <c r="E124" s="326" t="n">
        <f aca="false">SUM(E122:E123)</f>
        <v>0</v>
      </c>
      <c r="F124" s="327" t="n">
        <f aca="false">SUM(F122:F123)</f>
        <v>0</v>
      </c>
      <c r="G124" s="328" t="n">
        <f aca="false">SUM(G122:G123)</f>
        <v>0</v>
      </c>
      <c r="H124" s="329" t="n">
        <f aca="false">SUM(H122:H123)</f>
        <v>0</v>
      </c>
      <c r="I124" s="330" t="n">
        <f aca="false">SUM(I122:I123)</f>
        <v>0</v>
      </c>
      <c r="J124" s="330" t="n">
        <f aca="false">SUM(J122:J123)</f>
        <v>0</v>
      </c>
      <c r="K124" s="331" t="n">
        <f aca="false">SUM(K122:K123)</f>
        <v>0</v>
      </c>
      <c r="L124" s="327" t="n">
        <f aca="false">SUM(L122:L123)</f>
        <v>0</v>
      </c>
      <c r="M124" s="327" t="n">
        <f aca="false">SUM(M122:M123)</f>
        <v>0</v>
      </c>
      <c r="N124" s="326" t="n">
        <f aca="false">SUM(N122:N123)</f>
        <v>0</v>
      </c>
      <c r="O124" s="327" t="n">
        <f aca="false">SUM(O122:O123)</f>
        <v>0</v>
      </c>
      <c r="P124" s="327" t="n">
        <f aca="false">SUM(P122:P123)</f>
        <v>0</v>
      </c>
      <c r="Q124" s="331" t="n">
        <f aca="false">SUM(Q122:Q123)</f>
        <v>0</v>
      </c>
      <c r="R124" s="327" t="n">
        <f aca="false">SUM(R122:R123)</f>
        <v>0</v>
      </c>
      <c r="S124" s="327" t="n">
        <f aca="false">SUM(S122:S123)</f>
        <v>0</v>
      </c>
      <c r="T124" s="326" t="n">
        <f aca="false">SUM(T122:T123)</f>
        <v>0</v>
      </c>
      <c r="U124" s="327" t="n">
        <f aca="false">SUM(U122:U123)</f>
        <v>0</v>
      </c>
      <c r="V124" s="327" t="n">
        <f aca="false">SUM(V122:V123)</f>
        <v>0</v>
      </c>
      <c r="W124" s="331" t="n">
        <f aca="false">SUM(W122:W123)</f>
        <v>0</v>
      </c>
      <c r="X124" s="327" t="n">
        <f aca="false">SUM(X122:X123)</f>
        <v>0</v>
      </c>
      <c r="Y124" s="327" t="n">
        <f aca="false">SUM(Y122:Y123)</f>
        <v>0</v>
      </c>
      <c r="Z124" s="326" t="n">
        <f aca="false">SUM(Z122:Z123)</f>
        <v>0</v>
      </c>
      <c r="AA124" s="327" t="n">
        <f aca="false">SUM(AA122:AA123)</f>
        <v>0</v>
      </c>
      <c r="AB124" s="327" t="n">
        <f aca="false">SUM(AB122:AB123)</f>
        <v>0</v>
      </c>
      <c r="AC124" s="181" t="n">
        <f aca="false">G124+M124+S124+Y124</f>
        <v>0</v>
      </c>
      <c r="AD124" s="186" t="n">
        <f aca="false">J124+P124+V124+AB124</f>
        <v>0</v>
      </c>
      <c r="AE124" s="225" t="n">
        <f aca="false">AC124-AD124</f>
        <v>0</v>
      </c>
      <c r="AF124" s="332" t="n">
        <v>0</v>
      </c>
      <c r="AG124" s="333"/>
      <c r="AH124" s="114"/>
      <c r="AI124" s="114"/>
    </row>
    <row r="125" s="72" customFormat="true" ht="15.75" hidden="false" customHeight="true" outlineLevel="0" collapsed="false">
      <c r="A125" s="214" t="s">
        <v>109</v>
      </c>
      <c r="B125" s="264" t="s">
        <v>39</v>
      </c>
      <c r="C125" s="266" t="s">
        <v>236</v>
      </c>
      <c r="D125" s="334"/>
      <c r="E125" s="335"/>
      <c r="F125" s="336"/>
      <c r="G125" s="336"/>
      <c r="H125" s="335"/>
      <c r="I125" s="336"/>
      <c r="J125" s="336"/>
      <c r="K125" s="336"/>
      <c r="L125" s="336"/>
      <c r="M125" s="337"/>
      <c r="N125" s="335"/>
      <c r="O125" s="336"/>
      <c r="P125" s="337"/>
      <c r="Q125" s="336"/>
      <c r="R125" s="336"/>
      <c r="S125" s="337"/>
      <c r="T125" s="335"/>
      <c r="U125" s="336"/>
      <c r="V125" s="337"/>
      <c r="W125" s="336"/>
      <c r="X125" s="336"/>
      <c r="Y125" s="337"/>
      <c r="Z125" s="335"/>
      <c r="AA125" s="336"/>
      <c r="AB125" s="337"/>
      <c r="AC125" s="335"/>
      <c r="AD125" s="336"/>
      <c r="AE125" s="336"/>
      <c r="AF125" s="271"/>
      <c r="AG125" s="272"/>
      <c r="AH125" s="114"/>
      <c r="AI125" s="114"/>
    </row>
    <row r="126" s="72" customFormat="true" ht="30" hidden="false" customHeight="true" outlineLevel="0" collapsed="false">
      <c r="A126" s="273" t="s">
        <v>114</v>
      </c>
      <c r="B126" s="274" t="s">
        <v>115</v>
      </c>
      <c r="C126" s="338" t="s">
        <v>237</v>
      </c>
      <c r="D126" s="339" t="s">
        <v>238</v>
      </c>
      <c r="E126" s="282" t="n">
        <v>0</v>
      </c>
      <c r="F126" s="280" t="n">
        <v>0</v>
      </c>
      <c r="G126" s="278" t="n">
        <f aca="false">E126*F126</f>
        <v>0</v>
      </c>
      <c r="H126" s="282" t="n">
        <v>0</v>
      </c>
      <c r="I126" s="280" t="n">
        <v>0</v>
      </c>
      <c r="J126" s="281" t="n">
        <f aca="false">H126*I126</f>
        <v>0</v>
      </c>
      <c r="K126" s="277" t="n">
        <v>0</v>
      </c>
      <c r="L126" s="280" t="n">
        <v>0</v>
      </c>
      <c r="M126" s="281" t="n">
        <f aca="false">K126*L126</f>
        <v>0</v>
      </c>
      <c r="N126" s="282" t="n">
        <v>0</v>
      </c>
      <c r="O126" s="280" t="n">
        <v>0</v>
      </c>
      <c r="P126" s="281" t="n">
        <f aca="false">N126*O126</f>
        <v>0</v>
      </c>
      <c r="Q126" s="277" t="n">
        <v>0</v>
      </c>
      <c r="R126" s="280" t="n">
        <v>0</v>
      </c>
      <c r="S126" s="281" t="n">
        <f aca="false">Q126*R126</f>
        <v>0</v>
      </c>
      <c r="T126" s="282" t="n">
        <v>0</v>
      </c>
      <c r="U126" s="280" t="n">
        <v>0</v>
      </c>
      <c r="V126" s="281" t="n">
        <f aca="false">T126*U126</f>
        <v>0</v>
      </c>
      <c r="W126" s="277" t="n">
        <v>0</v>
      </c>
      <c r="X126" s="280" t="n">
        <v>0</v>
      </c>
      <c r="Y126" s="281" t="n">
        <f aca="false">W126*X126</f>
        <v>0</v>
      </c>
      <c r="Z126" s="282" t="n">
        <v>0</v>
      </c>
      <c r="AA126" s="280" t="n">
        <v>0</v>
      </c>
      <c r="AB126" s="278" t="n">
        <f aca="false">Z126*AA126</f>
        <v>0</v>
      </c>
      <c r="AC126" s="283" t="n">
        <f aca="false">G126+M126+S126+Y126</f>
        <v>0</v>
      </c>
      <c r="AD126" s="340" t="n">
        <f aca="false">J126+P126+V126+AB126</f>
        <v>0</v>
      </c>
      <c r="AE126" s="341" t="n">
        <f aca="false">AC126-AD126</f>
        <v>0</v>
      </c>
      <c r="AF126" s="342" t="n">
        <v>0</v>
      </c>
      <c r="AG126" s="292"/>
      <c r="AH126" s="114"/>
      <c r="AI126" s="114"/>
    </row>
    <row r="127" s="72" customFormat="true" ht="30" hidden="false" customHeight="true" outlineLevel="0" collapsed="false">
      <c r="A127" s="128" t="s">
        <v>114</v>
      </c>
      <c r="B127" s="288" t="s">
        <v>118</v>
      </c>
      <c r="C127" s="343" t="s">
        <v>239</v>
      </c>
      <c r="D127" s="344" t="s">
        <v>240</v>
      </c>
      <c r="E127" s="132" t="n">
        <v>9</v>
      </c>
      <c r="F127" s="133" t="n">
        <v>300</v>
      </c>
      <c r="G127" s="134" t="n">
        <f aca="false">E127*F127</f>
        <v>2700</v>
      </c>
      <c r="H127" s="132" t="n">
        <v>9</v>
      </c>
      <c r="I127" s="133" t="n">
        <v>300</v>
      </c>
      <c r="J127" s="154" t="n">
        <f aca="false">H127*I127</f>
        <v>2700</v>
      </c>
      <c r="K127" s="222" t="n">
        <v>0</v>
      </c>
      <c r="L127" s="133" t="n">
        <v>0</v>
      </c>
      <c r="M127" s="154" t="n">
        <f aca="false">K127*L127</f>
        <v>0</v>
      </c>
      <c r="N127" s="132" t="n">
        <v>0</v>
      </c>
      <c r="O127" s="133" t="n">
        <v>0</v>
      </c>
      <c r="P127" s="154" t="n">
        <f aca="false">N127*O127</f>
        <v>0</v>
      </c>
      <c r="Q127" s="222" t="n">
        <v>0</v>
      </c>
      <c r="R127" s="133" t="n">
        <v>0</v>
      </c>
      <c r="S127" s="154" t="n">
        <f aca="false">Q127*R127</f>
        <v>0</v>
      </c>
      <c r="T127" s="132" t="n">
        <v>0</v>
      </c>
      <c r="U127" s="133" t="n">
        <v>0</v>
      </c>
      <c r="V127" s="154" t="n">
        <f aca="false">T127*U127</f>
        <v>0</v>
      </c>
      <c r="W127" s="222" t="n">
        <v>0</v>
      </c>
      <c r="X127" s="133" t="n">
        <v>0</v>
      </c>
      <c r="Y127" s="154" t="n">
        <f aca="false">W127*X127</f>
        <v>0</v>
      </c>
      <c r="Z127" s="132" t="n">
        <v>0</v>
      </c>
      <c r="AA127" s="133" t="n">
        <v>0</v>
      </c>
      <c r="AB127" s="134" t="n">
        <f aca="false">Z127*AA127</f>
        <v>0</v>
      </c>
      <c r="AC127" s="135" t="n">
        <f aca="false">G127+M127+S127+Y127</f>
        <v>2700</v>
      </c>
      <c r="AD127" s="345" t="n">
        <f aca="false">J127+P127+V127+AB127</f>
        <v>2700</v>
      </c>
      <c r="AE127" s="346" t="n">
        <f aca="false">AC127-AD127</f>
        <v>0</v>
      </c>
      <c r="AF127" s="342" t="n">
        <f aca="false">AE127/AC127</f>
        <v>0</v>
      </c>
      <c r="AG127" s="292"/>
      <c r="AH127" s="114"/>
      <c r="AI127" s="114"/>
    </row>
    <row r="128" s="72" customFormat="true" ht="30" hidden="false" customHeight="true" outlineLevel="0" collapsed="false">
      <c r="A128" s="159" t="s">
        <v>114</v>
      </c>
      <c r="B128" s="293" t="s">
        <v>120</v>
      </c>
      <c r="C128" s="347" t="s">
        <v>241</v>
      </c>
      <c r="D128" s="348" t="s">
        <v>240</v>
      </c>
      <c r="E128" s="162" t="n">
        <v>9</v>
      </c>
      <c r="F128" s="163" t="n">
        <v>50</v>
      </c>
      <c r="G128" s="164" t="n">
        <f aca="false">E128*F128</f>
        <v>450</v>
      </c>
      <c r="H128" s="162" t="n">
        <v>9</v>
      </c>
      <c r="I128" s="163" t="n">
        <v>50</v>
      </c>
      <c r="J128" s="165" t="n">
        <f aca="false">H128*I128</f>
        <v>450</v>
      </c>
      <c r="K128" s="224" t="n">
        <v>0</v>
      </c>
      <c r="L128" s="163" t="n">
        <v>0</v>
      </c>
      <c r="M128" s="165" t="n">
        <f aca="false">K128*L128</f>
        <v>0</v>
      </c>
      <c r="N128" s="162" t="n">
        <v>0</v>
      </c>
      <c r="O128" s="163" t="n">
        <v>0</v>
      </c>
      <c r="P128" s="165" t="n">
        <f aca="false">N128*O128</f>
        <v>0</v>
      </c>
      <c r="Q128" s="224" t="n">
        <v>0</v>
      </c>
      <c r="R128" s="163" t="n">
        <v>0</v>
      </c>
      <c r="S128" s="165" t="n">
        <f aca="false">Q128*R128</f>
        <v>0</v>
      </c>
      <c r="T128" s="162" t="n">
        <v>0</v>
      </c>
      <c r="U128" s="163" t="n">
        <v>0</v>
      </c>
      <c r="V128" s="165" t="n">
        <f aca="false">T128*U128</f>
        <v>0</v>
      </c>
      <c r="W128" s="224" t="n">
        <v>0</v>
      </c>
      <c r="X128" s="163" t="n">
        <v>0</v>
      </c>
      <c r="Y128" s="165" t="n">
        <f aca="false">W128*X128</f>
        <v>0</v>
      </c>
      <c r="Z128" s="162" t="n">
        <v>0</v>
      </c>
      <c r="AA128" s="163" t="n">
        <v>0</v>
      </c>
      <c r="AB128" s="164" t="n">
        <f aca="false">Z128*AA128</f>
        <v>0</v>
      </c>
      <c r="AC128" s="253" t="n">
        <f aca="false">G128+M128+S128+Y128</f>
        <v>450</v>
      </c>
      <c r="AD128" s="349" t="n">
        <f aca="false">J128+P128+V128+AB128</f>
        <v>450</v>
      </c>
      <c r="AE128" s="346" t="n">
        <f aca="false">AC128-AD128</f>
        <v>0</v>
      </c>
      <c r="AF128" s="342" t="n">
        <f aca="false">AE128/AC128</f>
        <v>0</v>
      </c>
      <c r="AG128" s="292"/>
      <c r="AH128" s="114"/>
      <c r="AI128" s="114"/>
    </row>
    <row r="129" s="72" customFormat="true" ht="15.75" hidden="false" customHeight="true" outlineLevel="0" collapsed="false">
      <c r="A129" s="350" t="s">
        <v>242</v>
      </c>
      <c r="B129" s="350"/>
      <c r="C129" s="350"/>
      <c r="D129" s="351"/>
      <c r="E129" s="352" t="n">
        <f aca="false">SUM(E126:E128)</f>
        <v>18</v>
      </c>
      <c r="F129" s="353" t="n">
        <f aca="false">SUM(F126:F128)</f>
        <v>350</v>
      </c>
      <c r="G129" s="354" t="n">
        <f aca="false">SUM(G126:G128)</f>
        <v>3150</v>
      </c>
      <c r="H129" s="355" t="n">
        <f aca="false">SUM(H126:H128)</f>
        <v>18</v>
      </c>
      <c r="I129" s="356" t="n">
        <f aca="false">SUM(I126:I128)</f>
        <v>350</v>
      </c>
      <c r="J129" s="356" t="n">
        <f aca="false">SUM(J126:J128)</f>
        <v>3150</v>
      </c>
      <c r="K129" s="357" t="n">
        <f aca="false">SUM(K126:K128)</f>
        <v>0</v>
      </c>
      <c r="L129" s="353" t="n">
        <f aca="false">SUM(L126:L128)</f>
        <v>0</v>
      </c>
      <c r="M129" s="353" t="n">
        <f aca="false">SUM(M126:M128)</f>
        <v>0</v>
      </c>
      <c r="N129" s="352" t="n">
        <f aca="false">SUM(N126:N128)</f>
        <v>0</v>
      </c>
      <c r="O129" s="353" t="n">
        <f aca="false">SUM(O126:O128)</f>
        <v>0</v>
      </c>
      <c r="P129" s="353" t="n">
        <f aca="false">SUM(P126:P128)</f>
        <v>0</v>
      </c>
      <c r="Q129" s="357" t="n">
        <f aca="false">SUM(Q126:Q128)</f>
        <v>0</v>
      </c>
      <c r="R129" s="353" t="n">
        <f aca="false">SUM(R126:R128)</f>
        <v>0</v>
      </c>
      <c r="S129" s="353" t="n">
        <f aca="false">SUM(S126:S128)</f>
        <v>0</v>
      </c>
      <c r="T129" s="352" t="n">
        <f aca="false">SUM(T126:T128)</f>
        <v>0</v>
      </c>
      <c r="U129" s="353" t="n">
        <f aca="false">SUM(U126:U128)</f>
        <v>0</v>
      </c>
      <c r="V129" s="353" t="n">
        <f aca="false">SUM(V126:V128)</f>
        <v>0</v>
      </c>
      <c r="W129" s="357" t="n">
        <f aca="false">SUM(W126:W128)</f>
        <v>0</v>
      </c>
      <c r="X129" s="353" t="n">
        <f aca="false">SUM(X126:X128)</f>
        <v>0</v>
      </c>
      <c r="Y129" s="353" t="n">
        <f aca="false">SUM(Y126:Y128)</f>
        <v>0</v>
      </c>
      <c r="Z129" s="352" t="n">
        <f aca="false">SUM(Z126:Z128)</f>
        <v>0</v>
      </c>
      <c r="AA129" s="353" t="n">
        <f aca="false">SUM(AA126:AA128)</f>
        <v>0</v>
      </c>
      <c r="AB129" s="353" t="n">
        <f aca="false">SUM(AB126:AB128)</f>
        <v>0</v>
      </c>
      <c r="AC129" s="303" t="n">
        <f aca="false">G129+M129+S129+Y129</f>
        <v>3150</v>
      </c>
      <c r="AD129" s="358" t="n">
        <f aca="false">J129+P129+V129+AB129</f>
        <v>3150</v>
      </c>
      <c r="AE129" s="359" t="n">
        <f aca="false">AC129-AD129</f>
        <v>0</v>
      </c>
      <c r="AF129" s="360" t="n">
        <f aca="false">AE129/AC129</f>
        <v>0</v>
      </c>
      <c r="AG129" s="333"/>
      <c r="AH129" s="114"/>
      <c r="AI129" s="114"/>
    </row>
    <row r="130" s="72" customFormat="true" ht="15" hidden="false" customHeight="true" outlineLevel="0" collapsed="false">
      <c r="A130" s="214" t="s">
        <v>109</v>
      </c>
      <c r="B130" s="264" t="s">
        <v>40</v>
      </c>
      <c r="C130" s="266" t="s">
        <v>243</v>
      </c>
      <c r="D130" s="267"/>
      <c r="E130" s="268"/>
      <c r="F130" s="269"/>
      <c r="G130" s="269"/>
      <c r="H130" s="268"/>
      <c r="I130" s="269"/>
      <c r="J130" s="270"/>
      <c r="K130" s="269"/>
      <c r="L130" s="269"/>
      <c r="M130" s="270"/>
      <c r="N130" s="268"/>
      <c r="O130" s="269"/>
      <c r="P130" s="270"/>
      <c r="Q130" s="269"/>
      <c r="R130" s="269"/>
      <c r="S130" s="270"/>
      <c r="T130" s="268"/>
      <c r="U130" s="269"/>
      <c r="V130" s="270"/>
      <c r="W130" s="269"/>
      <c r="X130" s="269"/>
      <c r="Y130" s="270"/>
      <c r="Z130" s="268"/>
      <c r="AA130" s="269"/>
      <c r="AB130" s="270"/>
      <c r="AC130" s="335"/>
      <c r="AD130" s="336"/>
      <c r="AE130" s="361"/>
      <c r="AF130" s="362"/>
      <c r="AG130" s="363"/>
      <c r="AH130" s="114"/>
      <c r="AI130" s="114"/>
    </row>
    <row r="131" s="72" customFormat="true" ht="30" hidden="false" customHeight="true" outlineLevel="0" collapsed="false">
      <c r="A131" s="273" t="s">
        <v>114</v>
      </c>
      <c r="B131" s="274" t="s">
        <v>115</v>
      </c>
      <c r="C131" s="338" t="s">
        <v>244</v>
      </c>
      <c r="D131" s="339" t="s">
        <v>245</v>
      </c>
      <c r="E131" s="282" t="n">
        <v>0</v>
      </c>
      <c r="F131" s="280" t="n">
        <v>0</v>
      </c>
      <c r="G131" s="278" t="n">
        <f aca="false">E131*F131</f>
        <v>0</v>
      </c>
      <c r="H131" s="282" t="n">
        <v>0</v>
      </c>
      <c r="I131" s="280" t="n">
        <v>0</v>
      </c>
      <c r="J131" s="281" t="n">
        <f aca="false">H131*I131</f>
        <v>0</v>
      </c>
      <c r="K131" s="277" t="n">
        <v>0</v>
      </c>
      <c r="L131" s="280" t="n">
        <v>0</v>
      </c>
      <c r="M131" s="281" t="n">
        <f aca="false">K131*L131</f>
        <v>0</v>
      </c>
      <c r="N131" s="282" t="n">
        <v>0</v>
      </c>
      <c r="O131" s="280" t="n">
        <v>0</v>
      </c>
      <c r="P131" s="281" t="n">
        <f aca="false">N131*O131</f>
        <v>0</v>
      </c>
      <c r="Q131" s="277" t="n">
        <v>0</v>
      </c>
      <c r="R131" s="280" t="n">
        <v>0</v>
      </c>
      <c r="S131" s="281" t="n">
        <f aca="false">Q131*R131</f>
        <v>0</v>
      </c>
      <c r="T131" s="282" t="n">
        <v>0</v>
      </c>
      <c r="U131" s="280" t="n">
        <v>0</v>
      </c>
      <c r="V131" s="281" t="n">
        <f aca="false">T131*U131</f>
        <v>0</v>
      </c>
      <c r="W131" s="277" t="n">
        <v>0</v>
      </c>
      <c r="X131" s="280" t="n">
        <v>0</v>
      </c>
      <c r="Y131" s="281" t="n">
        <f aca="false">W131*X131</f>
        <v>0</v>
      </c>
      <c r="Z131" s="282" t="n">
        <v>0</v>
      </c>
      <c r="AA131" s="280" t="n">
        <v>0</v>
      </c>
      <c r="AB131" s="278" t="n">
        <f aca="false">Z131*AA131</f>
        <v>0</v>
      </c>
      <c r="AC131" s="283" t="n">
        <f aca="false">G131+M131+S131+Y131</f>
        <v>0</v>
      </c>
      <c r="AD131" s="340" t="n">
        <f aca="false">J131+P131+V131+AB131</f>
        <v>0</v>
      </c>
      <c r="AE131" s="283" t="n">
        <f aca="false">AC131-AD131</f>
        <v>0</v>
      </c>
      <c r="AF131" s="286" t="n">
        <v>0</v>
      </c>
      <c r="AG131" s="287"/>
      <c r="AH131" s="114"/>
      <c r="AI131" s="114"/>
    </row>
    <row r="132" s="72" customFormat="true" ht="30" hidden="false" customHeight="true" outlineLevel="0" collapsed="false">
      <c r="A132" s="128" t="s">
        <v>114</v>
      </c>
      <c r="B132" s="288" t="s">
        <v>118</v>
      </c>
      <c r="C132" s="343" t="s">
        <v>246</v>
      </c>
      <c r="D132" s="344" t="s">
        <v>245</v>
      </c>
      <c r="E132" s="132" t="n">
        <v>0</v>
      </c>
      <c r="F132" s="133" t="n">
        <v>0</v>
      </c>
      <c r="G132" s="134" t="n">
        <f aca="false">E132*F132</f>
        <v>0</v>
      </c>
      <c r="H132" s="132" t="n">
        <v>0</v>
      </c>
      <c r="I132" s="133" t="n">
        <v>0</v>
      </c>
      <c r="J132" s="154" t="n">
        <f aca="false">H132*I132</f>
        <v>0</v>
      </c>
      <c r="K132" s="222" t="n">
        <v>0</v>
      </c>
      <c r="L132" s="133" t="n">
        <v>0</v>
      </c>
      <c r="M132" s="154" t="n">
        <f aca="false">K132*L132</f>
        <v>0</v>
      </c>
      <c r="N132" s="132" t="n">
        <v>0</v>
      </c>
      <c r="O132" s="133" t="n">
        <v>0</v>
      </c>
      <c r="P132" s="154" t="n">
        <f aca="false">N132*O132</f>
        <v>0</v>
      </c>
      <c r="Q132" s="222" t="n">
        <v>0</v>
      </c>
      <c r="R132" s="133" t="n">
        <v>0</v>
      </c>
      <c r="S132" s="154" t="n">
        <f aca="false">Q132*R132</f>
        <v>0</v>
      </c>
      <c r="T132" s="132" t="n">
        <v>0</v>
      </c>
      <c r="U132" s="133" t="n">
        <v>0</v>
      </c>
      <c r="V132" s="154" t="n">
        <f aca="false">T132*U132</f>
        <v>0</v>
      </c>
      <c r="W132" s="222" t="n">
        <v>0</v>
      </c>
      <c r="X132" s="133" t="n">
        <v>0</v>
      </c>
      <c r="Y132" s="154" t="n">
        <f aca="false">W132*X132</f>
        <v>0</v>
      </c>
      <c r="Z132" s="132" t="n">
        <v>0</v>
      </c>
      <c r="AA132" s="133" t="n">
        <v>0</v>
      </c>
      <c r="AB132" s="134" t="n">
        <f aca="false">Z132*AA132</f>
        <v>0</v>
      </c>
      <c r="AC132" s="135" t="n">
        <f aca="false">G132+M132+S132+Y132</f>
        <v>0</v>
      </c>
      <c r="AD132" s="345" t="n">
        <f aca="false">J132+P132+V132+AB132</f>
        <v>0</v>
      </c>
      <c r="AE132" s="135" t="n">
        <f aca="false">AC132-AD132</f>
        <v>0</v>
      </c>
      <c r="AF132" s="291" t="n">
        <v>0</v>
      </c>
      <c r="AG132" s="292"/>
      <c r="AH132" s="114"/>
      <c r="AI132" s="114"/>
    </row>
    <row r="133" s="72" customFormat="true" ht="30" hidden="false" customHeight="true" outlineLevel="0" collapsed="false">
      <c r="A133" s="128" t="s">
        <v>114</v>
      </c>
      <c r="B133" s="288" t="s">
        <v>120</v>
      </c>
      <c r="C133" s="343" t="s">
        <v>247</v>
      </c>
      <c r="D133" s="344" t="s">
        <v>245</v>
      </c>
      <c r="E133" s="132" t="n">
        <v>1</v>
      </c>
      <c r="F133" s="133" t="n">
        <v>20000</v>
      </c>
      <c r="G133" s="134" t="n">
        <f aca="false">E133*F133</f>
        <v>20000</v>
      </c>
      <c r="H133" s="132" t="n">
        <v>1</v>
      </c>
      <c r="I133" s="133" t="n">
        <v>20000</v>
      </c>
      <c r="J133" s="154" t="n">
        <f aca="false">H133*I133</f>
        <v>20000</v>
      </c>
      <c r="K133" s="222" t="n">
        <v>0</v>
      </c>
      <c r="L133" s="133" t="n">
        <v>0</v>
      </c>
      <c r="M133" s="154" t="n">
        <f aca="false">K133*L133</f>
        <v>0</v>
      </c>
      <c r="N133" s="132" t="n">
        <v>0</v>
      </c>
      <c r="O133" s="133" t="n">
        <v>0</v>
      </c>
      <c r="P133" s="154" t="n">
        <f aca="false">N133*O133</f>
        <v>0</v>
      </c>
      <c r="Q133" s="222" t="n">
        <v>0</v>
      </c>
      <c r="R133" s="133" t="n">
        <v>0</v>
      </c>
      <c r="S133" s="154" t="n">
        <f aca="false">Q133*R133</f>
        <v>0</v>
      </c>
      <c r="T133" s="132" t="n">
        <v>0</v>
      </c>
      <c r="U133" s="133" t="n">
        <v>0</v>
      </c>
      <c r="V133" s="154" t="n">
        <f aca="false">T133*U133</f>
        <v>0</v>
      </c>
      <c r="W133" s="222" t="n">
        <v>0</v>
      </c>
      <c r="X133" s="133" t="n">
        <v>0</v>
      </c>
      <c r="Y133" s="154" t="n">
        <f aca="false">W133*X133</f>
        <v>0</v>
      </c>
      <c r="Z133" s="132" t="n">
        <v>0</v>
      </c>
      <c r="AA133" s="133" t="n">
        <v>0</v>
      </c>
      <c r="AB133" s="134" t="n">
        <f aca="false">Z133*AA133</f>
        <v>0</v>
      </c>
      <c r="AC133" s="135" t="n">
        <f aca="false">G133+M133+S133+Y133</f>
        <v>20000</v>
      </c>
      <c r="AD133" s="345" t="n">
        <f aca="false">J133+P133+V133+AB133</f>
        <v>20000</v>
      </c>
      <c r="AE133" s="135" t="n">
        <f aca="false">AC133-AD133</f>
        <v>0</v>
      </c>
      <c r="AF133" s="291" t="n">
        <f aca="false">AE133/AC133</f>
        <v>0</v>
      </c>
      <c r="AG133" s="292"/>
      <c r="AH133" s="114"/>
      <c r="AI133" s="114"/>
    </row>
    <row r="134" s="72" customFormat="true" ht="30" hidden="false" customHeight="true" outlineLevel="0" collapsed="false">
      <c r="A134" s="159" t="s">
        <v>114</v>
      </c>
      <c r="B134" s="293" t="s">
        <v>129</v>
      </c>
      <c r="C134" s="347" t="s">
        <v>248</v>
      </c>
      <c r="D134" s="348" t="s">
        <v>245</v>
      </c>
      <c r="E134" s="162" t="n">
        <v>0</v>
      </c>
      <c r="F134" s="163" t="n">
        <v>0</v>
      </c>
      <c r="G134" s="164" t="n">
        <f aca="false">E134*F134</f>
        <v>0</v>
      </c>
      <c r="H134" s="162" t="n">
        <v>0</v>
      </c>
      <c r="I134" s="163" t="n">
        <v>0</v>
      </c>
      <c r="J134" s="165" t="n">
        <f aca="false">H134*I134</f>
        <v>0</v>
      </c>
      <c r="K134" s="224" t="n">
        <v>0</v>
      </c>
      <c r="L134" s="163" t="n">
        <v>0</v>
      </c>
      <c r="M134" s="165" t="n">
        <f aca="false">K134*L134</f>
        <v>0</v>
      </c>
      <c r="N134" s="162" t="n">
        <v>0</v>
      </c>
      <c r="O134" s="163" t="n">
        <v>0</v>
      </c>
      <c r="P134" s="165" t="n">
        <f aca="false">N134*O134</f>
        <v>0</v>
      </c>
      <c r="Q134" s="224" t="n">
        <v>0</v>
      </c>
      <c r="R134" s="163" t="n">
        <v>0</v>
      </c>
      <c r="S134" s="165" t="n">
        <f aca="false">Q134*R134</f>
        <v>0</v>
      </c>
      <c r="T134" s="162" t="n">
        <v>0</v>
      </c>
      <c r="U134" s="163" t="n">
        <v>0</v>
      </c>
      <c r="V134" s="165" t="n">
        <f aca="false">T134*U134</f>
        <v>0</v>
      </c>
      <c r="W134" s="224" t="n">
        <v>0</v>
      </c>
      <c r="X134" s="163" t="n">
        <v>0</v>
      </c>
      <c r="Y134" s="165" t="n">
        <f aca="false">W134*X134</f>
        <v>0</v>
      </c>
      <c r="Z134" s="162" t="n">
        <v>0</v>
      </c>
      <c r="AA134" s="163" t="n">
        <v>0</v>
      </c>
      <c r="AB134" s="164" t="n">
        <f aca="false">Z134*AA134</f>
        <v>0</v>
      </c>
      <c r="AC134" s="253" t="n">
        <f aca="false">G134+M134+S134+Y134</f>
        <v>0</v>
      </c>
      <c r="AD134" s="349" t="n">
        <f aca="false">J134+P134+V134+AB134</f>
        <v>0</v>
      </c>
      <c r="AE134" s="253" t="n">
        <f aca="false">AC134-AD134</f>
        <v>0</v>
      </c>
      <c r="AF134" s="364" t="n">
        <v>0</v>
      </c>
      <c r="AG134" s="365"/>
      <c r="AH134" s="114"/>
      <c r="AI134" s="114"/>
    </row>
    <row r="135" s="72" customFormat="true" ht="15" hidden="false" customHeight="true" outlineLevel="0" collapsed="false">
      <c r="A135" s="350" t="s">
        <v>249</v>
      </c>
      <c r="B135" s="350"/>
      <c r="C135" s="350"/>
      <c r="D135" s="299"/>
      <c r="E135" s="352" t="n">
        <f aca="false">SUM(E131:E134)</f>
        <v>1</v>
      </c>
      <c r="F135" s="353" t="n">
        <f aca="false">SUM(F131:F134)</f>
        <v>20000</v>
      </c>
      <c r="G135" s="354" t="n">
        <f aca="false">SUM(G131:G134)</f>
        <v>20000</v>
      </c>
      <c r="H135" s="355" t="n">
        <f aca="false">SUM(H131:H134)</f>
        <v>1</v>
      </c>
      <c r="I135" s="356" t="n">
        <f aca="false">SUM(I131:I134)</f>
        <v>20000</v>
      </c>
      <c r="J135" s="356" t="n">
        <f aca="false">SUM(J131:J134)</f>
        <v>20000</v>
      </c>
      <c r="K135" s="357" t="n">
        <f aca="false">SUM(K131:K134)</f>
        <v>0</v>
      </c>
      <c r="L135" s="353" t="n">
        <f aca="false">SUM(L131:L134)</f>
        <v>0</v>
      </c>
      <c r="M135" s="353" t="n">
        <f aca="false">SUM(M131:M134)</f>
        <v>0</v>
      </c>
      <c r="N135" s="352" t="n">
        <f aca="false">SUM(N131:N134)</f>
        <v>0</v>
      </c>
      <c r="O135" s="353" t="n">
        <f aca="false">SUM(O131:O134)</f>
        <v>0</v>
      </c>
      <c r="P135" s="353" t="n">
        <f aca="false">SUM(P131:P134)</f>
        <v>0</v>
      </c>
      <c r="Q135" s="357" t="n">
        <f aca="false">SUM(Q131:Q134)</f>
        <v>0</v>
      </c>
      <c r="R135" s="353" t="n">
        <f aca="false">SUM(R131:R134)</f>
        <v>0</v>
      </c>
      <c r="S135" s="353" t="n">
        <f aca="false">SUM(S131:S134)</f>
        <v>0</v>
      </c>
      <c r="T135" s="352" t="n">
        <f aca="false">SUM(T131:T134)</f>
        <v>0</v>
      </c>
      <c r="U135" s="353" t="n">
        <f aca="false">SUM(U131:U134)</f>
        <v>0</v>
      </c>
      <c r="V135" s="353" t="n">
        <f aca="false">SUM(V131:V134)</f>
        <v>0</v>
      </c>
      <c r="W135" s="357" t="n">
        <f aca="false">SUM(W131:W134)</f>
        <v>0</v>
      </c>
      <c r="X135" s="353" t="n">
        <f aca="false">SUM(X131:X134)</f>
        <v>0</v>
      </c>
      <c r="Y135" s="353" t="n">
        <f aca="false">SUM(Y131:Y134)</f>
        <v>0</v>
      </c>
      <c r="Z135" s="352" t="n">
        <f aca="false">SUM(Z131:Z134)</f>
        <v>0</v>
      </c>
      <c r="AA135" s="353" t="n">
        <f aca="false">SUM(AA131:AA134)</f>
        <v>0</v>
      </c>
      <c r="AB135" s="353" t="n">
        <f aca="false">SUM(AB131:AB134)</f>
        <v>0</v>
      </c>
      <c r="AC135" s="303" t="n">
        <f aca="false">G135+M135+S135+Y135</f>
        <v>20000</v>
      </c>
      <c r="AD135" s="358" t="n">
        <f aca="false">J135+P135+V135+AB135</f>
        <v>20000</v>
      </c>
      <c r="AE135" s="366" t="n">
        <f aca="false">AC135-AD135</f>
        <v>0</v>
      </c>
      <c r="AF135" s="367" t="n">
        <f aca="false">AE135/AC135</f>
        <v>0</v>
      </c>
      <c r="AG135" s="368"/>
      <c r="AH135" s="114"/>
      <c r="AI135" s="114"/>
    </row>
    <row r="136" s="72" customFormat="true" ht="15" hidden="false" customHeight="true" outlineLevel="0" collapsed="false">
      <c r="A136" s="369" t="s">
        <v>109</v>
      </c>
      <c r="B136" s="264" t="s">
        <v>250</v>
      </c>
      <c r="C136" s="168" t="s">
        <v>251</v>
      </c>
      <c r="D136" s="256"/>
      <c r="E136" s="257"/>
      <c r="F136" s="258"/>
      <c r="G136" s="258"/>
      <c r="H136" s="257"/>
      <c r="I136" s="258"/>
      <c r="J136" s="258"/>
      <c r="K136" s="258"/>
      <c r="L136" s="258"/>
      <c r="M136" s="259"/>
      <c r="N136" s="257"/>
      <c r="O136" s="258"/>
      <c r="P136" s="259"/>
      <c r="Q136" s="258"/>
      <c r="R136" s="258"/>
      <c r="S136" s="259"/>
      <c r="T136" s="257"/>
      <c r="U136" s="258"/>
      <c r="V136" s="259"/>
      <c r="W136" s="258"/>
      <c r="X136" s="258"/>
      <c r="Y136" s="259"/>
      <c r="Z136" s="257"/>
      <c r="AA136" s="258"/>
      <c r="AB136" s="259"/>
      <c r="AC136" s="257"/>
      <c r="AD136" s="258"/>
      <c r="AE136" s="336"/>
      <c r="AF136" s="362"/>
      <c r="AG136" s="363"/>
      <c r="AH136" s="114"/>
      <c r="AI136" s="114"/>
    </row>
    <row r="137" s="72" customFormat="true" ht="30" hidden="false" customHeight="true" outlineLevel="0" collapsed="false">
      <c r="A137" s="115" t="s">
        <v>111</v>
      </c>
      <c r="B137" s="116" t="s">
        <v>252</v>
      </c>
      <c r="C137" s="260" t="s">
        <v>253</v>
      </c>
      <c r="D137" s="194"/>
      <c r="E137" s="217" t="n">
        <f aca="false">SUM(E138:E140)</f>
        <v>0</v>
      </c>
      <c r="F137" s="218" t="n">
        <f aca="false">SUM(F138:F140)</f>
        <v>0</v>
      </c>
      <c r="G137" s="219" t="n">
        <f aca="false">SUM(G138:G140)</f>
        <v>0</v>
      </c>
      <c r="H137" s="119" t="n">
        <f aca="false">SUM(H138:H140)</f>
        <v>0</v>
      </c>
      <c r="I137" s="120" t="n">
        <f aca="false">SUM(I138:I140)</f>
        <v>0</v>
      </c>
      <c r="J137" s="153" t="n">
        <f aca="false">SUM(J138:J140)</f>
        <v>0</v>
      </c>
      <c r="K137" s="230" t="n">
        <f aca="false">SUM(K138:K140)</f>
        <v>0</v>
      </c>
      <c r="L137" s="218" t="n">
        <f aca="false">SUM(L138:L140)</f>
        <v>0</v>
      </c>
      <c r="M137" s="231" t="n">
        <f aca="false">SUM(M138:M140)</f>
        <v>0</v>
      </c>
      <c r="N137" s="217" t="n">
        <f aca="false">SUM(N138:N140)</f>
        <v>0</v>
      </c>
      <c r="O137" s="218" t="n">
        <f aca="false">SUM(O138:O140)</f>
        <v>0</v>
      </c>
      <c r="P137" s="231" t="n">
        <f aca="false">SUM(P138:P140)</f>
        <v>0</v>
      </c>
      <c r="Q137" s="230" t="n">
        <f aca="false">SUM(Q138:Q140)</f>
        <v>0</v>
      </c>
      <c r="R137" s="218" t="n">
        <f aca="false">SUM(R138:R140)</f>
        <v>0</v>
      </c>
      <c r="S137" s="231" t="n">
        <f aca="false">SUM(S138:S140)</f>
        <v>0</v>
      </c>
      <c r="T137" s="217" t="n">
        <f aca="false">SUM(T138:T140)</f>
        <v>0</v>
      </c>
      <c r="U137" s="218" t="n">
        <f aca="false">SUM(U138:U140)</f>
        <v>0</v>
      </c>
      <c r="V137" s="231" t="n">
        <f aca="false">SUM(V138:V140)</f>
        <v>0</v>
      </c>
      <c r="W137" s="230" t="n">
        <f aca="false">SUM(W138:W140)</f>
        <v>0</v>
      </c>
      <c r="X137" s="218" t="n">
        <f aca="false">SUM(X138:X140)</f>
        <v>0</v>
      </c>
      <c r="Y137" s="231" t="n">
        <f aca="false">SUM(Y138:Y140)</f>
        <v>0</v>
      </c>
      <c r="Z137" s="217" t="n">
        <f aca="false">SUM(Z138:Z140)</f>
        <v>0</v>
      </c>
      <c r="AA137" s="218" t="n">
        <f aca="false">SUM(AA138:AA140)</f>
        <v>0</v>
      </c>
      <c r="AB137" s="231" t="n">
        <f aca="false">SUM(AB138:AB140)</f>
        <v>0</v>
      </c>
      <c r="AC137" s="122" t="n">
        <f aca="false">G137+M137+S137+Y137</f>
        <v>0</v>
      </c>
      <c r="AD137" s="370" t="n">
        <f aca="false">J137+P137+V137+AB137</f>
        <v>0</v>
      </c>
      <c r="AE137" s="371" t="n">
        <f aca="false">AC137-AD137</f>
        <v>0</v>
      </c>
      <c r="AF137" s="372" t="n">
        <v>0</v>
      </c>
      <c r="AG137" s="373"/>
      <c r="AH137" s="127"/>
      <c r="AI137" s="127"/>
    </row>
    <row r="138" s="72" customFormat="true" ht="30" hidden="false" customHeight="true" outlineLevel="0" collapsed="false">
      <c r="A138" s="128" t="s">
        <v>114</v>
      </c>
      <c r="B138" s="129" t="s">
        <v>115</v>
      </c>
      <c r="C138" s="196" t="s">
        <v>254</v>
      </c>
      <c r="D138" s="131" t="s">
        <v>144</v>
      </c>
      <c r="E138" s="132" t="n">
        <v>0</v>
      </c>
      <c r="F138" s="133" t="n">
        <v>0</v>
      </c>
      <c r="G138" s="134" t="n">
        <f aca="false">E138*F138</f>
        <v>0</v>
      </c>
      <c r="H138" s="132" t="n">
        <v>0</v>
      </c>
      <c r="I138" s="133" t="n">
        <v>0</v>
      </c>
      <c r="J138" s="154" t="n">
        <f aca="false">H138*I138</f>
        <v>0</v>
      </c>
      <c r="K138" s="222" t="n">
        <v>0</v>
      </c>
      <c r="L138" s="133" t="n">
        <v>0</v>
      </c>
      <c r="M138" s="154" t="n">
        <f aca="false">K138*L138</f>
        <v>0</v>
      </c>
      <c r="N138" s="132" t="n">
        <v>0</v>
      </c>
      <c r="O138" s="133" t="n">
        <v>0</v>
      </c>
      <c r="P138" s="154" t="n">
        <f aca="false">N138*O138</f>
        <v>0</v>
      </c>
      <c r="Q138" s="222" t="n">
        <v>0</v>
      </c>
      <c r="R138" s="133" t="n">
        <v>0</v>
      </c>
      <c r="S138" s="154" t="n">
        <f aca="false">Q138*R138</f>
        <v>0</v>
      </c>
      <c r="T138" s="132" t="n">
        <v>0</v>
      </c>
      <c r="U138" s="133" t="n">
        <v>0</v>
      </c>
      <c r="V138" s="154" t="n">
        <f aca="false">T138*U138</f>
        <v>0</v>
      </c>
      <c r="W138" s="222" t="n">
        <v>0</v>
      </c>
      <c r="X138" s="133" t="n">
        <v>0</v>
      </c>
      <c r="Y138" s="154" t="n">
        <f aca="false">W138*X138</f>
        <v>0</v>
      </c>
      <c r="Z138" s="132" t="n">
        <v>0</v>
      </c>
      <c r="AA138" s="133" t="n">
        <v>0</v>
      </c>
      <c r="AB138" s="154" t="n">
        <f aca="false">Z138*AA138</f>
        <v>0</v>
      </c>
      <c r="AC138" s="135" t="n">
        <f aca="false">G138+M138+S138+Y138</f>
        <v>0</v>
      </c>
      <c r="AD138" s="345" t="n">
        <f aca="false">J138+P138+V138+AB138</f>
        <v>0</v>
      </c>
      <c r="AE138" s="135" t="n">
        <f aca="false">AC138-AD138</f>
        <v>0</v>
      </c>
      <c r="AF138" s="291" t="n">
        <v>0</v>
      </c>
      <c r="AG138" s="292"/>
      <c r="AH138" s="114"/>
      <c r="AI138" s="114"/>
    </row>
    <row r="139" s="72" customFormat="true" ht="30" hidden="false" customHeight="true" outlineLevel="0" collapsed="false">
      <c r="A139" s="128" t="s">
        <v>114</v>
      </c>
      <c r="B139" s="129" t="s">
        <v>118</v>
      </c>
      <c r="C139" s="196" t="s">
        <v>254</v>
      </c>
      <c r="D139" s="131" t="s">
        <v>144</v>
      </c>
      <c r="E139" s="132" t="n">
        <v>0</v>
      </c>
      <c r="F139" s="133" t="n">
        <v>0</v>
      </c>
      <c r="G139" s="134" t="n">
        <f aca="false">E139*F139</f>
        <v>0</v>
      </c>
      <c r="H139" s="132" t="n">
        <v>0</v>
      </c>
      <c r="I139" s="133" t="n">
        <v>0</v>
      </c>
      <c r="J139" s="154" t="n">
        <f aca="false">H139*I139</f>
        <v>0</v>
      </c>
      <c r="K139" s="222" t="n">
        <v>0</v>
      </c>
      <c r="L139" s="133" t="n">
        <v>0</v>
      </c>
      <c r="M139" s="154" t="n">
        <f aca="false">K139*L139</f>
        <v>0</v>
      </c>
      <c r="N139" s="132" t="n">
        <v>0</v>
      </c>
      <c r="O139" s="133" t="n">
        <v>0</v>
      </c>
      <c r="P139" s="154" t="n">
        <f aca="false">N139*O139</f>
        <v>0</v>
      </c>
      <c r="Q139" s="222" t="n">
        <v>0</v>
      </c>
      <c r="R139" s="133" t="n">
        <v>0</v>
      </c>
      <c r="S139" s="154" t="n">
        <f aca="false">Q139*R139</f>
        <v>0</v>
      </c>
      <c r="T139" s="132" t="n">
        <v>0</v>
      </c>
      <c r="U139" s="133" t="n">
        <v>0</v>
      </c>
      <c r="V139" s="154" t="n">
        <f aca="false">T139*U139</f>
        <v>0</v>
      </c>
      <c r="W139" s="222" t="n">
        <v>0</v>
      </c>
      <c r="X139" s="133" t="n">
        <v>0</v>
      </c>
      <c r="Y139" s="154" t="n">
        <f aca="false">W139*X139</f>
        <v>0</v>
      </c>
      <c r="Z139" s="132" t="n">
        <v>0</v>
      </c>
      <c r="AA139" s="133" t="n">
        <v>0</v>
      </c>
      <c r="AB139" s="154" t="n">
        <f aca="false">Z139*AA139</f>
        <v>0</v>
      </c>
      <c r="AC139" s="135" t="n">
        <f aca="false">G139+M139+S139+Y139</f>
        <v>0</v>
      </c>
      <c r="AD139" s="345" t="n">
        <f aca="false">J139+P139+V139+AB139</f>
        <v>0</v>
      </c>
      <c r="AE139" s="135" t="n">
        <f aca="false">AC139-AD139</f>
        <v>0</v>
      </c>
      <c r="AF139" s="291" t="n">
        <v>0</v>
      </c>
      <c r="AG139" s="292"/>
      <c r="AH139" s="114"/>
      <c r="AI139" s="114"/>
    </row>
    <row r="140" s="72" customFormat="true" ht="30" hidden="false" customHeight="true" outlineLevel="0" collapsed="false">
      <c r="A140" s="141" t="s">
        <v>114</v>
      </c>
      <c r="B140" s="142" t="s">
        <v>120</v>
      </c>
      <c r="C140" s="143" t="s">
        <v>254</v>
      </c>
      <c r="D140" s="144" t="s">
        <v>144</v>
      </c>
      <c r="E140" s="145" t="n">
        <v>0</v>
      </c>
      <c r="F140" s="146" t="n">
        <v>0</v>
      </c>
      <c r="G140" s="147" t="n">
        <f aca="false">E140*F140</f>
        <v>0</v>
      </c>
      <c r="H140" s="145" t="n">
        <v>0</v>
      </c>
      <c r="I140" s="146" t="n">
        <v>0</v>
      </c>
      <c r="J140" s="155" t="n">
        <f aca="false">H140*I140</f>
        <v>0</v>
      </c>
      <c r="K140" s="244" t="n">
        <v>0</v>
      </c>
      <c r="L140" s="146" t="n">
        <v>0</v>
      </c>
      <c r="M140" s="155" t="n">
        <f aca="false">K140*L140</f>
        <v>0</v>
      </c>
      <c r="N140" s="145" t="n">
        <v>0</v>
      </c>
      <c r="O140" s="146" t="n">
        <v>0</v>
      </c>
      <c r="P140" s="155" t="n">
        <f aca="false">N140*O140</f>
        <v>0</v>
      </c>
      <c r="Q140" s="244" t="n">
        <v>0</v>
      </c>
      <c r="R140" s="146" t="n">
        <v>0</v>
      </c>
      <c r="S140" s="155" t="n">
        <f aca="false">Q140*R140</f>
        <v>0</v>
      </c>
      <c r="T140" s="145" t="n">
        <v>0</v>
      </c>
      <c r="U140" s="146" t="n">
        <v>0</v>
      </c>
      <c r="V140" s="155" t="n">
        <f aca="false">T140*U140</f>
        <v>0</v>
      </c>
      <c r="W140" s="244" t="n">
        <v>0</v>
      </c>
      <c r="X140" s="146" t="n">
        <v>0</v>
      </c>
      <c r="Y140" s="155" t="n">
        <f aca="false">W140*X140</f>
        <v>0</v>
      </c>
      <c r="Z140" s="145" t="n">
        <v>0</v>
      </c>
      <c r="AA140" s="146" t="n">
        <v>0</v>
      </c>
      <c r="AB140" s="155" t="n">
        <f aca="false">Z140*AA140</f>
        <v>0</v>
      </c>
      <c r="AC140" s="253" t="n">
        <f aca="false">G140+M140+S140+Y140</f>
        <v>0</v>
      </c>
      <c r="AD140" s="349" t="n">
        <f aca="false">J140+P140+V140+AB140</f>
        <v>0</v>
      </c>
      <c r="AE140" s="148" t="n">
        <f aca="false">AC140-AD140</f>
        <v>0</v>
      </c>
      <c r="AF140" s="374" t="n">
        <v>0</v>
      </c>
      <c r="AG140" s="375"/>
      <c r="AH140" s="114"/>
      <c r="AI140" s="114"/>
    </row>
    <row r="141" s="72" customFormat="true" ht="15" hidden="false" customHeight="true" outlineLevel="0" collapsed="false">
      <c r="A141" s="115" t="s">
        <v>111</v>
      </c>
      <c r="B141" s="116" t="s">
        <v>255</v>
      </c>
      <c r="C141" s="261" t="s">
        <v>256</v>
      </c>
      <c r="D141" s="118"/>
      <c r="E141" s="119" t="n">
        <f aca="false">SUM(E142:E144)</f>
        <v>0</v>
      </c>
      <c r="F141" s="120" t="n">
        <f aca="false">SUM(F142:F144)</f>
        <v>0</v>
      </c>
      <c r="G141" s="121" t="n">
        <f aca="false">SUM(G142:G144)</f>
        <v>0</v>
      </c>
      <c r="H141" s="119" t="n">
        <f aca="false">SUM(H142:H144)</f>
        <v>0</v>
      </c>
      <c r="I141" s="120" t="n">
        <f aca="false">SUM(I142:I144)</f>
        <v>0</v>
      </c>
      <c r="J141" s="153" t="n">
        <f aca="false">SUM(J142:J144)</f>
        <v>0</v>
      </c>
      <c r="K141" s="220" t="n">
        <f aca="false">SUM(K142:K144)</f>
        <v>0</v>
      </c>
      <c r="L141" s="120" t="n">
        <f aca="false">SUM(L142:L144)</f>
        <v>0</v>
      </c>
      <c r="M141" s="153" t="n">
        <f aca="false">SUM(M142:M144)</f>
        <v>0</v>
      </c>
      <c r="N141" s="119" t="n">
        <f aca="false">SUM(N142:N144)</f>
        <v>0</v>
      </c>
      <c r="O141" s="120" t="n">
        <f aca="false">SUM(O142:O144)</f>
        <v>0</v>
      </c>
      <c r="P141" s="153" t="n">
        <f aca="false">SUM(P142:P144)</f>
        <v>0</v>
      </c>
      <c r="Q141" s="220" t="n">
        <f aca="false">SUM(Q142:Q144)</f>
        <v>0</v>
      </c>
      <c r="R141" s="120" t="n">
        <f aca="false">SUM(R142:R144)</f>
        <v>0</v>
      </c>
      <c r="S141" s="153" t="n">
        <f aca="false">SUM(S142:S144)</f>
        <v>0</v>
      </c>
      <c r="T141" s="119" t="n">
        <f aca="false">SUM(T142:T144)</f>
        <v>0</v>
      </c>
      <c r="U141" s="120" t="n">
        <f aca="false">SUM(U142:U144)</f>
        <v>0</v>
      </c>
      <c r="V141" s="153" t="n">
        <f aca="false">SUM(V142:V144)</f>
        <v>0</v>
      </c>
      <c r="W141" s="220" t="n">
        <f aca="false">SUM(W142:W144)</f>
        <v>0</v>
      </c>
      <c r="X141" s="120" t="n">
        <f aca="false">SUM(X142:X144)</f>
        <v>0</v>
      </c>
      <c r="Y141" s="153" t="n">
        <f aca="false">SUM(Y142:Y144)</f>
        <v>0</v>
      </c>
      <c r="Z141" s="119" t="n">
        <f aca="false">SUM(Z142:Z144)</f>
        <v>0</v>
      </c>
      <c r="AA141" s="120" t="n">
        <f aca="false">SUM(AA142:AA144)</f>
        <v>0</v>
      </c>
      <c r="AB141" s="153" t="n">
        <f aca="false">SUM(AB142:AB144)</f>
        <v>0</v>
      </c>
      <c r="AC141" s="122" t="n">
        <f aca="false">G141+M141+S141+Y141</f>
        <v>0</v>
      </c>
      <c r="AD141" s="370" t="n">
        <f aca="false">J141+P141+V141+AB141</f>
        <v>0</v>
      </c>
      <c r="AE141" s="371" t="n">
        <f aca="false">AC141-AD141</f>
        <v>0</v>
      </c>
      <c r="AF141" s="372" t="n">
        <v>0</v>
      </c>
      <c r="AG141" s="373"/>
      <c r="AH141" s="127"/>
      <c r="AI141" s="127"/>
    </row>
    <row r="142" s="72" customFormat="true" ht="30" hidden="false" customHeight="true" outlineLevel="0" collapsed="false">
      <c r="A142" s="128" t="s">
        <v>114</v>
      </c>
      <c r="B142" s="129" t="s">
        <v>115</v>
      </c>
      <c r="C142" s="196" t="s">
        <v>257</v>
      </c>
      <c r="D142" s="131" t="s">
        <v>144</v>
      </c>
      <c r="E142" s="132" t="n">
        <v>0</v>
      </c>
      <c r="F142" s="133" t="n">
        <v>0</v>
      </c>
      <c r="G142" s="134" t="n">
        <f aca="false">E142*F142</f>
        <v>0</v>
      </c>
      <c r="H142" s="132" t="n">
        <v>0</v>
      </c>
      <c r="I142" s="133" t="n">
        <v>0</v>
      </c>
      <c r="J142" s="154" t="n">
        <f aca="false">H142*I142</f>
        <v>0</v>
      </c>
      <c r="K142" s="222" t="n">
        <v>0</v>
      </c>
      <c r="L142" s="133" t="n">
        <v>0</v>
      </c>
      <c r="M142" s="154" t="n">
        <f aca="false">K142*L142</f>
        <v>0</v>
      </c>
      <c r="N142" s="132" t="n">
        <v>0</v>
      </c>
      <c r="O142" s="133" t="n">
        <v>0</v>
      </c>
      <c r="P142" s="154" t="n">
        <f aca="false">N142*O142</f>
        <v>0</v>
      </c>
      <c r="Q142" s="222" t="n">
        <v>0</v>
      </c>
      <c r="R142" s="133" t="n">
        <v>0</v>
      </c>
      <c r="S142" s="154" t="n">
        <f aca="false">Q142*R142</f>
        <v>0</v>
      </c>
      <c r="T142" s="132" t="n">
        <v>0</v>
      </c>
      <c r="U142" s="133" t="n">
        <v>0</v>
      </c>
      <c r="V142" s="154" t="n">
        <f aca="false">T142*U142</f>
        <v>0</v>
      </c>
      <c r="W142" s="222" t="n">
        <v>0</v>
      </c>
      <c r="X142" s="133" t="n">
        <v>0</v>
      </c>
      <c r="Y142" s="154" t="n">
        <f aca="false">W142*X142</f>
        <v>0</v>
      </c>
      <c r="Z142" s="132" t="n">
        <v>0</v>
      </c>
      <c r="AA142" s="133" t="n">
        <v>0</v>
      </c>
      <c r="AB142" s="154" t="n">
        <f aca="false">Z142*AA142</f>
        <v>0</v>
      </c>
      <c r="AC142" s="135" t="n">
        <f aca="false">G142+M142+S142+Y142</f>
        <v>0</v>
      </c>
      <c r="AD142" s="345" t="n">
        <f aca="false">J142+P142+V142+AB142</f>
        <v>0</v>
      </c>
      <c r="AE142" s="135" t="n">
        <f aca="false">AC142-AD142</f>
        <v>0</v>
      </c>
      <c r="AF142" s="291" t="n">
        <v>0</v>
      </c>
      <c r="AG142" s="292"/>
      <c r="AH142" s="114"/>
      <c r="AI142" s="114"/>
    </row>
    <row r="143" s="72" customFormat="true" ht="30" hidden="false" customHeight="true" outlineLevel="0" collapsed="false">
      <c r="A143" s="128" t="s">
        <v>114</v>
      </c>
      <c r="B143" s="129" t="s">
        <v>118</v>
      </c>
      <c r="C143" s="196" t="s">
        <v>257</v>
      </c>
      <c r="D143" s="131" t="s">
        <v>144</v>
      </c>
      <c r="E143" s="132" t="n">
        <v>0</v>
      </c>
      <c r="F143" s="133" t="n">
        <v>0</v>
      </c>
      <c r="G143" s="134" t="n">
        <f aca="false">E143*F143</f>
        <v>0</v>
      </c>
      <c r="H143" s="132" t="n">
        <v>0</v>
      </c>
      <c r="I143" s="133" t="n">
        <v>0</v>
      </c>
      <c r="J143" s="154" t="n">
        <f aca="false">H143*I143</f>
        <v>0</v>
      </c>
      <c r="K143" s="222" t="n">
        <v>0</v>
      </c>
      <c r="L143" s="133" t="n">
        <v>0</v>
      </c>
      <c r="M143" s="154" t="n">
        <f aca="false">K143*L143</f>
        <v>0</v>
      </c>
      <c r="N143" s="132" t="n">
        <v>0</v>
      </c>
      <c r="O143" s="133" t="n">
        <v>0</v>
      </c>
      <c r="P143" s="154" t="n">
        <f aca="false">N143*O143</f>
        <v>0</v>
      </c>
      <c r="Q143" s="222" t="n">
        <v>0</v>
      </c>
      <c r="R143" s="133" t="n">
        <v>0</v>
      </c>
      <c r="S143" s="154" t="n">
        <f aca="false">Q143*R143</f>
        <v>0</v>
      </c>
      <c r="T143" s="132" t="n">
        <v>0</v>
      </c>
      <c r="U143" s="133" t="n">
        <v>0</v>
      </c>
      <c r="V143" s="154" t="n">
        <f aca="false">T143*U143</f>
        <v>0</v>
      </c>
      <c r="W143" s="222" t="n">
        <v>0</v>
      </c>
      <c r="X143" s="133" t="n">
        <v>0</v>
      </c>
      <c r="Y143" s="154" t="n">
        <f aca="false">W143*X143</f>
        <v>0</v>
      </c>
      <c r="Z143" s="132" t="n">
        <v>0</v>
      </c>
      <c r="AA143" s="133" t="n">
        <v>0</v>
      </c>
      <c r="AB143" s="154" t="n">
        <f aca="false">Z143*AA143</f>
        <v>0</v>
      </c>
      <c r="AC143" s="135" t="n">
        <f aca="false">G143+M143+S143+Y143</f>
        <v>0</v>
      </c>
      <c r="AD143" s="345" t="n">
        <f aca="false">J143+P143+V143+AB143</f>
        <v>0</v>
      </c>
      <c r="AE143" s="135" t="n">
        <f aca="false">AC143-AD143</f>
        <v>0</v>
      </c>
      <c r="AF143" s="291" t="n">
        <v>0</v>
      </c>
      <c r="AG143" s="292"/>
      <c r="AH143" s="114"/>
      <c r="AI143" s="114"/>
    </row>
    <row r="144" s="72" customFormat="true" ht="30" hidden="false" customHeight="true" outlineLevel="0" collapsed="false">
      <c r="A144" s="141" t="s">
        <v>114</v>
      </c>
      <c r="B144" s="142" t="s">
        <v>120</v>
      </c>
      <c r="C144" s="143" t="s">
        <v>257</v>
      </c>
      <c r="D144" s="144" t="s">
        <v>144</v>
      </c>
      <c r="E144" s="145" t="n">
        <v>0</v>
      </c>
      <c r="F144" s="146" t="n">
        <v>0</v>
      </c>
      <c r="G144" s="147" t="n">
        <f aca="false">E144*F144</f>
        <v>0</v>
      </c>
      <c r="H144" s="145" t="n">
        <v>0</v>
      </c>
      <c r="I144" s="146" t="n">
        <v>0</v>
      </c>
      <c r="J144" s="155" t="n">
        <f aca="false">H144*I144</f>
        <v>0</v>
      </c>
      <c r="K144" s="244" t="n">
        <v>0</v>
      </c>
      <c r="L144" s="146" t="n">
        <v>0</v>
      </c>
      <c r="M144" s="155" t="n">
        <f aca="false">K144*L144</f>
        <v>0</v>
      </c>
      <c r="N144" s="145" t="n">
        <v>0</v>
      </c>
      <c r="O144" s="146" t="n">
        <v>0</v>
      </c>
      <c r="P144" s="155" t="n">
        <f aca="false">N144*O144</f>
        <v>0</v>
      </c>
      <c r="Q144" s="244" t="n">
        <v>0</v>
      </c>
      <c r="R144" s="146" t="n">
        <v>0</v>
      </c>
      <c r="S144" s="155" t="n">
        <f aca="false">Q144*R144</f>
        <v>0</v>
      </c>
      <c r="T144" s="145" t="n">
        <v>0</v>
      </c>
      <c r="U144" s="146" t="n">
        <v>0</v>
      </c>
      <c r="V144" s="155" t="n">
        <f aca="false">T144*U144</f>
        <v>0</v>
      </c>
      <c r="W144" s="244" t="n">
        <v>0</v>
      </c>
      <c r="X144" s="146" t="n">
        <v>0</v>
      </c>
      <c r="Y144" s="155" t="n">
        <f aca="false">W144*X144</f>
        <v>0</v>
      </c>
      <c r="Z144" s="145" t="n">
        <v>0</v>
      </c>
      <c r="AA144" s="146" t="n">
        <v>0</v>
      </c>
      <c r="AB144" s="155" t="n">
        <f aca="false">Z144*AA144</f>
        <v>0</v>
      </c>
      <c r="AC144" s="148" t="n">
        <f aca="false">G144+M144+S144+Y144</f>
        <v>0</v>
      </c>
      <c r="AD144" s="376" t="n">
        <f aca="false">J144+P144+V144+AB144</f>
        <v>0</v>
      </c>
      <c r="AE144" s="148" t="n">
        <f aca="false">AC144-AD144</f>
        <v>0</v>
      </c>
      <c r="AF144" s="374" t="n">
        <v>0</v>
      </c>
      <c r="AG144" s="375"/>
      <c r="AH144" s="114"/>
      <c r="AI144" s="114"/>
    </row>
    <row r="145" s="72" customFormat="true" ht="15" hidden="false" customHeight="true" outlineLevel="0" collapsed="false">
      <c r="A145" s="115" t="s">
        <v>111</v>
      </c>
      <c r="B145" s="116" t="s">
        <v>258</v>
      </c>
      <c r="C145" s="261" t="s">
        <v>259</v>
      </c>
      <c r="D145" s="118"/>
      <c r="E145" s="119" t="n">
        <f aca="false">SUM(E146:E150)</f>
        <v>0</v>
      </c>
      <c r="F145" s="120" t="n">
        <f aca="false">SUM(F146:F150)</f>
        <v>0</v>
      </c>
      <c r="G145" s="121" t="n">
        <f aca="false">SUM(G146:G150)</f>
        <v>0</v>
      </c>
      <c r="H145" s="119" t="n">
        <f aca="false">SUM(H146:H150)</f>
        <v>0</v>
      </c>
      <c r="I145" s="120" t="n">
        <f aca="false">SUM(I146:I150)</f>
        <v>0</v>
      </c>
      <c r="J145" s="153" t="n">
        <f aca="false">SUM(J146:J150)</f>
        <v>0</v>
      </c>
      <c r="K145" s="220" t="n">
        <f aca="false">SUM(K146:K150)</f>
        <v>0</v>
      </c>
      <c r="L145" s="120" t="n">
        <f aca="false">SUM(L146:L150)</f>
        <v>0</v>
      </c>
      <c r="M145" s="153" t="n">
        <f aca="false">SUM(M146:M150)</f>
        <v>0</v>
      </c>
      <c r="N145" s="119" t="n">
        <f aca="false">SUM(N146:N150)</f>
        <v>0</v>
      </c>
      <c r="O145" s="120" t="n">
        <f aca="false">SUM(O146:O150)</f>
        <v>0</v>
      </c>
      <c r="P145" s="153" t="n">
        <f aca="false">SUM(P146:P150)</f>
        <v>0</v>
      </c>
      <c r="Q145" s="220" t="n">
        <f aca="false">SUM(Q146:Q150)</f>
        <v>0</v>
      </c>
      <c r="R145" s="120" t="n">
        <f aca="false">SUM(R146:R150)</f>
        <v>0</v>
      </c>
      <c r="S145" s="153" t="n">
        <f aca="false">SUM(S146:S150)</f>
        <v>0</v>
      </c>
      <c r="T145" s="119" t="n">
        <f aca="false">SUM(T146:T150)</f>
        <v>0</v>
      </c>
      <c r="U145" s="120" t="n">
        <f aca="false">SUM(U146:U150)</f>
        <v>0</v>
      </c>
      <c r="V145" s="153" t="n">
        <f aca="false">SUM(V146:V150)</f>
        <v>0</v>
      </c>
      <c r="W145" s="220" t="n">
        <f aca="false">SUM(W146:W150)</f>
        <v>0</v>
      </c>
      <c r="X145" s="120" t="n">
        <f aca="false">SUM(X146:X150)</f>
        <v>0</v>
      </c>
      <c r="Y145" s="153" t="n">
        <f aca="false">SUM(Y146:Y150)</f>
        <v>0</v>
      </c>
      <c r="Z145" s="119" t="n">
        <f aca="false">SUM(Z146:Z150)</f>
        <v>0</v>
      </c>
      <c r="AA145" s="120" t="n">
        <f aca="false">SUM(AA146:AA150)</f>
        <v>0</v>
      </c>
      <c r="AB145" s="121" t="n">
        <f aca="false">SUM(AB146:AB150)</f>
        <v>0</v>
      </c>
      <c r="AC145" s="371" t="n">
        <f aca="false">G145+M145+S145+Y145</f>
        <v>0</v>
      </c>
      <c r="AD145" s="377" t="n">
        <f aca="false">J145+P145+V145+AB145</f>
        <v>0</v>
      </c>
      <c r="AE145" s="371" t="n">
        <f aca="false">AC145-AD145</f>
        <v>0</v>
      </c>
      <c r="AF145" s="372" t="n">
        <v>0</v>
      </c>
      <c r="AG145" s="373"/>
      <c r="AH145" s="127"/>
      <c r="AI145" s="127"/>
    </row>
    <row r="146" s="72" customFormat="true" ht="30" hidden="false" customHeight="true" outlineLevel="0" collapsed="false">
      <c r="A146" s="128" t="s">
        <v>114</v>
      </c>
      <c r="B146" s="129" t="s">
        <v>115</v>
      </c>
      <c r="C146" s="196" t="s">
        <v>260</v>
      </c>
      <c r="D146" s="131" t="s">
        <v>261</v>
      </c>
      <c r="E146" s="132" t="n">
        <v>0</v>
      </c>
      <c r="F146" s="133" t="n">
        <v>0</v>
      </c>
      <c r="G146" s="134" t="n">
        <f aca="false">E146*F146</f>
        <v>0</v>
      </c>
      <c r="H146" s="132" t="n">
        <v>0</v>
      </c>
      <c r="I146" s="133" t="n">
        <v>0</v>
      </c>
      <c r="J146" s="154" t="n">
        <f aca="false">H146*I146</f>
        <v>0</v>
      </c>
      <c r="K146" s="222" t="n">
        <v>0</v>
      </c>
      <c r="L146" s="133" t="n">
        <v>0</v>
      </c>
      <c r="M146" s="154" t="n">
        <f aca="false">K146*L146</f>
        <v>0</v>
      </c>
      <c r="N146" s="132" t="n">
        <v>0</v>
      </c>
      <c r="O146" s="133" t="n">
        <v>0</v>
      </c>
      <c r="P146" s="154" t="n">
        <f aca="false">N146*O146</f>
        <v>0</v>
      </c>
      <c r="Q146" s="222" t="n">
        <v>0</v>
      </c>
      <c r="R146" s="133" t="n">
        <v>0</v>
      </c>
      <c r="S146" s="154" t="n">
        <f aca="false">Q146*R146</f>
        <v>0</v>
      </c>
      <c r="T146" s="132" t="n">
        <v>0</v>
      </c>
      <c r="U146" s="133" t="n">
        <v>0</v>
      </c>
      <c r="V146" s="154" t="n">
        <f aca="false">T146*U146</f>
        <v>0</v>
      </c>
      <c r="W146" s="222" t="n">
        <v>0</v>
      </c>
      <c r="X146" s="133" t="n">
        <v>0</v>
      </c>
      <c r="Y146" s="154" t="n">
        <f aca="false">W146*X146</f>
        <v>0</v>
      </c>
      <c r="Z146" s="132" t="n">
        <v>0</v>
      </c>
      <c r="AA146" s="133" t="n">
        <v>0</v>
      </c>
      <c r="AB146" s="134" t="n">
        <v>0</v>
      </c>
      <c r="AC146" s="135" t="n">
        <f aca="false">G146+M146+S146+Y146</f>
        <v>0</v>
      </c>
      <c r="AD146" s="345" t="n">
        <f aca="false">J146+P146+V146+AB146</f>
        <v>0</v>
      </c>
      <c r="AE146" s="135" t="n">
        <f aca="false">AC146-AD146</f>
        <v>0</v>
      </c>
      <c r="AF146" s="291" t="n">
        <v>0</v>
      </c>
      <c r="AG146" s="292"/>
      <c r="AH146" s="114"/>
      <c r="AI146" s="114"/>
    </row>
    <row r="147" s="72" customFormat="true" ht="30" hidden="false" customHeight="true" outlineLevel="0" collapsed="false">
      <c r="A147" s="128" t="s">
        <v>114</v>
      </c>
      <c r="B147" s="129" t="s">
        <v>118</v>
      </c>
      <c r="C147" s="196" t="s">
        <v>262</v>
      </c>
      <c r="D147" s="131" t="s">
        <v>261</v>
      </c>
      <c r="E147" s="132" t="n">
        <v>0</v>
      </c>
      <c r="F147" s="133" t="n">
        <v>0</v>
      </c>
      <c r="G147" s="134" t="n">
        <f aca="false">E147*F147</f>
        <v>0</v>
      </c>
      <c r="H147" s="132" t="n">
        <v>0</v>
      </c>
      <c r="I147" s="133" t="n">
        <v>0</v>
      </c>
      <c r="J147" s="154" t="n">
        <f aca="false">H147*I147</f>
        <v>0</v>
      </c>
      <c r="K147" s="222" t="n">
        <v>0</v>
      </c>
      <c r="L147" s="133" t="n">
        <v>0</v>
      </c>
      <c r="M147" s="154" t="n">
        <f aca="false">K147*L147</f>
        <v>0</v>
      </c>
      <c r="N147" s="132" t="n">
        <v>0</v>
      </c>
      <c r="O147" s="133" t="n">
        <v>0</v>
      </c>
      <c r="P147" s="154" t="n">
        <f aca="false">N147*O147</f>
        <v>0</v>
      </c>
      <c r="Q147" s="222" t="n">
        <v>0</v>
      </c>
      <c r="R147" s="133" t="n">
        <v>0</v>
      </c>
      <c r="S147" s="154" t="n">
        <f aca="false">Q147*R147</f>
        <v>0</v>
      </c>
      <c r="T147" s="132" t="n">
        <v>0</v>
      </c>
      <c r="U147" s="133" t="n">
        <v>0</v>
      </c>
      <c r="V147" s="154" t="n">
        <f aca="false">T147*U147</f>
        <v>0</v>
      </c>
      <c r="W147" s="222" t="n">
        <v>0</v>
      </c>
      <c r="X147" s="133" t="n">
        <v>0</v>
      </c>
      <c r="Y147" s="154" t="n">
        <f aca="false">W147*X147</f>
        <v>0</v>
      </c>
      <c r="Z147" s="132" t="n">
        <v>0</v>
      </c>
      <c r="AA147" s="133" t="n">
        <v>0</v>
      </c>
      <c r="AB147" s="134" t="n">
        <f aca="false">Z147*AA147</f>
        <v>0</v>
      </c>
      <c r="AC147" s="135" t="n">
        <f aca="false">G147+M147+S147+Y147</f>
        <v>0</v>
      </c>
      <c r="AD147" s="345" t="n">
        <f aca="false">J147+P147+V147+AB147</f>
        <v>0</v>
      </c>
      <c r="AE147" s="135" t="n">
        <f aca="false">AC147-AD147</f>
        <v>0</v>
      </c>
      <c r="AF147" s="291" t="n">
        <v>0</v>
      </c>
      <c r="AG147" s="292"/>
      <c r="AH147" s="114"/>
      <c r="AI147" s="114"/>
    </row>
    <row r="148" s="72" customFormat="true" ht="30" hidden="false" customHeight="true" outlineLevel="0" collapsed="false">
      <c r="A148" s="128" t="s">
        <v>114</v>
      </c>
      <c r="B148" s="129" t="s">
        <v>120</v>
      </c>
      <c r="C148" s="196" t="s">
        <v>263</v>
      </c>
      <c r="D148" s="131" t="s">
        <v>261</v>
      </c>
      <c r="E148" s="132" t="n">
        <v>0</v>
      </c>
      <c r="F148" s="133" t="n">
        <v>0</v>
      </c>
      <c r="G148" s="134" t="n">
        <f aca="false">E148*F148</f>
        <v>0</v>
      </c>
      <c r="H148" s="132" t="n">
        <v>0</v>
      </c>
      <c r="I148" s="133" t="n">
        <v>0</v>
      </c>
      <c r="J148" s="154" t="n">
        <f aca="false">H148*I148</f>
        <v>0</v>
      </c>
      <c r="K148" s="222" t="n">
        <v>0</v>
      </c>
      <c r="L148" s="133" t="n">
        <v>0</v>
      </c>
      <c r="M148" s="154" t="n">
        <f aca="false">K148*L148</f>
        <v>0</v>
      </c>
      <c r="N148" s="132" t="n">
        <v>0</v>
      </c>
      <c r="O148" s="133" t="n">
        <v>0</v>
      </c>
      <c r="P148" s="154" t="n">
        <f aca="false">N148*O148</f>
        <v>0</v>
      </c>
      <c r="Q148" s="222" t="n">
        <v>0</v>
      </c>
      <c r="R148" s="133" t="n">
        <v>0</v>
      </c>
      <c r="S148" s="154" t="n">
        <f aca="false">Q148*R148</f>
        <v>0</v>
      </c>
      <c r="T148" s="132" t="n">
        <v>0</v>
      </c>
      <c r="U148" s="133" t="n">
        <v>0</v>
      </c>
      <c r="V148" s="154" t="n">
        <f aca="false">T148*U148</f>
        <v>0</v>
      </c>
      <c r="W148" s="222" t="n">
        <v>0</v>
      </c>
      <c r="X148" s="133" t="n">
        <v>0</v>
      </c>
      <c r="Y148" s="154" t="n">
        <f aca="false">W148*X148</f>
        <v>0</v>
      </c>
      <c r="Z148" s="132" t="n">
        <v>0</v>
      </c>
      <c r="AA148" s="133" t="n">
        <v>0</v>
      </c>
      <c r="AB148" s="134" t="n">
        <f aca="false">Z148*AA148</f>
        <v>0</v>
      </c>
      <c r="AC148" s="135" t="n">
        <f aca="false">G148+M148+S148+Y148</f>
        <v>0</v>
      </c>
      <c r="AD148" s="345" t="n">
        <f aca="false">J148+P148+V148+AB148</f>
        <v>0</v>
      </c>
      <c r="AE148" s="135" t="n">
        <f aca="false">AC148-AD148</f>
        <v>0</v>
      </c>
      <c r="AF148" s="291" t="n">
        <v>0</v>
      </c>
      <c r="AG148" s="292"/>
      <c r="AH148" s="114"/>
      <c r="AI148" s="114"/>
    </row>
    <row r="149" s="72" customFormat="true" ht="30" hidden="false" customHeight="true" outlineLevel="0" collapsed="false">
      <c r="A149" s="128" t="s">
        <v>114</v>
      </c>
      <c r="B149" s="129" t="s">
        <v>129</v>
      </c>
      <c r="C149" s="196" t="s">
        <v>264</v>
      </c>
      <c r="D149" s="131" t="s">
        <v>261</v>
      </c>
      <c r="E149" s="132" t="n">
        <v>0</v>
      </c>
      <c r="F149" s="133" t="n">
        <v>0</v>
      </c>
      <c r="G149" s="134" t="n">
        <f aca="false">E149*F149</f>
        <v>0</v>
      </c>
      <c r="H149" s="132" t="n">
        <v>0</v>
      </c>
      <c r="I149" s="133" t="n">
        <v>0</v>
      </c>
      <c r="J149" s="154" t="n">
        <f aca="false">H149*I149</f>
        <v>0</v>
      </c>
      <c r="K149" s="222" t="n">
        <v>0</v>
      </c>
      <c r="L149" s="133" t="n">
        <v>0</v>
      </c>
      <c r="M149" s="154" t="n">
        <f aca="false">K149*L149</f>
        <v>0</v>
      </c>
      <c r="N149" s="132" t="n">
        <v>0</v>
      </c>
      <c r="O149" s="133" t="n">
        <v>0</v>
      </c>
      <c r="P149" s="154" t="n">
        <f aca="false">N149*O149</f>
        <v>0</v>
      </c>
      <c r="Q149" s="222" t="n">
        <v>0</v>
      </c>
      <c r="R149" s="133" t="n">
        <v>0</v>
      </c>
      <c r="S149" s="154" t="n">
        <f aca="false">Q149*R149</f>
        <v>0</v>
      </c>
      <c r="T149" s="132" t="n">
        <v>0</v>
      </c>
      <c r="U149" s="133" t="n">
        <v>0</v>
      </c>
      <c r="V149" s="154" t="n">
        <f aca="false">T149*U149</f>
        <v>0</v>
      </c>
      <c r="W149" s="222" t="n">
        <v>0</v>
      </c>
      <c r="X149" s="133" t="n">
        <v>0</v>
      </c>
      <c r="Y149" s="154" t="n">
        <f aca="false">W149*X149</f>
        <v>0</v>
      </c>
      <c r="Z149" s="132" t="n">
        <v>0</v>
      </c>
      <c r="AA149" s="133" t="n">
        <v>0</v>
      </c>
      <c r="AB149" s="134" t="n">
        <f aca="false">Z149*AA149</f>
        <v>0</v>
      </c>
      <c r="AC149" s="135" t="n">
        <f aca="false">G149+M149+S149+Y149</f>
        <v>0</v>
      </c>
      <c r="AD149" s="345" t="n">
        <f aca="false">J149+P149+V149+AB149</f>
        <v>0</v>
      </c>
      <c r="AE149" s="135" t="n">
        <f aca="false">AC149-AD149</f>
        <v>0</v>
      </c>
      <c r="AF149" s="291" t="n">
        <v>0</v>
      </c>
      <c r="AG149" s="292"/>
      <c r="AH149" s="114"/>
      <c r="AI149" s="114"/>
    </row>
    <row r="150" s="72" customFormat="true" ht="30" hidden="false" customHeight="true" outlineLevel="0" collapsed="false">
      <c r="A150" s="159" t="s">
        <v>114</v>
      </c>
      <c r="B150" s="160" t="s">
        <v>132</v>
      </c>
      <c r="C150" s="199" t="s">
        <v>265</v>
      </c>
      <c r="D150" s="161" t="s">
        <v>261</v>
      </c>
      <c r="E150" s="162" t="n">
        <v>0</v>
      </c>
      <c r="F150" s="163" t="n">
        <v>0</v>
      </c>
      <c r="G150" s="164" t="n">
        <f aca="false">E150*F150</f>
        <v>0</v>
      </c>
      <c r="H150" s="162" t="n">
        <v>0</v>
      </c>
      <c r="I150" s="163" t="n">
        <v>0</v>
      </c>
      <c r="J150" s="165" t="n">
        <f aca="false">H150*I150</f>
        <v>0</v>
      </c>
      <c r="K150" s="224" t="n">
        <v>0</v>
      </c>
      <c r="L150" s="163" t="n">
        <v>0</v>
      </c>
      <c r="M150" s="165" t="n">
        <f aca="false">K150*L150</f>
        <v>0</v>
      </c>
      <c r="N150" s="162" t="n">
        <v>0</v>
      </c>
      <c r="O150" s="163" t="n">
        <v>0</v>
      </c>
      <c r="P150" s="165" t="n">
        <f aca="false">N150*O150</f>
        <v>0</v>
      </c>
      <c r="Q150" s="224" t="n">
        <v>0</v>
      </c>
      <c r="R150" s="163" t="n">
        <v>0</v>
      </c>
      <c r="S150" s="165" t="n">
        <f aca="false">Q150*R150</f>
        <v>0</v>
      </c>
      <c r="T150" s="162" t="n">
        <v>0</v>
      </c>
      <c r="U150" s="163" t="n">
        <v>0</v>
      </c>
      <c r="V150" s="165" t="n">
        <f aca="false">T150*U150</f>
        <v>0</v>
      </c>
      <c r="W150" s="224" t="n">
        <v>0</v>
      </c>
      <c r="X150" s="163" t="n">
        <v>0</v>
      </c>
      <c r="Y150" s="165" t="n">
        <f aca="false">W150*X150</f>
        <v>0</v>
      </c>
      <c r="Z150" s="162" t="n">
        <v>0</v>
      </c>
      <c r="AA150" s="163" t="n">
        <v>0</v>
      </c>
      <c r="AB150" s="164" t="n">
        <f aca="false">Z150*AA150</f>
        <v>0</v>
      </c>
      <c r="AC150" s="148" t="n">
        <f aca="false">G150+M150+S150+Y150</f>
        <v>0</v>
      </c>
      <c r="AD150" s="376" t="n">
        <f aca="false">J150+P150+V150+AB150</f>
        <v>0</v>
      </c>
      <c r="AE150" s="148" t="n">
        <f aca="false">AC150-AD150</f>
        <v>0</v>
      </c>
      <c r="AF150" s="374" t="n">
        <v>0</v>
      </c>
      <c r="AG150" s="375"/>
      <c r="AH150" s="114"/>
      <c r="AI150" s="114"/>
    </row>
    <row r="151" s="72" customFormat="true" ht="15" hidden="false" customHeight="true" outlineLevel="0" collapsed="false">
      <c r="A151" s="115" t="s">
        <v>111</v>
      </c>
      <c r="B151" s="116" t="s">
        <v>266</v>
      </c>
      <c r="C151" s="261" t="s">
        <v>251</v>
      </c>
      <c r="D151" s="118"/>
      <c r="E151" s="119" t="n">
        <f aca="false">SUM(E152:E179)</f>
        <v>35</v>
      </c>
      <c r="F151" s="120" t="n">
        <f aca="false">SUM(F152:F179)</f>
        <v>369556</v>
      </c>
      <c r="G151" s="121" t="n">
        <f aca="false">SUM(G152:G179)</f>
        <v>450556</v>
      </c>
      <c r="H151" s="119" t="n">
        <f aca="false">SUM(H152:H179)</f>
        <v>35</v>
      </c>
      <c r="I151" s="120" t="n">
        <f aca="false">SUM(I152:I179)</f>
        <v>370056.33</v>
      </c>
      <c r="J151" s="153" t="n">
        <f aca="false">SUM(J152:J179)</f>
        <v>450556</v>
      </c>
      <c r="K151" s="220" t="n">
        <f aca="false">SUM(K152:K179)</f>
        <v>0</v>
      </c>
      <c r="L151" s="120" t="n">
        <f aca="false">SUM(L152:L179)</f>
        <v>0</v>
      </c>
      <c r="M151" s="153" t="n">
        <f aca="false">SUM(M152:M179)</f>
        <v>0</v>
      </c>
      <c r="N151" s="119" t="n">
        <f aca="false">SUM(N152:N179)</f>
        <v>0</v>
      </c>
      <c r="O151" s="120" t="n">
        <f aca="false">SUM(O152:O179)</f>
        <v>0</v>
      </c>
      <c r="P151" s="153" t="n">
        <f aca="false">SUM(P152:P179)</f>
        <v>0</v>
      </c>
      <c r="Q151" s="220" t="n">
        <f aca="false">SUM(Q152:Q179)</f>
        <v>0</v>
      </c>
      <c r="R151" s="120" t="n">
        <f aca="false">SUM(R152:R179)</f>
        <v>0</v>
      </c>
      <c r="S151" s="153" t="n">
        <f aca="false">SUM(S152:S179)</f>
        <v>0</v>
      </c>
      <c r="T151" s="119" t="n">
        <f aca="false">SUM(T152:T179)</f>
        <v>0</v>
      </c>
      <c r="U151" s="120" t="n">
        <f aca="false">SUM(U152:U179)</f>
        <v>0</v>
      </c>
      <c r="V151" s="153" t="n">
        <f aca="false">SUM(V152:V179)</f>
        <v>0</v>
      </c>
      <c r="W151" s="220" t="n">
        <f aca="false">SUM(W152:W179)</f>
        <v>0</v>
      </c>
      <c r="X151" s="120" t="n">
        <f aca="false">SUM(X152:X179)</f>
        <v>0</v>
      </c>
      <c r="Y151" s="153" t="n">
        <f aca="false">SUM(Y152:Y179)</f>
        <v>0</v>
      </c>
      <c r="Z151" s="119" t="n">
        <f aca="false">SUM(Z152:Z179)</f>
        <v>0</v>
      </c>
      <c r="AA151" s="120" t="n">
        <f aca="false">SUM(AA152:AA179)</f>
        <v>0</v>
      </c>
      <c r="AB151" s="121" t="n">
        <f aca="false">SUM(AB152:AB179)</f>
        <v>0</v>
      </c>
      <c r="AC151" s="371" t="n">
        <f aca="false">G151+M151+S151+Y151</f>
        <v>450556</v>
      </c>
      <c r="AD151" s="377" t="n">
        <f aca="false">J151+P151+V151+AB151</f>
        <v>450556</v>
      </c>
      <c r="AE151" s="371" t="n">
        <f aca="false">AC151-AD151</f>
        <v>0</v>
      </c>
      <c r="AF151" s="372" t="n">
        <f aca="false">AE151/AC151</f>
        <v>0</v>
      </c>
      <c r="AG151" s="373"/>
      <c r="AH151" s="127"/>
      <c r="AI151" s="127"/>
    </row>
    <row r="152" s="72" customFormat="true" ht="30" hidden="false" customHeight="true" outlineLevel="0" collapsed="false">
      <c r="A152" s="128" t="s">
        <v>114</v>
      </c>
      <c r="B152" s="129" t="s">
        <v>115</v>
      </c>
      <c r="C152" s="196" t="s">
        <v>267</v>
      </c>
      <c r="D152" s="131"/>
      <c r="E152" s="132" t="n">
        <v>0</v>
      </c>
      <c r="F152" s="133" t="n">
        <v>0</v>
      </c>
      <c r="G152" s="134" t="n">
        <f aca="false">E152*F152</f>
        <v>0</v>
      </c>
      <c r="H152" s="132" t="n">
        <v>0</v>
      </c>
      <c r="I152" s="133" t="n">
        <v>0</v>
      </c>
      <c r="J152" s="154" t="n">
        <f aca="false">H152*I152</f>
        <v>0</v>
      </c>
      <c r="K152" s="222" t="n">
        <v>0</v>
      </c>
      <c r="L152" s="133" t="n">
        <v>0</v>
      </c>
      <c r="M152" s="154" t="n">
        <f aca="false">K152*L152</f>
        <v>0</v>
      </c>
      <c r="N152" s="132" t="n">
        <v>0</v>
      </c>
      <c r="O152" s="133" t="n">
        <v>0</v>
      </c>
      <c r="P152" s="154" t="n">
        <f aca="false">N152*O152</f>
        <v>0</v>
      </c>
      <c r="Q152" s="222" t="n">
        <v>0</v>
      </c>
      <c r="R152" s="133" t="n">
        <v>0</v>
      </c>
      <c r="S152" s="154" t="n">
        <f aca="false">Q152*R152</f>
        <v>0</v>
      </c>
      <c r="T152" s="132" t="n">
        <v>0</v>
      </c>
      <c r="U152" s="133" t="n">
        <v>0</v>
      </c>
      <c r="V152" s="154" t="n">
        <f aca="false">T152*U152</f>
        <v>0</v>
      </c>
      <c r="W152" s="222" t="n">
        <v>0</v>
      </c>
      <c r="X152" s="133" t="n">
        <v>0</v>
      </c>
      <c r="Y152" s="154" t="n">
        <f aca="false">W152*X152</f>
        <v>0</v>
      </c>
      <c r="Z152" s="132" t="n">
        <v>0</v>
      </c>
      <c r="AA152" s="133" t="n">
        <v>0</v>
      </c>
      <c r="AB152" s="134" t="n">
        <f aca="false">Z152*AA152</f>
        <v>0</v>
      </c>
      <c r="AC152" s="135" t="n">
        <f aca="false">G152+M152+S152+Y152</f>
        <v>0</v>
      </c>
      <c r="AD152" s="345" t="n">
        <f aca="false">J152+P152+V152+AB152</f>
        <v>0</v>
      </c>
      <c r="AE152" s="135" t="n">
        <f aca="false">AC152-AD152</f>
        <v>0</v>
      </c>
      <c r="AF152" s="291" t="n">
        <v>0</v>
      </c>
      <c r="AG152" s="292"/>
      <c r="AH152" s="114"/>
      <c r="AI152" s="114"/>
    </row>
    <row r="153" s="72" customFormat="true" ht="30" hidden="false" customHeight="true" outlineLevel="0" collapsed="false">
      <c r="A153" s="128" t="s">
        <v>114</v>
      </c>
      <c r="B153" s="129" t="s">
        <v>118</v>
      </c>
      <c r="C153" s="196" t="s">
        <v>268</v>
      </c>
      <c r="D153" s="131"/>
      <c r="E153" s="132" t="n">
        <v>0</v>
      </c>
      <c r="F153" s="133" t="n">
        <v>0</v>
      </c>
      <c r="G153" s="134" t="n">
        <f aca="false">E153*F153</f>
        <v>0</v>
      </c>
      <c r="H153" s="132" t="n">
        <v>0</v>
      </c>
      <c r="I153" s="133" t="n">
        <v>0</v>
      </c>
      <c r="J153" s="154" t="n">
        <f aca="false">H153*I153</f>
        <v>0</v>
      </c>
      <c r="K153" s="222" t="n">
        <v>0</v>
      </c>
      <c r="L153" s="133" t="n">
        <v>0</v>
      </c>
      <c r="M153" s="154" t="n">
        <f aca="false">K153*L153</f>
        <v>0</v>
      </c>
      <c r="N153" s="132" t="n">
        <v>0</v>
      </c>
      <c r="O153" s="133" t="n">
        <v>0</v>
      </c>
      <c r="P153" s="154" t="n">
        <f aca="false">N153*O153</f>
        <v>0</v>
      </c>
      <c r="Q153" s="222" t="n">
        <v>0</v>
      </c>
      <c r="R153" s="133" t="n">
        <v>0</v>
      </c>
      <c r="S153" s="154" t="n">
        <f aca="false">Q153*R153</f>
        <v>0</v>
      </c>
      <c r="T153" s="132" t="n">
        <v>0</v>
      </c>
      <c r="U153" s="133" t="n">
        <v>0</v>
      </c>
      <c r="V153" s="154" t="n">
        <f aca="false">T153*U153</f>
        <v>0</v>
      </c>
      <c r="W153" s="222" t="n">
        <v>0</v>
      </c>
      <c r="X153" s="133" t="n">
        <v>0</v>
      </c>
      <c r="Y153" s="154" t="n">
        <f aca="false">W153*X153</f>
        <v>0</v>
      </c>
      <c r="Z153" s="132" t="n">
        <v>0</v>
      </c>
      <c r="AA153" s="133" t="n">
        <v>0</v>
      </c>
      <c r="AB153" s="134" t="n">
        <f aca="false">Z153*AA153</f>
        <v>0</v>
      </c>
      <c r="AC153" s="135" t="n">
        <f aca="false">G153+M153+S153+Y153</f>
        <v>0</v>
      </c>
      <c r="AD153" s="345" t="n">
        <f aca="false">J153+P153+V153+AB153</f>
        <v>0</v>
      </c>
      <c r="AE153" s="135" t="n">
        <f aca="false">AC153-AD153</f>
        <v>0</v>
      </c>
      <c r="AF153" s="291" t="n">
        <v>0</v>
      </c>
      <c r="AG153" s="292"/>
      <c r="AH153" s="114"/>
      <c r="AI153" s="114"/>
    </row>
    <row r="154" s="72" customFormat="true" ht="30" hidden="false" customHeight="true" outlineLevel="0" collapsed="false">
      <c r="A154" s="128" t="s">
        <v>114</v>
      </c>
      <c r="B154" s="129" t="s">
        <v>120</v>
      </c>
      <c r="C154" s="196" t="s">
        <v>269</v>
      </c>
      <c r="D154" s="131"/>
      <c r="E154" s="132" t="n">
        <v>0</v>
      </c>
      <c r="F154" s="133" t="n">
        <v>0</v>
      </c>
      <c r="G154" s="134" t="n">
        <f aca="false">E154*F154</f>
        <v>0</v>
      </c>
      <c r="H154" s="132" t="n">
        <v>0</v>
      </c>
      <c r="I154" s="133" t="n">
        <v>0</v>
      </c>
      <c r="J154" s="154" t="n">
        <f aca="false">H154*I154</f>
        <v>0</v>
      </c>
      <c r="K154" s="222" t="n">
        <v>0</v>
      </c>
      <c r="L154" s="133" t="n">
        <v>0</v>
      </c>
      <c r="M154" s="154" t="n">
        <f aca="false">K154*L154</f>
        <v>0</v>
      </c>
      <c r="N154" s="132" t="n">
        <v>0</v>
      </c>
      <c r="O154" s="133" t="n">
        <v>0</v>
      </c>
      <c r="P154" s="154" t="n">
        <f aca="false">N154*O154</f>
        <v>0</v>
      </c>
      <c r="Q154" s="222" t="n">
        <v>0</v>
      </c>
      <c r="R154" s="133" t="n">
        <v>0</v>
      </c>
      <c r="S154" s="154" t="n">
        <f aca="false">Q154*R154</f>
        <v>0</v>
      </c>
      <c r="T154" s="132" t="n">
        <v>0</v>
      </c>
      <c r="U154" s="133" t="n">
        <v>0</v>
      </c>
      <c r="V154" s="154" t="n">
        <f aca="false">T154*U154</f>
        <v>0</v>
      </c>
      <c r="W154" s="222" t="n">
        <v>0</v>
      </c>
      <c r="X154" s="133" t="n">
        <v>0</v>
      </c>
      <c r="Y154" s="154" t="n">
        <f aca="false">W154*X154</f>
        <v>0</v>
      </c>
      <c r="Z154" s="132" t="n">
        <v>0</v>
      </c>
      <c r="AA154" s="133" t="n">
        <v>0</v>
      </c>
      <c r="AB154" s="134" t="n">
        <f aca="false">Z154*AA154</f>
        <v>0</v>
      </c>
      <c r="AC154" s="135" t="n">
        <f aca="false">G154+M154+S154+Y154</f>
        <v>0</v>
      </c>
      <c r="AD154" s="345" t="n">
        <f aca="false">J154+P154+V154+AB154</f>
        <v>0</v>
      </c>
      <c r="AE154" s="135" t="n">
        <f aca="false">AC154-AD154</f>
        <v>0</v>
      </c>
      <c r="AF154" s="291" t="n">
        <v>0</v>
      </c>
      <c r="AG154" s="292"/>
      <c r="AH154" s="114"/>
      <c r="AI154" s="114"/>
    </row>
    <row r="155" s="72" customFormat="true" ht="30" hidden="false" customHeight="true" outlineLevel="0" collapsed="false">
      <c r="A155" s="128" t="s">
        <v>114</v>
      </c>
      <c r="B155" s="129" t="s">
        <v>129</v>
      </c>
      <c r="C155" s="196" t="s">
        <v>270</v>
      </c>
      <c r="D155" s="131"/>
      <c r="E155" s="132" t="n">
        <v>0</v>
      </c>
      <c r="F155" s="133" t="n">
        <v>0</v>
      </c>
      <c r="G155" s="134" t="n">
        <f aca="false">E155*F155</f>
        <v>0</v>
      </c>
      <c r="H155" s="132" t="n">
        <v>0</v>
      </c>
      <c r="I155" s="133" t="n">
        <v>0</v>
      </c>
      <c r="J155" s="154" t="n">
        <f aca="false">H155*I155</f>
        <v>0</v>
      </c>
      <c r="K155" s="222" t="n">
        <v>0</v>
      </c>
      <c r="L155" s="133" t="n">
        <v>0</v>
      </c>
      <c r="M155" s="154" t="n">
        <f aca="false">K155*L155</f>
        <v>0</v>
      </c>
      <c r="N155" s="132" t="n">
        <v>0</v>
      </c>
      <c r="O155" s="133" t="n">
        <v>0</v>
      </c>
      <c r="P155" s="154" t="n">
        <f aca="false">N155*O155</f>
        <v>0</v>
      </c>
      <c r="Q155" s="222" t="n">
        <v>0</v>
      </c>
      <c r="R155" s="133" t="n">
        <v>0</v>
      </c>
      <c r="S155" s="154" t="n">
        <f aca="false">Q155*R155</f>
        <v>0</v>
      </c>
      <c r="T155" s="132" t="n">
        <v>0</v>
      </c>
      <c r="U155" s="133" t="n">
        <v>0</v>
      </c>
      <c r="V155" s="154" t="n">
        <f aca="false">T155*U155</f>
        <v>0</v>
      </c>
      <c r="W155" s="222" t="n">
        <v>0</v>
      </c>
      <c r="X155" s="133" t="n">
        <v>0</v>
      </c>
      <c r="Y155" s="154" t="n">
        <f aca="false">W155*X155</f>
        <v>0</v>
      </c>
      <c r="Z155" s="132" t="n">
        <v>0</v>
      </c>
      <c r="AA155" s="133" t="n">
        <v>0</v>
      </c>
      <c r="AB155" s="134" t="n">
        <f aca="false">Z155*AA155</f>
        <v>0</v>
      </c>
      <c r="AC155" s="135" t="n">
        <f aca="false">G155+M155+S155+Y155</f>
        <v>0</v>
      </c>
      <c r="AD155" s="345" t="n">
        <f aca="false">J155+P155+V155+AB155</f>
        <v>0</v>
      </c>
      <c r="AE155" s="135" t="n">
        <f aca="false">AC155-AD155</f>
        <v>0</v>
      </c>
      <c r="AF155" s="291" t="n">
        <v>0</v>
      </c>
      <c r="AG155" s="292"/>
      <c r="AH155" s="114"/>
      <c r="AI155" s="114"/>
    </row>
    <row r="156" s="72" customFormat="true" ht="30" hidden="false" customHeight="true" outlineLevel="0" collapsed="false">
      <c r="A156" s="128" t="s">
        <v>114</v>
      </c>
      <c r="B156" s="129" t="s">
        <v>132</v>
      </c>
      <c r="C156" s="196" t="s">
        <v>271</v>
      </c>
      <c r="D156" s="131"/>
      <c r="E156" s="132" t="n">
        <v>0</v>
      </c>
      <c r="F156" s="133" t="n">
        <v>0</v>
      </c>
      <c r="G156" s="134" t="n">
        <f aca="false">E156*F156</f>
        <v>0</v>
      </c>
      <c r="H156" s="132" t="n">
        <v>0</v>
      </c>
      <c r="I156" s="133" t="n">
        <v>0</v>
      </c>
      <c r="J156" s="154" t="n">
        <f aca="false">H156*I156</f>
        <v>0</v>
      </c>
      <c r="K156" s="222" t="n">
        <v>0</v>
      </c>
      <c r="L156" s="133" t="n">
        <v>0</v>
      </c>
      <c r="M156" s="154" t="n">
        <f aca="false">K156*L156</f>
        <v>0</v>
      </c>
      <c r="N156" s="132" t="n">
        <v>0</v>
      </c>
      <c r="O156" s="133" t="n">
        <v>0</v>
      </c>
      <c r="P156" s="154" t="n">
        <f aca="false">N156*O156</f>
        <v>0</v>
      </c>
      <c r="Q156" s="222" t="n">
        <v>0</v>
      </c>
      <c r="R156" s="133" t="n">
        <v>0</v>
      </c>
      <c r="S156" s="154" t="n">
        <f aca="false">Q156*R156</f>
        <v>0</v>
      </c>
      <c r="T156" s="132" t="n">
        <v>0</v>
      </c>
      <c r="U156" s="133" t="n">
        <v>0</v>
      </c>
      <c r="V156" s="154" t="n">
        <f aca="false">T156*U156</f>
        <v>0</v>
      </c>
      <c r="W156" s="222" t="n">
        <v>0</v>
      </c>
      <c r="X156" s="133" t="n">
        <v>0</v>
      </c>
      <c r="Y156" s="154" t="n">
        <f aca="false">W156*X156</f>
        <v>0</v>
      </c>
      <c r="Z156" s="132" t="n">
        <v>0</v>
      </c>
      <c r="AA156" s="133" t="n">
        <v>0</v>
      </c>
      <c r="AB156" s="134" t="n">
        <f aca="false">Z156*AA156</f>
        <v>0</v>
      </c>
      <c r="AC156" s="135" t="n">
        <f aca="false">G156+M156+S156+Y156</f>
        <v>0</v>
      </c>
      <c r="AD156" s="345" t="n">
        <f aca="false">J156+P156+V156+AB156</f>
        <v>0</v>
      </c>
      <c r="AE156" s="135" t="n">
        <f aca="false">AC156-AD156</f>
        <v>0</v>
      </c>
      <c r="AF156" s="291" t="n">
        <v>0</v>
      </c>
      <c r="AG156" s="292"/>
      <c r="AH156" s="114"/>
      <c r="AI156" s="114"/>
    </row>
    <row r="157" s="72" customFormat="true" ht="30" hidden="false" customHeight="true" outlineLevel="0" collapsed="false">
      <c r="A157" s="128" t="s">
        <v>114</v>
      </c>
      <c r="B157" s="142" t="s">
        <v>215</v>
      </c>
      <c r="C157" s="130" t="s">
        <v>272</v>
      </c>
      <c r="D157" s="144" t="s">
        <v>245</v>
      </c>
      <c r="E157" s="145" t="n">
        <v>1</v>
      </c>
      <c r="F157" s="146" t="n">
        <v>16896</v>
      </c>
      <c r="G157" s="134" t="n">
        <f aca="false">E157*F157</f>
        <v>16896</v>
      </c>
      <c r="H157" s="145" t="n">
        <v>1</v>
      </c>
      <c r="I157" s="146" t="n">
        <v>16896</v>
      </c>
      <c r="J157" s="154" t="n">
        <f aca="false">H157*I157</f>
        <v>16896</v>
      </c>
      <c r="K157" s="244" t="n">
        <v>0</v>
      </c>
      <c r="L157" s="146" t="n">
        <v>0</v>
      </c>
      <c r="M157" s="155" t="n">
        <f aca="false">K157*L157</f>
        <v>0</v>
      </c>
      <c r="N157" s="145" t="n">
        <v>0</v>
      </c>
      <c r="O157" s="146" t="n">
        <v>0</v>
      </c>
      <c r="P157" s="155" t="n">
        <f aca="false">N157*O157</f>
        <v>0</v>
      </c>
      <c r="Q157" s="244" t="n">
        <v>0</v>
      </c>
      <c r="R157" s="146" t="n">
        <v>0</v>
      </c>
      <c r="S157" s="155" t="n">
        <f aca="false">Q157*R157</f>
        <v>0</v>
      </c>
      <c r="T157" s="145" t="n">
        <v>0</v>
      </c>
      <c r="U157" s="146" t="n">
        <v>0</v>
      </c>
      <c r="V157" s="155" t="n">
        <f aca="false">T157*U157</f>
        <v>0</v>
      </c>
      <c r="W157" s="244" t="n">
        <v>0</v>
      </c>
      <c r="X157" s="146" t="n">
        <v>0</v>
      </c>
      <c r="Y157" s="155" t="n">
        <f aca="false">W157*X157</f>
        <v>0</v>
      </c>
      <c r="Z157" s="145" t="n">
        <v>0</v>
      </c>
      <c r="AA157" s="146" t="n">
        <v>0</v>
      </c>
      <c r="AB157" s="147" t="n">
        <f aca="false">Z157*AA157</f>
        <v>0</v>
      </c>
      <c r="AC157" s="148" t="n">
        <f aca="false">G157+M157+S157+Y157</f>
        <v>16896</v>
      </c>
      <c r="AD157" s="376" t="n">
        <f aca="false">J157+P157+V157+AB157</f>
        <v>16896</v>
      </c>
      <c r="AE157" s="148" t="n">
        <f aca="false">AC157-AD157</f>
        <v>0</v>
      </c>
      <c r="AF157" s="374" t="n">
        <f aca="false">AE157/AC157</f>
        <v>0</v>
      </c>
      <c r="AG157" s="375"/>
      <c r="AH157" s="114"/>
      <c r="AI157" s="114"/>
    </row>
    <row r="158" s="72" customFormat="true" ht="30" hidden="false" customHeight="true" outlineLevel="0" collapsed="false">
      <c r="A158" s="128" t="s">
        <v>114</v>
      </c>
      <c r="B158" s="142" t="s">
        <v>217</v>
      </c>
      <c r="C158" s="130" t="s">
        <v>273</v>
      </c>
      <c r="D158" s="144" t="s">
        <v>245</v>
      </c>
      <c r="E158" s="145" t="n">
        <v>1</v>
      </c>
      <c r="F158" s="146" t="n">
        <v>19800</v>
      </c>
      <c r="G158" s="134" t="n">
        <f aca="false">E158*F158</f>
        <v>19800</v>
      </c>
      <c r="H158" s="145" t="n">
        <v>1</v>
      </c>
      <c r="I158" s="146" t="n">
        <v>19800</v>
      </c>
      <c r="J158" s="154" t="n">
        <f aca="false">H158*I158</f>
        <v>19800</v>
      </c>
      <c r="K158" s="244" t="n">
        <v>0</v>
      </c>
      <c r="L158" s="146" t="n">
        <v>0</v>
      </c>
      <c r="M158" s="155" t="n">
        <f aca="false">K158*L158</f>
        <v>0</v>
      </c>
      <c r="N158" s="145" t="n">
        <v>0</v>
      </c>
      <c r="O158" s="146" t="n">
        <v>0</v>
      </c>
      <c r="P158" s="155" t="n">
        <f aca="false">N158*O158</f>
        <v>0</v>
      </c>
      <c r="Q158" s="244" t="n">
        <v>0</v>
      </c>
      <c r="R158" s="146" t="n">
        <v>0</v>
      </c>
      <c r="S158" s="155" t="n">
        <f aca="false">Q158*R158</f>
        <v>0</v>
      </c>
      <c r="T158" s="145" t="n">
        <v>0</v>
      </c>
      <c r="U158" s="146" t="n">
        <v>0</v>
      </c>
      <c r="V158" s="155" t="n">
        <f aca="false">T158*U158</f>
        <v>0</v>
      </c>
      <c r="W158" s="244" t="n">
        <v>0</v>
      </c>
      <c r="X158" s="146" t="n">
        <v>0</v>
      </c>
      <c r="Y158" s="155" t="n">
        <f aca="false">W158*X158</f>
        <v>0</v>
      </c>
      <c r="Z158" s="145" t="n">
        <v>0</v>
      </c>
      <c r="AA158" s="146" t="n">
        <v>0</v>
      </c>
      <c r="AB158" s="147" t="n">
        <f aca="false">Z158*AA158</f>
        <v>0</v>
      </c>
      <c r="AC158" s="148" t="n">
        <f aca="false">G158+M158+S158+Y158</f>
        <v>19800</v>
      </c>
      <c r="AD158" s="376" t="n">
        <f aca="false">J158+P158+V158+AB158</f>
        <v>19800</v>
      </c>
      <c r="AE158" s="148" t="n">
        <f aca="false">AC158-AD158</f>
        <v>0</v>
      </c>
      <c r="AF158" s="374" t="n">
        <f aca="false">AE158/AC158</f>
        <v>0</v>
      </c>
      <c r="AG158" s="375"/>
      <c r="AH158" s="114"/>
      <c r="AI158" s="114"/>
    </row>
    <row r="159" s="72" customFormat="true" ht="54" hidden="false" customHeight="true" outlineLevel="0" collapsed="false">
      <c r="A159" s="128" t="s">
        <v>114</v>
      </c>
      <c r="B159" s="142" t="s">
        <v>219</v>
      </c>
      <c r="C159" s="130" t="s">
        <v>274</v>
      </c>
      <c r="D159" s="144" t="s">
        <v>245</v>
      </c>
      <c r="E159" s="145" t="n">
        <v>1</v>
      </c>
      <c r="F159" s="146" t="n">
        <v>26400</v>
      </c>
      <c r="G159" s="134" t="n">
        <f aca="false">E159*F159</f>
        <v>26400</v>
      </c>
      <c r="H159" s="145" t="n">
        <v>1</v>
      </c>
      <c r="I159" s="146" t="n">
        <v>26400</v>
      </c>
      <c r="J159" s="154" t="n">
        <f aca="false">H159*I159</f>
        <v>26400</v>
      </c>
      <c r="K159" s="244" t="n">
        <v>0</v>
      </c>
      <c r="L159" s="146" t="n">
        <v>0</v>
      </c>
      <c r="M159" s="155" t="n">
        <f aca="false">K159*L159</f>
        <v>0</v>
      </c>
      <c r="N159" s="145" t="n">
        <v>0</v>
      </c>
      <c r="O159" s="145" t="n">
        <v>0</v>
      </c>
      <c r="P159" s="155" t="n">
        <f aca="false">N159*O159</f>
        <v>0</v>
      </c>
      <c r="Q159" s="145" t="n">
        <v>0</v>
      </c>
      <c r="R159" s="145" t="n">
        <v>0</v>
      </c>
      <c r="S159" s="155" t="n">
        <f aca="false">Q159*R159</f>
        <v>0</v>
      </c>
      <c r="T159" s="145" t="n">
        <v>0</v>
      </c>
      <c r="U159" s="146" t="n">
        <v>0</v>
      </c>
      <c r="V159" s="155" t="n">
        <f aca="false">T159*U159</f>
        <v>0</v>
      </c>
      <c r="W159" s="244" t="n">
        <v>0</v>
      </c>
      <c r="X159" s="244" t="n">
        <v>0</v>
      </c>
      <c r="Y159" s="155" t="n">
        <f aca="false">W159*X159</f>
        <v>0</v>
      </c>
      <c r="Z159" s="244" t="n">
        <v>0</v>
      </c>
      <c r="AA159" s="244" t="n">
        <v>0</v>
      </c>
      <c r="AB159" s="147" t="n">
        <f aca="false">Z159*AA159</f>
        <v>0</v>
      </c>
      <c r="AC159" s="148" t="n">
        <f aca="false">G159+M159+S159+Y159</f>
        <v>26400</v>
      </c>
      <c r="AD159" s="376" t="n">
        <f aca="false">J159+P159+V159+AB159</f>
        <v>26400</v>
      </c>
      <c r="AE159" s="148" t="n">
        <f aca="false">AC159-AD159</f>
        <v>0</v>
      </c>
      <c r="AF159" s="374" t="n">
        <f aca="false">AE159/AC159</f>
        <v>0</v>
      </c>
      <c r="AG159" s="375"/>
      <c r="AH159" s="114"/>
      <c r="AI159" s="114"/>
    </row>
    <row r="160" s="72" customFormat="true" ht="40.5" hidden="false" customHeight="true" outlineLevel="0" collapsed="false">
      <c r="A160" s="128" t="s">
        <v>114</v>
      </c>
      <c r="B160" s="142" t="s">
        <v>275</v>
      </c>
      <c r="C160" s="140" t="s">
        <v>276</v>
      </c>
      <c r="D160" s="144" t="s">
        <v>245</v>
      </c>
      <c r="E160" s="145" t="n">
        <v>1</v>
      </c>
      <c r="F160" s="146" t="n">
        <v>20000</v>
      </c>
      <c r="G160" s="134" t="n">
        <f aca="false">E160*F160</f>
        <v>20000</v>
      </c>
      <c r="H160" s="145" t="n">
        <v>1</v>
      </c>
      <c r="I160" s="146" t="n">
        <v>20000</v>
      </c>
      <c r="J160" s="154" t="n">
        <f aca="false">H160*I160</f>
        <v>20000</v>
      </c>
      <c r="K160" s="244" t="n">
        <v>0</v>
      </c>
      <c r="L160" s="146" t="n">
        <v>0</v>
      </c>
      <c r="M160" s="155" t="n">
        <f aca="false">K160*L160</f>
        <v>0</v>
      </c>
      <c r="N160" s="145" t="n">
        <v>0</v>
      </c>
      <c r="O160" s="145" t="n">
        <v>0</v>
      </c>
      <c r="P160" s="155" t="n">
        <f aca="false">N160*O160</f>
        <v>0</v>
      </c>
      <c r="Q160" s="145" t="n">
        <v>0</v>
      </c>
      <c r="R160" s="145" t="n">
        <v>0</v>
      </c>
      <c r="S160" s="155" t="n">
        <f aca="false">Q160*R160</f>
        <v>0</v>
      </c>
      <c r="T160" s="145" t="n">
        <v>0</v>
      </c>
      <c r="U160" s="146" t="n">
        <v>0</v>
      </c>
      <c r="V160" s="155" t="n">
        <f aca="false">T160*U160</f>
        <v>0</v>
      </c>
      <c r="W160" s="244" t="n">
        <v>0</v>
      </c>
      <c r="X160" s="244" t="n">
        <v>0</v>
      </c>
      <c r="Y160" s="155" t="n">
        <f aca="false">W160*X160</f>
        <v>0</v>
      </c>
      <c r="Z160" s="244" t="n">
        <v>0</v>
      </c>
      <c r="AA160" s="244" t="n">
        <v>0</v>
      </c>
      <c r="AB160" s="147" t="n">
        <f aca="false">Z160*AA160</f>
        <v>0</v>
      </c>
      <c r="AC160" s="148" t="n">
        <f aca="false">G160+M160+S160+Y160</f>
        <v>20000</v>
      </c>
      <c r="AD160" s="376" t="n">
        <f aca="false">J160+P160+V160+AB160</f>
        <v>20000</v>
      </c>
      <c r="AE160" s="148" t="n">
        <f aca="false">AC160-AD160</f>
        <v>0</v>
      </c>
      <c r="AF160" s="374" t="n">
        <f aca="false">AE160/AC160</f>
        <v>0</v>
      </c>
      <c r="AG160" s="375"/>
      <c r="AH160" s="114"/>
      <c r="AI160" s="114"/>
    </row>
    <row r="161" s="72" customFormat="true" ht="42" hidden="false" customHeight="true" outlineLevel="0" collapsed="false">
      <c r="A161" s="128" t="s">
        <v>114</v>
      </c>
      <c r="B161" s="142" t="s">
        <v>277</v>
      </c>
      <c r="C161" s="140" t="s">
        <v>278</v>
      </c>
      <c r="D161" s="144" t="s">
        <v>245</v>
      </c>
      <c r="E161" s="145" t="n">
        <v>1</v>
      </c>
      <c r="F161" s="146" t="n">
        <v>26000</v>
      </c>
      <c r="G161" s="134" t="n">
        <f aca="false">E161*F161</f>
        <v>26000</v>
      </c>
      <c r="H161" s="145" t="n">
        <v>1</v>
      </c>
      <c r="I161" s="146" t="n">
        <v>26000</v>
      </c>
      <c r="J161" s="154" t="n">
        <f aca="false">H161*I161</f>
        <v>26000</v>
      </c>
      <c r="K161" s="244" t="n">
        <v>0</v>
      </c>
      <c r="L161" s="146" t="n">
        <v>0</v>
      </c>
      <c r="M161" s="155" t="n">
        <f aca="false">K161*L161</f>
        <v>0</v>
      </c>
      <c r="N161" s="145" t="n">
        <v>0</v>
      </c>
      <c r="O161" s="145" t="n">
        <v>0</v>
      </c>
      <c r="P161" s="155" t="n">
        <f aca="false">N161*O161</f>
        <v>0</v>
      </c>
      <c r="Q161" s="145" t="n">
        <v>0</v>
      </c>
      <c r="R161" s="145" t="n">
        <v>0</v>
      </c>
      <c r="S161" s="155" t="n">
        <f aca="false">Q161*R161</f>
        <v>0</v>
      </c>
      <c r="T161" s="145" t="n">
        <v>0</v>
      </c>
      <c r="U161" s="146" t="n">
        <v>0</v>
      </c>
      <c r="V161" s="155" t="n">
        <f aca="false">T161*U161</f>
        <v>0</v>
      </c>
      <c r="W161" s="244" t="n">
        <v>0</v>
      </c>
      <c r="X161" s="244" t="n">
        <v>0</v>
      </c>
      <c r="Y161" s="155" t="n">
        <f aca="false">W161*X161</f>
        <v>0</v>
      </c>
      <c r="Z161" s="244" t="n">
        <v>0</v>
      </c>
      <c r="AA161" s="244" t="n">
        <v>0</v>
      </c>
      <c r="AB161" s="147" t="n">
        <f aca="false">Z161*AA161</f>
        <v>0</v>
      </c>
      <c r="AC161" s="148" t="n">
        <f aca="false">G161+M161+S161+Y161</f>
        <v>26000</v>
      </c>
      <c r="AD161" s="376" t="n">
        <f aca="false">J161+P161+V161+AB161</f>
        <v>26000</v>
      </c>
      <c r="AE161" s="148" t="n">
        <f aca="false">AC161-AD161</f>
        <v>0</v>
      </c>
      <c r="AF161" s="374" t="n">
        <f aca="false">AE161/AC161</f>
        <v>0</v>
      </c>
      <c r="AG161" s="375"/>
      <c r="AH161" s="114"/>
      <c r="AI161" s="114"/>
    </row>
    <row r="162" s="72" customFormat="true" ht="39" hidden="false" customHeight="true" outlineLevel="0" collapsed="false">
      <c r="A162" s="128" t="s">
        <v>114</v>
      </c>
      <c r="B162" s="142" t="s">
        <v>279</v>
      </c>
      <c r="C162" s="140" t="s">
        <v>280</v>
      </c>
      <c r="D162" s="144" t="s">
        <v>245</v>
      </c>
      <c r="E162" s="145" t="n">
        <v>1</v>
      </c>
      <c r="F162" s="146" t="n">
        <v>49452</v>
      </c>
      <c r="G162" s="134" t="n">
        <f aca="false">E162*F162</f>
        <v>49452</v>
      </c>
      <c r="H162" s="145" t="n">
        <v>1</v>
      </c>
      <c r="I162" s="146" t="n">
        <v>49452</v>
      </c>
      <c r="J162" s="154" t="n">
        <f aca="false">H162*I162</f>
        <v>49452</v>
      </c>
      <c r="K162" s="244" t="n">
        <v>0</v>
      </c>
      <c r="L162" s="146" t="n">
        <v>0</v>
      </c>
      <c r="M162" s="155" t="n">
        <f aca="false">K162*L162</f>
        <v>0</v>
      </c>
      <c r="N162" s="145" t="n">
        <v>0</v>
      </c>
      <c r="O162" s="145" t="n">
        <v>0</v>
      </c>
      <c r="P162" s="155" t="n">
        <f aca="false">N162*O162</f>
        <v>0</v>
      </c>
      <c r="Q162" s="145" t="n">
        <v>0</v>
      </c>
      <c r="R162" s="145" t="n">
        <v>0</v>
      </c>
      <c r="S162" s="155" t="n">
        <f aca="false">Q162*R162</f>
        <v>0</v>
      </c>
      <c r="T162" s="145" t="n">
        <v>0</v>
      </c>
      <c r="U162" s="146" t="n">
        <v>0</v>
      </c>
      <c r="V162" s="155" t="n">
        <f aca="false">T162*U162</f>
        <v>0</v>
      </c>
      <c r="W162" s="244" t="n">
        <v>0</v>
      </c>
      <c r="X162" s="244" t="n">
        <v>0</v>
      </c>
      <c r="Y162" s="155" t="n">
        <f aca="false">W162*X162</f>
        <v>0</v>
      </c>
      <c r="Z162" s="244" t="n">
        <v>0</v>
      </c>
      <c r="AA162" s="244" t="n">
        <v>0</v>
      </c>
      <c r="AB162" s="147" t="n">
        <f aca="false">Z162*AA162</f>
        <v>0</v>
      </c>
      <c r="AC162" s="148" t="n">
        <f aca="false">G162+M162+S162+Y162</f>
        <v>49452</v>
      </c>
      <c r="AD162" s="376" t="n">
        <f aca="false">J162+P162+V162+AB162</f>
        <v>49452</v>
      </c>
      <c r="AE162" s="148" t="n">
        <f aca="false">AC162-AD162</f>
        <v>0</v>
      </c>
      <c r="AF162" s="374" t="n">
        <f aca="false">AE162/AC162</f>
        <v>0</v>
      </c>
      <c r="AG162" s="375"/>
      <c r="AH162" s="114"/>
      <c r="AI162" s="114"/>
    </row>
    <row r="163" s="72" customFormat="true" ht="45.75" hidden="false" customHeight="true" outlineLevel="0" collapsed="false">
      <c r="A163" s="128" t="s">
        <v>114</v>
      </c>
      <c r="B163" s="142" t="s">
        <v>281</v>
      </c>
      <c r="C163" s="140" t="s">
        <v>282</v>
      </c>
      <c r="D163" s="144" t="s">
        <v>245</v>
      </c>
      <c r="E163" s="145" t="n">
        <v>1</v>
      </c>
      <c r="F163" s="146" t="n">
        <v>50000</v>
      </c>
      <c r="G163" s="134" t="n">
        <f aca="false">E163*F163</f>
        <v>50000</v>
      </c>
      <c r="H163" s="145" t="n">
        <v>1</v>
      </c>
      <c r="I163" s="146" t="n">
        <v>49500</v>
      </c>
      <c r="J163" s="154" t="n">
        <v>49000</v>
      </c>
      <c r="K163" s="244" t="n">
        <v>0</v>
      </c>
      <c r="L163" s="146" t="n">
        <v>0</v>
      </c>
      <c r="M163" s="155" t="n">
        <f aca="false">K163*L163</f>
        <v>0</v>
      </c>
      <c r="N163" s="145" t="n">
        <v>0</v>
      </c>
      <c r="O163" s="145" t="n">
        <v>0</v>
      </c>
      <c r="P163" s="155" t="n">
        <f aca="false">N163*O163</f>
        <v>0</v>
      </c>
      <c r="Q163" s="145" t="n">
        <v>0</v>
      </c>
      <c r="R163" s="145" t="n">
        <v>0</v>
      </c>
      <c r="S163" s="155" t="n">
        <f aca="false">Q163*R163</f>
        <v>0</v>
      </c>
      <c r="T163" s="145" t="n">
        <v>0</v>
      </c>
      <c r="U163" s="146" t="n">
        <v>0</v>
      </c>
      <c r="V163" s="155" t="n">
        <f aca="false">T163*U163</f>
        <v>0</v>
      </c>
      <c r="W163" s="244" t="n">
        <v>0</v>
      </c>
      <c r="X163" s="244" t="n">
        <v>0</v>
      </c>
      <c r="Y163" s="155" t="n">
        <f aca="false">W163*X163</f>
        <v>0</v>
      </c>
      <c r="Z163" s="244" t="n">
        <v>0</v>
      </c>
      <c r="AA163" s="244" t="n">
        <v>0</v>
      </c>
      <c r="AB163" s="147" t="n">
        <f aca="false">Z163*AA163</f>
        <v>0</v>
      </c>
      <c r="AC163" s="148" t="n">
        <f aca="false">G163+M163+S163+Y163</f>
        <v>50000</v>
      </c>
      <c r="AD163" s="376" t="n">
        <f aca="false">J163+P163+V163+AB163</f>
        <v>49000</v>
      </c>
      <c r="AE163" s="148" t="n">
        <f aca="false">AC163-AD163</f>
        <v>1000</v>
      </c>
      <c r="AF163" s="374" t="n">
        <f aca="false">AE163/AC163</f>
        <v>0.02</v>
      </c>
      <c r="AG163" s="375"/>
      <c r="AH163" s="114"/>
      <c r="AI163" s="114"/>
    </row>
    <row r="164" s="393" customFormat="true" ht="30" hidden="false" customHeight="true" outlineLevel="0" collapsed="false">
      <c r="A164" s="378" t="s">
        <v>114</v>
      </c>
      <c r="B164" s="379" t="s">
        <v>283</v>
      </c>
      <c r="C164" s="140" t="s">
        <v>284</v>
      </c>
      <c r="D164" s="380" t="s">
        <v>245</v>
      </c>
      <c r="E164" s="381" t="n">
        <v>1</v>
      </c>
      <c r="F164" s="382" t="n">
        <v>9328</v>
      </c>
      <c r="G164" s="383" t="n">
        <f aca="false">E164*F164</f>
        <v>9328</v>
      </c>
      <c r="H164" s="381" t="n">
        <v>1</v>
      </c>
      <c r="I164" s="382" t="n">
        <v>10328</v>
      </c>
      <c r="J164" s="384" t="n">
        <f aca="false">H164*I164</f>
        <v>10328</v>
      </c>
      <c r="K164" s="385" t="n">
        <v>0</v>
      </c>
      <c r="L164" s="382" t="n">
        <v>0</v>
      </c>
      <c r="M164" s="386" t="n">
        <f aca="false">K164*L164</f>
        <v>0</v>
      </c>
      <c r="N164" s="381" t="n">
        <v>0</v>
      </c>
      <c r="O164" s="381" t="n">
        <v>0</v>
      </c>
      <c r="P164" s="386" t="n">
        <f aca="false">N164*O164</f>
        <v>0</v>
      </c>
      <c r="Q164" s="381" t="n">
        <v>0</v>
      </c>
      <c r="R164" s="381" t="n">
        <v>0</v>
      </c>
      <c r="S164" s="386" t="n">
        <f aca="false">Q164*R164</f>
        <v>0</v>
      </c>
      <c r="T164" s="381" t="n">
        <v>0</v>
      </c>
      <c r="U164" s="382" t="n">
        <v>0</v>
      </c>
      <c r="V164" s="386" t="n">
        <f aca="false">T164*U164</f>
        <v>0</v>
      </c>
      <c r="W164" s="385" t="n">
        <v>0</v>
      </c>
      <c r="X164" s="385" t="n">
        <v>0</v>
      </c>
      <c r="Y164" s="386" t="n">
        <f aca="false">W164*X164</f>
        <v>0</v>
      </c>
      <c r="Z164" s="385" t="n">
        <v>0</v>
      </c>
      <c r="AA164" s="385" t="n">
        <v>0</v>
      </c>
      <c r="AB164" s="387" t="n">
        <f aca="false">Z164*AA164</f>
        <v>0</v>
      </c>
      <c r="AC164" s="388" t="n">
        <f aca="false">G164+M164+S164+Y164</f>
        <v>9328</v>
      </c>
      <c r="AD164" s="389" t="n">
        <f aca="false">J164+P164+V164+AB164</f>
        <v>10328</v>
      </c>
      <c r="AE164" s="388" t="n">
        <f aca="false">AC164-AD164</f>
        <v>-1000</v>
      </c>
      <c r="AF164" s="390" t="n">
        <f aca="false">AE164/AC164</f>
        <v>-0.107204116638079</v>
      </c>
      <c r="AG164" s="391"/>
      <c r="AH164" s="392"/>
      <c r="AI164" s="392"/>
    </row>
    <row r="165" s="72" customFormat="true" ht="63" hidden="false" customHeight="true" outlineLevel="0" collapsed="false">
      <c r="A165" s="128" t="s">
        <v>114</v>
      </c>
      <c r="B165" s="142" t="s">
        <v>285</v>
      </c>
      <c r="C165" s="140" t="s">
        <v>286</v>
      </c>
      <c r="D165" s="144" t="s">
        <v>245</v>
      </c>
      <c r="E165" s="145" t="n">
        <v>1</v>
      </c>
      <c r="F165" s="146" t="n">
        <v>19360</v>
      </c>
      <c r="G165" s="134" t="n">
        <f aca="false">E165*F165</f>
        <v>19360</v>
      </c>
      <c r="H165" s="145" t="n">
        <v>1</v>
      </c>
      <c r="I165" s="146" t="n">
        <v>19360</v>
      </c>
      <c r="J165" s="154" t="n">
        <f aca="false">H165*I165</f>
        <v>19360</v>
      </c>
      <c r="K165" s="244"/>
      <c r="L165" s="146" t="n">
        <v>0</v>
      </c>
      <c r="M165" s="155" t="n">
        <f aca="false">K165*L165</f>
        <v>0</v>
      </c>
      <c r="N165" s="145" t="n">
        <v>0</v>
      </c>
      <c r="O165" s="145" t="n">
        <v>0</v>
      </c>
      <c r="P165" s="155" t="n">
        <f aca="false">N165*O165</f>
        <v>0</v>
      </c>
      <c r="Q165" s="145" t="n">
        <v>0</v>
      </c>
      <c r="R165" s="145" t="n">
        <v>0</v>
      </c>
      <c r="S165" s="155" t="n">
        <f aca="false">Q165*R165</f>
        <v>0</v>
      </c>
      <c r="T165" s="145" t="n">
        <v>0</v>
      </c>
      <c r="U165" s="146" t="n">
        <v>0</v>
      </c>
      <c r="V165" s="155" t="n">
        <f aca="false">T165*U165</f>
        <v>0</v>
      </c>
      <c r="W165" s="244" t="n">
        <v>0</v>
      </c>
      <c r="X165" s="244" t="n">
        <v>0</v>
      </c>
      <c r="Y165" s="155" t="n">
        <f aca="false">W165*X165</f>
        <v>0</v>
      </c>
      <c r="Z165" s="244" t="n">
        <v>0</v>
      </c>
      <c r="AA165" s="244" t="n">
        <v>0</v>
      </c>
      <c r="AB165" s="147" t="n">
        <f aca="false">Z165*AA165</f>
        <v>0</v>
      </c>
      <c r="AC165" s="148" t="n">
        <f aca="false">G165+M165+S165+Y165</f>
        <v>19360</v>
      </c>
      <c r="AD165" s="376" t="n">
        <f aca="false">J165+P165+V165+AB165</f>
        <v>19360</v>
      </c>
      <c r="AE165" s="148" t="n">
        <f aca="false">AC165-AD165</f>
        <v>0</v>
      </c>
      <c r="AF165" s="374" t="n">
        <f aca="false">AE165/AC165</f>
        <v>0</v>
      </c>
      <c r="AG165" s="375"/>
      <c r="AH165" s="114"/>
      <c r="AI165" s="114"/>
    </row>
    <row r="166" s="72" customFormat="true" ht="30" hidden="false" customHeight="true" outlineLevel="0" collapsed="false">
      <c r="A166" s="128" t="s">
        <v>114</v>
      </c>
      <c r="B166" s="142" t="s">
        <v>287</v>
      </c>
      <c r="C166" s="140" t="s">
        <v>288</v>
      </c>
      <c r="D166" s="144" t="s">
        <v>245</v>
      </c>
      <c r="E166" s="145" t="n">
        <v>1</v>
      </c>
      <c r="F166" s="146" t="n">
        <v>3960</v>
      </c>
      <c r="G166" s="134" t="n">
        <f aca="false">E166*F166</f>
        <v>3960</v>
      </c>
      <c r="H166" s="145" t="n">
        <v>1</v>
      </c>
      <c r="I166" s="146" t="n">
        <v>3960</v>
      </c>
      <c r="J166" s="154" t="n">
        <f aca="false">H166*I166</f>
        <v>3960</v>
      </c>
      <c r="K166" s="244" t="n">
        <v>0</v>
      </c>
      <c r="L166" s="146" t="n">
        <v>0</v>
      </c>
      <c r="M166" s="155" t="n">
        <f aca="false">K166*L166</f>
        <v>0</v>
      </c>
      <c r="N166" s="145" t="n">
        <v>0</v>
      </c>
      <c r="O166" s="145" t="n">
        <v>0</v>
      </c>
      <c r="P166" s="155" t="n">
        <f aca="false">N166*O166</f>
        <v>0</v>
      </c>
      <c r="Q166" s="145" t="n">
        <v>0</v>
      </c>
      <c r="R166" s="145" t="n">
        <v>0</v>
      </c>
      <c r="S166" s="155" t="n">
        <f aca="false">Q166*R166</f>
        <v>0</v>
      </c>
      <c r="T166" s="145" t="n">
        <v>0</v>
      </c>
      <c r="U166" s="145" t="n">
        <v>0</v>
      </c>
      <c r="V166" s="155" t="n">
        <f aca="false">T166*U166</f>
        <v>0</v>
      </c>
      <c r="W166" s="145" t="n">
        <v>0</v>
      </c>
      <c r="X166" s="145" t="n">
        <v>0</v>
      </c>
      <c r="Y166" s="155" t="n">
        <f aca="false">W166*X166</f>
        <v>0</v>
      </c>
      <c r="Z166" s="145" t="n">
        <v>0</v>
      </c>
      <c r="AA166" s="244" t="n">
        <v>0</v>
      </c>
      <c r="AB166" s="147" t="n">
        <f aca="false">Z166*AA166</f>
        <v>0</v>
      </c>
      <c r="AC166" s="148" t="n">
        <f aca="false">G166+M166+S166+Y166</f>
        <v>3960</v>
      </c>
      <c r="AD166" s="376" t="n">
        <f aca="false">J166+P166+V166+AB166</f>
        <v>3960</v>
      </c>
      <c r="AE166" s="148" t="n">
        <f aca="false">AC166-AD166</f>
        <v>0</v>
      </c>
      <c r="AF166" s="374" t="n">
        <f aca="false">AE166/AC166</f>
        <v>0</v>
      </c>
      <c r="AG166" s="375"/>
      <c r="AH166" s="114"/>
      <c r="AI166" s="114"/>
    </row>
    <row r="167" s="72" customFormat="true" ht="47.25" hidden="false" customHeight="true" outlineLevel="0" collapsed="false">
      <c r="A167" s="128" t="s">
        <v>114</v>
      </c>
      <c r="B167" s="142" t="s">
        <v>289</v>
      </c>
      <c r="C167" s="140" t="s">
        <v>290</v>
      </c>
      <c r="D167" s="144" t="s">
        <v>245</v>
      </c>
      <c r="E167" s="145" t="n">
        <v>1</v>
      </c>
      <c r="F167" s="146" t="n">
        <v>18920</v>
      </c>
      <c r="G167" s="134" t="n">
        <f aca="false">E167*F167</f>
        <v>18920</v>
      </c>
      <c r="H167" s="145" t="n">
        <v>1</v>
      </c>
      <c r="I167" s="146" t="n">
        <v>18920</v>
      </c>
      <c r="J167" s="154" t="n">
        <f aca="false">H167*I167</f>
        <v>18920</v>
      </c>
      <c r="K167" s="244" t="n">
        <v>0</v>
      </c>
      <c r="L167" s="146" t="n">
        <v>0</v>
      </c>
      <c r="M167" s="155" t="n">
        <f aca="false">K167*L167</f>
        <v>0</v>
      </c>
      <c r="N167" s="145" t="n">
        <v>0</v>
      </c>
      <c r="O167" s="145" t="n">
        <v>0</v>
      </c>
      <c r="P167" s="155" t="n">
        <f aca="false">N167*O167</f>
        <v>0</v>
      </c>
      <c r="Q167" s="145" t="n">
        <v>0</v>
      </c>
      <c r="R167" s="145" t="n">
        <v>0</v>
      </c>
      <c r="S167" s="155" t="n">
        <f aca="false">Q167*R167</f>
        <v>0</v>
      </c>
      <c r="T167" s="145" t="n">
        <v>0</v>
      </c>
      <c r="U167" s="145" t="n">
        <v>0</v>
      </c>
      <c r="V167" s="155" t="n">
        <f aca="false">T167*U167</f>
        <v>0</v>
      </c>
      <c r="W167" s="145" t="n">
        <v>0</v>
      </c>
      <c r="X167" s="145" t="n">
        <v>0</v>
      </c>
      <c r="Y167" s="155" t="n">
        <f aca="false">W167*X167</f>
        <v>0</v>
      </c>
      <c r="Z167" s="145" t="n">
        <v>0</v>
      </c>
      <c r="AA167" s="244" t="n">
        <v>0</v>
      </c>
      <c r="AB167" s="147" t="n">
        <f aca="false">Z167*AA167</f>
        <v>0</v>
      </c>
      <c r="AC167" s="148" t="n">
        <f aca="false">G167+M167+S167+Y167</f>
        <v>18920</v>
      </c>
      <c r="AD167" s="376" t="n">
        <f aca="false">J167+P167+V167+AB167</f>
        <v>18920</v>
      </c>
      <c r="AE167" s="148" t="n">
        <f aca="false">AC167-AD167</f>
        <v>0</v>
      </c>
      <c r="AF167" s="374" t="n">
        <f aca="false">AE167/AC167</f>
        <v>0</v>
      </c>
      <c r="AG167" s="375"/>
      <c r="AH167" s="114"/>
      <c r="AI167" s="114"/>
    </row>
    <row r="168" s="72" customFormat="true" ht="30" hidden="false" customHeight="true" outlineLevel="0" collapsed="false">
      <c r="A168" s="128" t="s">
        <v>114</v>
      </c>
      <c r="B168" s="394" t="s">
        <v>291</v>
      </c>
      <c r="C168" s="140" t="s">
        <v>292</v>
      </c>
      <c r="D168" s="144" t="s">
        <v>245</v>
      </c>
      <c r="E168" s="145" t="n">
        <v>1</v>
      </c>
      <c r="F168" s="146" t="n">
        <v>4180</v>
      </c>
      <c r="G168" s="134" t="n">
        <f aca="false">E168*F168</f>
        <v>4180</v>
      </c>
      <c r="H168" s="145" t="n">
        <v>1</v>
      </c>
      <c r="I168" s="146" t="n">
        <v>4180</v>
      </c>
      <c r="J168" s="154" t="n">
        <f aca="false">H168*I168</f>
        <v>4180</v>
      </c>
      <c r="K168" s="244" t="n">
        <v>0</v>
      </c>
      <c r="L168" s="146" t="n">
        <v>0</v>
      </c>
      <c r="M168" s="155" t="n">
        <f aca="false">K168*L168</f>
        <v>0</v>
      </c>
      <c r="N168" s="145" t="n">
        <v>0</v>
      </c>
      <c r="O168" s="145" t="n">
        <v>0</v>
      </c>
      <c r="P168" s="155" t="n">
        <f aca="false">N168*O168</f>
        <v>0</v>
      </c>
      <c r="Q168" s="145" t="n">
        <v>0</v>
      </c>
      <c r="R168" s="145" t="n">
        <v>0</v>
      </c>
      <c r="S168" s="155" t="n">
        <f aca="false">Q168*R168</f>
        <v>0</v>
      </c>
      <c r="T168" s="145" t="n">
        <v>0</v>
      </c>
      <c r="U168" s="145" t="n">
        <v>0</v>
      </c>
      <c r="V168" s="155" t="n">
        <f aca="false">T168*U168</f>
        <v>0</v>
      </c>
      <c r="W168" s="145" t="n">
        <v>0</v>
      </c>
      <c r="X168" s="145" t="n">
        <v>0</v>
      </c>
      <c r="Y168" s="155" t="n">
        <f aca="false">W168*X168</f>
        <v>0</v>
      </c>
      <c r="Z168" s="145" t="n">
        <v>0</v>
      </c>
      <c r="AA168" s="244" t="n">
        <v>0</v>
      </c>
      <c r="AB168" s="147" t="n">
        <f aca="false">Z168*AA168</f>
        <v>0</v>
      </c>
      <c r="AC168" s="148" t="n">
        <f aca="false">G168+M168+S168+Y168</f>
        <v>4180</v>
      </c>
      <c r="AD168" s="376" t="n">
        <f aca="false">J168+P168+V168+AB168</f>
        <v>4180</v>
      </c>
      <c r="AE168" s="148" t="n">
        <f aca="false">AC168-AD168</f>
        <v>0</v>
      </c>
      <c r="AF168" s="374" t="n">
        <f aca="false">AE168/AC168</f>
        <v>0</v>
      </c>
      <c r="AG168" s="375"/>
      <c r="AH168" s="114"/>
      <c r="AI168" s="114"/>
    </row>
    <row r="169" s="72" customFormat="true" ht="33.75" hidden="false" customHeight="true" outlineLevel="0" collapsed="false">
      <c r="A169" s="128" t="s">
        <v>114</v>
      </c>
      <c r="B169" s="142" t="s">
        <v>293</v>
      </c>
      <c r="C169" s="140" t="s">
        <v>294</v>
      </c>
      <c r="D169" s="144" t="s">
        <v>245</v>
      </c>
      <c r="E169" s="145" t="n">
        <v>1</v>
      </c>
      <c r="F169" s="146" t="n">
        <v>17500</v>
      </c>
      <c r="G169" s="134" t="n">
        <f aca="false">E169*F169</f>
        <v>17500</v>
      </c>
      <c r="H169" s="145" t="n">
        <v>1</v>
      </c>
      <c r="I169" s="146" t="n">
        <v>17500</v>
      </c>
      <c r="J169" s="154" t="n">
        <f aca="false">H169*I169</f>
        <v>17500</v>
      </c>
      <c r="K169" s="244" t="n">
        <v>0</v>
      </c>
      <c r="L169" s="146" t="n">
        <v>0</v>
      </c>
      <c r="M169" s="155" t="n">
        <f aca="false">K169*L169</f>
        <v>0</v>
      </c>
      <c r="N169" s="145" t="n">
        <v>0</v>
      </c>
      <c r="O169" s="145" t="n">
        <v>0</v>
      </c>
      <c r="P169" s="155" t="n">
        <f aca="false">N169*O169</f>
        <v>0</v>
      </c>
      <c r="Q169" s="145" t="n">
        <v>0</v>
      </c>
      <c r="R169" s="145" t="n">
        <v>0</v>
      </c>
      <c r="S169" s="155" t="n">
        <f aca="false">Q169*R169</f>
        <v>0</v>
      </c>
      <c r="T169" s="145" t="n">
        <v>0</v>
      </c>
      <c r="U169" s="145" t="n">
        <v>0</v>
      </c>
      <c r="V169" s="155" t="n">
        <f aca="false">T169*U169</f>
        <v>0</v>
      </c>
      <c r="W169" s="145" t="n">
        <v>0</v>
      </c>
      <c r="X169" s="145" t="n">
        <v>0</v>
      </c>
      <c r="Y169" s="155" t="n">
        <f aca="false">W169*X169</f>
        <v>0</v>
      </c>
      <c r="Z169" s="145" t="n">
        <v>0</v>
      </c>
      <c r="AA169" s="244" t="n">
        <v>0</v>
      </c>
      <c r="AB169" s="147" t="n">
        <f aca="false">Z169*AA169</f>
        <v>0</v>
      </c>
      <c r="AC169" s="148" t="n">
        <f aca="false">G169+M169+S169+Y169</f>
        <v>17500</v>
      </c>
      <c r="AD169" s="376" t="n">
        <f aca="false">J169+P169+V169+AB169</f>
        <v>17500</v>
      </c>
      <c r="AE169" s="148" t="n">
        <f aca="false">AC169-AD169</f>
        <v>0</v>
      </c>
      <c r="AF169" s="374" t="n">
        <f aca="false">AE169/AC169</f>
        <v>0</v>
      </c>
      <c r="AG169" s="375"/>
      <c r="AH169" s="114"/>
      <c r="AI169" s="114"/>
    </row>
    <row r="170" s="72" customFormat="true" ht="30" hidden="false" customHeight="true" outlineLevel="0" collapsed="false">
      <c r="A170" s="128" t="s">
        <v>114</v>
      </c>
      <c r="B170" s="142" t="s">
        <v>295</v>
      </c>
      <c r="C170" s="140" t="s">
        <v>296</v>
      </c>
      <c r="D170" s="144" t="s">
        <v>245</v>
      </c>
      <c r="E170" s="145" t="n">
        <v>1</v>
      </c>
      <c r="F170" s="146" t="n">
        <v>2500</v>
      </c>
      <c r="G170" s="134" t="n">
        <f aca="false">E170*F170</f>
        <v>2500</v>
      </c>
      <c r="H170" s="145" t="n">
        <v>1</v>
      </c>
      <c r="I170" s="146" t="n">
        <v>2500</v>
      </c>
      <c r="J170" s="154" t="n">
        <f aca="false">H170*I170</f>
        <v>2500</v>
      </c>
      <c r="K170" s="244" t="n">
        <v>0</v>
      </c>
      <c r="L170" s="146" t="n">
        <v>0</v>
      </c>
      <c r="M170" s="155" t="n">
        <f aca="false">K170*L170</f>
        <v>0</v>
      </c>
      <c r="N170" s="145" t="n">
        <v>0</v>
      </c>
      <c r="O170" s="145" t="n">
        <v>0</v>
      </c>
      <c r="P170" s="155" t="n">
        <f aca="false">N170*O170</f>
        <v>0</v>
      </c>
      <c r="Q170" s="145" t="n">
        <v>0</v>
      </c>
      <c r="R170" s="145" t="n">
        <v>0</v>
      </c>
      <c r="S170" s="155" t="n">
        <f aca="false">Q170*R170</f>
        <v>0</v>
      </c>
      <c r="T170" s="145" t="n">
        <v>0</v>
      </c>
      <c r="U170" s="145" t="n">
        <v>0</v>
      </c>
      <c r="V170" s="155" t="n">
        <f aca="false">T170*U170</f>
        <v>0</v>
      </c>
      <c r="W170" s="145" t="n">
        <v>0</v>
      </c>
      <c r="X170" s="145" t="n">
        <v>0</v>
      </c>
      <c r="Y170" s="155" t="n">
        <f aca="false">W170*X170</f>
        <v>0</v>
      </c>
      <c r="Z170" s="145" t="n">
        <v>0</v>
      </c>
      <c r="AA170" s="244" t="n">
        <v>0</v>
      </c>
      <c r="AB170" s="147" t="n">
        <f aca="false">Z170*AA170</f>
        <v>0</v>
      </c>
      <c r="AC170" s="148" t="n">
        <f aca="false">G170+M170+S170+Y170</f>
        <v>2500</v>
      </c>
      <c r="AD170" s="376" t="n">
        <f aca="false">J170+P170+V170+AB170</f>
        <v>2500</v>
      </c>
      <c r="AE170" s="148" t="n">
        <f aca="false">AC170-AD170</f>
        <v>0</v>
      </c>
      <c r="AF170" s="374" t="n">
        <f aca="false">AE170/AC170</f>
        <v>0</v>
      </c>
      <c r="AG170" s="375"/>
      <c r="AH170" s="114"/>
      <c r="AI170" s="114"/>
    </row>
    <row r="171" s="72" customFormat="true" ht="48" hidden="false" customHeight="true" outlineLevel="0" collapsed="false">
      <c r="A171" s="128" t="s">
        <v>114</v>
      </c>
      <c r="B171" s="394" t="s">
        <v>297</v>
      </c>
      <c r="C171" s="140" t="s">
        <v>298</v>
      </c>
      <c r="D171" s="144" t="s">
        <v>245</v>
      </c>
      <c r="E171" s="145" t="n">
        <v>1</v>
      </c>
      <c r="F171" s="146" t="n">
        <v>24760</v>
      </c>
      <c r="G171" s="134" t="n">
        <f aca="false">E171*F171</f>
        <v>24760</v>
      </c>
      <c r="H171" s="145" t="n">
        <v>1</v>
      </c>
      <c r="I171" s="146" t="n">
        <v>24760</v>
      </c>
      <c r="J171" s="154" t="n">
        <f aca="false">H171*I171</f>
        <v>24760</v>
      </c>
      <c r="K171" s="244" t="n">
        <v>0</v>
      </c>
      <c r="L171" s="146" t="n">
        <v>0</v>
      </c>
      <c r="M171" s="155" t="n">
        <f aca="false">K171*L171</f>
        <v>0</v>
      </c>
      <c r="N171" s="145" t="n">
        <v>0</v>
      </c>
      <c r="O171" s="145" t="n">
        <v>0</v>
      </c>
      <c r="P171" s="155" t="n">
        <f aca="false">N171*O171</f>
        <v>0</v>
      </c>
      <c r="Q171" s="145" t="n">
        <v>0</v>
      </c>
      <c r="R171" s="145" t="n">
        <v>0</v>
      </c>
      <c r="S171" s="155" t="n">
        <f aca="false">Q171*R171</f>
        <v>0</v>
      </c>
      <c r="T171" s="145" t="n">
        <v>0</v>
      </c>
      <c r="U171" s="145" t="n">
        <v>0</v>
      </c>
      <c r="V171" s="155" t="n">
        <f aca="false">T171*U171</f>
        <v>0</v>
      </c>
      <c r="W171" s="145" t="n">
        <v>0</v>
      </c>
      <c r="X171" s="145" t="n">
        <v>0</v>
      </c>
      <c r="Y171" s="155" t="n">
        <f aca="false">W171*X171</f>
        <v>0</v>
      </c>
      <c r="Z171" s="145" t="n">
        <v>0</v>
      </c>
      <c r="AA171" s="244" t="n">
        <v>0</v>
      </c>
      <c r="AB171" s="147" t="n">
        <f aca="false">Z171*AA171</f>
        <v>0</v>
      </c>
      <c r="AC171" s="148" t="n">
        <f aca="false">G171+M171+S171+Y171</f>
        <v>24760</v>
      </c>
      <c r="AD171" s="376" t="n">
        <f aca="false">J171+P171+V171+AB171</f>
        <v>24760</v>
      </c>
      <c r="AE171" s="148" t="n">
        <f aca="false">AC171-AD171</f>
        <v>0</v>
      </c>
      <c r="AF171" s="374" t="n">
        <f aca="false">AE171/AC171</f>
        <v>0</v>
      </c>
      <c r="AG171" s="375"/>
      <c r="AH171" s="114"/>
      <c r="AI171" s="114"/>
    </row>
    <row r="172" s="72" customFormat="true" ht="39" hidden="false" customHeight="true" outlineLevel="0" collapsed="false">
      <c r="A172" s="128" t="s">
        <v>114</v>
      </c>
      <c r="B172" s="394" t="s">
        <v>299</v>
      </c>
      <c r="C172" s="140" t="s">
        <v>300</v>
      </c>
      <c r="D172" s="395" t="s">
        <v>144</v>
      </c>
      <c r="E172" s="244" t="n">
        <v>3</v>
      </c>
      <c r="F172" s="146" t="n">
        <v>6000</v>
      </c>
      <c r="G172" s="134" t="n">
        <f aca="false">E172*F172</f>
        <v>18000</v>
      </c>
      <c r="H172" s="145" t="n">
        <v>3</v>
      </c>
      <c r="I172" s="146" t="n">
        <v>6000</v>
      </c>
      <c r="J172" s="154" t="n">
        <f aca="false">H172*I172</f>
        <v>18000</v>
      </c>
      <c r="K172" s="244" t="n">
        <v>0</v>
      </c>
      <c r="L172" s="146" t="n">
        <v>0</v>
      </c>
      <c r="M172" s="155" t="n">
        <f aca="false">K172*L172</f>
        <v>0</v>
      </c>
      <c r="N172" s="145" t="n">
        <v>0</v>
      </c>
      <c r="O172" s="145" t="n">
        <v>0</v>
      </c>
      <c r="P172" s="155" t="n">
        <f aca="false">N172*O172</f>
        <v>0</v>
      </c>
      <c r="Q172" s="145" t="n">
        <v>0</v>
      </c>
      <c r="R172" s="145" t="n">
        <v>0</v>
      </c>
      <c r="S172" s="155" t="n">
        <f aca="false">Q172*R172</f>
        <v>0</v>
      </c>
      <c r="T172" s="145" t="n">
        <v>0</v>
      </c>
      <c r="U172" s="145" t="n">
        <v>0</v>
      </c>
      <c r="V172" s="155" t="n">
        <f aca="false">T172*U172</f>
        <v>0</v>
      </c>
      <c r="W172" s="145" t="n">
        <v>0</v>
      </c>
      <c r="X172" s="145" t="n">
        <v>0</v>
      </c>
      <c r="Y172" s="155" t="n">
        <f aca="false">W172*X172</f>
        <v>0</v>
      </c>
      <c r="Z172" s="145" t="n">
        <v>0</v>
      </c>
      <c r="AA172" s="244" t="n">
        <v>0</v>
      </c>
      <c r="AB172" s="147" t="n">
        <f aca="false">Z172*AA172</f>
        <v>0</v>
      </c>
      <c r="AC172" s="148" t="n">
        <f aca="false">G172+M172+S172+Y172</f>
        <v>18000</v>
      </c>
      <c r="AD172" s="376" t="n">
        <f aca="false">J172+P172+V172+AB172</f>
        <v>18000</v>
      </c>
      <c r="AE172" s="148" t="n">
        <f aca="false">AC172-AD172</f>
        <v>0</v>
      </c>
      <c r="AF172" s="374" t="n">
        <f aca="false">AE172/AC172</f>
        <v>0</v>
      </c>
      <c r="AG172" s="375"/>
      <c r="AH172" s="114"/>
      <c r="AI172" s="114"/>
    </row>
    <row r="173" s="72" customFormat="true" ht="40.5" hidden="false" customHeight="true" outlineLevel="0" collapsed="false">
      <c r="A173" s="128" t="s">
        <v>114</v>
      </c>
      <c r="B173" s="394" t="s">
        <v>301</v>
      </c>
      <c r="C173" s="140" t="s">
        <v>302</v>
      </c>
      <c r="D173" s="396" t="s">
        <v>144</v>
      </c>
      <c r="E173" s="244" t="n">
        <v>3</v>
      </c>
      <c r="F173" s="146" t="n">
        <v>20000</v>
      </c>
      <c r="G173" s="134" t="n">
        <f aca="false">E173*F173</f>
        <v>60000</v>
      </c>
      <c r="H173" s="145" t="n">
        <v>3</v>
      </c>
      <c r="I173" s="146" t="n">
        <v>16500</v>
      </c>
      <c r="J173" s="154" t="n">
        <f aca="false">H173*I173</f>
        <v>49500</v>
      </c>
      <c r="K173" s="244" t="n">
        <v>0</v>
      </c>
      <c r="L173" s="146" t="n">
        <v>0</v>
      </c>
      <c r="M173" s="155" t="n">
        <f aca="false">K173*L173</f>
        <v>0</v>
      </c>
      <c r="N173" s="145" t="n">
        <v>0</v>
      </c>
      <c r="O173" s="145" t="n">
        <v>0</v>
      </c>
      <c r="P173" s="155" t="n">
        <f aca="false">N173*O173</f>
        <v>0</v>
      </c>
      <c r="Q173" s="145" t="n">
        <v>0</v>
      </c>
      <c r="R173" s="145" t="n">
        <v>0</v>
      </c>
      <c r="S173" s="155" t="n">
        <f aca="false">Q173*R173</f>
        <v>0</v>
      </c>
      <c r="T173" s="145" t="n">
        <v>0</v>
      </c>
      <c r="U173" s="145" t="n">
        <v>0</v>
      </c>
      <c r="V173" s="155" t="n">
        <f aca="false">T173*U173</f>
        <v>0</v>
      </c>
      <c r="W173" s="145" t="n">
        <v>0</v>
      </c>
      <c r="X173" s="145" t="n">
        <v>0</v>
      </c>
      <c r="Y173" s="155" t="n">
        <f aca="false">W173*X173</f>
        <v>0</v>
      </c>
      <c r="Z173" s="145" t="n">
        <v>0</v>
      </c>
      <c r="AA173" s="244" t="n">
        <v>0</v>
      </c>
      <c r="AB173" s="147" t="n">
        <f aca="false">Z173*AA173</f>
        <v>0</v>
      </c>
      <c r="AC173" s="148" t="n">
        <f aca="false">G173+M173+S173+Y173</f>
        <v>60000</v>
      </c>
      <c r="AD173" s="376" t="n">
        <f aca="false">J173+P173+V173+AB173</f>
        <v>49500</v>
      </c>
      <c r="AE173" s="148" t="n">
        <f aca="false">AC173-AD173</f>
        <v>10500</v>
      </c>
      <c r="AF173" s="374" t="n">
        <f aca="false">AE173/AC173</f>
        <v>0.175</v>
      </c>
      <c r="AG173" s="375"/>
      <c r="AH173" s="114"/>
      <c r="AI173" s="114"/>
    </row>
    <row r="174" s="72" customFormat="true" ht="48" hidden="false" customHeight="true" outlineLevel="0" collapsed="false">
      <c r="A174" s="128" t="s">
        <v>114</v>
      </c>
      <c r="B174" s="394" t="s">
        <v>303</v>
      </c>
      <c r="C174" s="140" t="s">
        <v>304</v>
      </c>
      <c r="D174" s="396" t="s">
        <v>144</v>
      </c>
      <c r="E174" s="244" t="n">
        <v>3</v>
      </c>
      <c r="F174" s="146" t="n">
        <v>4000</v>
      </c>
      <c r="G174" s="134" t="n">
        <v>12000</v>
      </c>
      <c r="H174" s="145" t="n">
        <v>3</v>
      </c>
      <c r="I174" s="146" t="n">
        <v>5167</v>
      </c>
      <c r="J174" s="154" t="n">
        <v>15500</v>
      </c>
      <c r="K174" s="244" t="n">
        <v>0</v>
      </c>
      <c r="L174" s="146" t="n">
        <v>0</v>
      </c>
      <c r="M174" s="155" t="n">
        <f aca="false">K174*L174</f>
        <v>0</v>
      </c>
      <c r="N174" s="145" t="n">
        <v>0</v>
      </c>
      <c r="O174" s="145" t="n">
        <v>0</v>
      </c>
      <c r="P174" s="155" t="n">
        <f aca="false">N174*O174</f>
        <v>0</v>
      </c>
      <c r="Q174" s="145" t="n">
        <v>0</v>
      </c>
      <c r="R174" s="145" t="n">
        <v>0</v>
      </c>
      <c r="S174" s="155" t="n">
        <f aca="false">Q174*R174</f>
        <v>0</v>
      </c>
      <c r="T174" s="145" t="n">
        <v>0</v>
      </c>
      <c r="U174" s="145" t="n">
        <v>0</v>
      </c>
      <c r="V174" s="155" t="n">
        <f aca="false">T174*U174</f>
        <v>0</v>
      </c>
      <c r="W174" s="145" t="n">
        <v>0</v>
      </c>
      <c r="X174" s="145" t="n">
        <v>0</v>
      </c>
      <c r="Y174" s="155" t="n">
        <f aca="false">W174*X174</f>
        <v>0</v>
      </c>
      <c r="Z174" s="145" t="n">
        <v>0</v>
      </c>
      <c r="AA174" s="244" t="n">
        <v>0</v>
      </c>
      <c r="AB174" s="147" t="n">
        <f aca="false">Z174*AA174</f>
        <v>0</v>
      </c>
      <c r="AC174" s="148" t="n">
        <f aca="false">G174+M174+S174+Y174</f>
        <v>12000</v>
      </c>
      <c r="AD174" s="376" t="n">
        <f aca="false">J174+P174+V174+AB174</f>
        <v>15500</v>
      </c>
      <c r="AE174" s="148" t="n">
        <f aca="false">AC174-AD174</f>
        <v>-3500</v>
      </c>
      <c r="AF174" s="374" t="n">
        <f aca="false">AE174/AC174</f>
        <v>-0.291666666666667</v>
      </c>
      <c r="AG174" s="375"/>
      <c r="AH174" s="114"/>
      <c r="AI174" s="114"/>
    </row>
    <row r="175" s="72" customFormat="true" ht="50.25" hidden="false" customHeight="true" outlineLevel="0" collapsed="false">
      <c r="A175" s="128" t="s">
        <v>114</v>
      </c>
      <c r="B175" s="394" t="s">
        <v>305</v>
      </c>
      <c r="C175" s="140" t="s">
        <v>306</v>
      </c>
      <c r="D175" s="396" t="s">
        <v>144</v>
      </c>
      <c r="E175" s="244" t="n">
        <v>3</v>
      </c>
      <c r="F175" s="146" t="n">
        <v>4500</v>
      </c>
      <c r="G175" s="134" t="n">
        <v>13500</v>
      </c>
      <c r="H175" s="145" t="n">
        <v>3</v>
      </c>
      <c r="I175" s="146" t="n">
        <v>6833.33</v>
      </c>
      <c r="J175" s="154" t="n">
        <v>20500</v>
      </c>
      <c r="K175" s="244" t="n">
        <v>0</v>
      </c>
      <c r="L175" s="146" t="n">
        <v>0</v>
      </c>
      <c r="M175" s="155" t="n">
        <f aca="false">K175*L175</f>
        <v>0</v>
      </c>
      <c r="N175" s="145" t="n">
        <v>0</v>
      </c>
      <c r="O175" s="145" t="n">
        <v>0</v>
      </c>
      <c r="P175" s="155" t="n">
        <f aca="false">N175*O175</f>
        <v>0</v>
      </c>
      <c r="Q175" s="145" t="n">
        <v>0</v>
      </c>
      <c r="R175" s="145" t="n">
        <v>0</v>
      </c>
      <c r="S175" s="155" t="n">
        <f aca="false">Q175*R175</f>
        <v>0</v>
      </c>
      <c r="T175" s="145" t="n">
        <v>0</v>
      </c>
      <c r="U175" s="145" t="n">
        <v>0</v>
      </c>
      <c r="V175" s="155" t="n">
        <f aca="false">T175*U175</f>
        <v>0</v>
      </c>
      <c r="W175" s="145" t="n">
        <v>0</v>
      </c>
      <c r="X175" s="145" t="n">
        <v>0</v>
      </c>
      <c r="Y175" s="155" t="n">
        <f aca="false">W175*X175</f>
        <v>0</v>
      </c>
      <c r="Z175" s="145" t="n">
        <v>0</v>
      </c>
      <c r="AA175" s="244" t="n">
        <v>0</v>
      </c>
      <c r="AB175" s="147" t="n">
        <f aca="false">Z175*AA175</f>
        <v>0</v>
      </c>
      <c r="AC175" s="148" t="n">
        <f aca="false">G175+M175+S175+Y175</f>
        <v>13500</v>
      </c>
      <c r="AD175" s="376" t="n">
        <f aca="false">J175+P175+V175+AB175</f>
        <v>20500</v>
      </c>
      <c r="AE175" s="148" t="n">
        <f aca="false">AC175-AD175</f>
        <v>-7000</v>
      </c>
      <c r="AF175" s="374" t="n">
        <f aca="false">AE175/AC175</f>
        <v>-0.518518518518518</v>
      </c>
      <c r="AG175" s="375"/>
      <c r="AH175" s="114"/>
      <c r="AI175" s="114"/>
    </row>
    <row r="176" s="72" customFormat="true" ht="44.25" hidden="false" customHeight="true" outlineLevel="0" collapsed="false">
      <c r="A176" s="128" t="s">
        <v>114</v>
      </c>
      <c r="B176" s="394" t="s">
        <v>307</v>
      </c>
      <c r="C176" s="140" t="s">
        <v>308</v>
      </c>
      <c r="D176" s="396" t="s">
        <v>144</v>
      </c>
      <c r="E176" s="244" t="n">
        <v>3</v>
      </c>
      <c r="F176" s="146" t="n">
        <v>4000</v>
      </c>
      <c r="G176" s="134" t="n">
        <f aca="false">E176*F176</f>
        <v>12000</v>
      </c>
      <c r="H176" s="145" t="n">
        <v>3</v>
      </c>
      <c r="I176" s="146" t="n">
        <v>4000</v>
      </c>
      <c r="J176" s="154" t="n">
        <f aca="false">H176*I176</f>
        <v>12000</v>
      </c>
      <c r="K176" s="244" t="n">
        <v>0</v>
      </c>
      <c r="L176" s="146" t="n">
        <v>0</v>
      </c>
      <c r="M176" s="155" t="n">
        <f aca="false">K176*L176</f>
        <v>0</v>
      </c>
      <c r="N176" s="145" t="n">
        <v>0</v>
      </c>
      <c r="O176" s="145" t="n">
        <v>0</v>
      </c>
      <c r="P176" s="155" t="n">
        <f aca="false">N176*O176</f>
        <v>0</v>
      </c>
      <c r="Q176" s="145" t="n">
        <v>0</v>
      </c>
      <c r="R176" s="145" t="n">
        <v>0</v>
      </c>
      <c r="S176" s="155" t="n">
        <f aca="false">Q176*R176</f>
        <v>0</v>
      </c>
      <c r="T176" s="145" t="n">
        <v>0</v>
      </c>
      <c r="U176" s="145" t="n">
        <v>0</v>
      </c>
      <c r="V176" s="155" t="n">
        <f aca="false">T176*U176</f>
        <v>0</v>
      </c>
      <c r="W176" s="145" t="n">
        <v>0</v>
      </c>
      <c r="X176" s="145" t="n">
        <v>0</v>
      </c>
      <c r="Y176" s="155" t="n">
        <f aca="false">W176*X176</f>
        <v>0</v>
      </c>
      <c r="Z176" s="145" t="n">
        <v>0</v>
      </c>
      <c r="AA176" s="244" t="n">
        <v>0</v>
      </c>
      <c r="AB176" s="147" t="n">
        <f aca="false">Z176*AA176</f>
        <v>0</v>
      </c>
      <c r="AC176" s="148" t="n">
        <f aca="false">G176+M176+S176+Y176</f>
        <v>12000</v>
      </c>
      <c r="AD176" s="376" t="n">
        <f aca="false">J176+P176+V176+AB176</f>
        <v>12000</v>
      </c>
      <c r="AE176" s="148" t="n">
        <f aca="false">AC176-AD176</f>
        <v>0</v>
      </c>
      <c r="AF176" s="374" t="n">
        <f aca="false">AE176/AC176</f>
        <v>0</v>
      </c>
      <c r="AG176" s="375"/>
      <c r="AH176" s="114"/>
      <c r="AI176" s="114"/>
    </row>
    <row r="177" s="72" customFormat="true" ht="66.75" hidden="false" customHeight="true" outlineLevel="0" collapsed="false">
      <c r="A177" s="128" t="s">
        <v>114</v>
      </c>
      <c r="B177" s="394" t="s">
        <v>309</v>
      </c>
      <c r="C177" s="140" t="s">
        <v>310</v>
      </c>
      <c r="D177" s="396" t="s">
        <v>245</v>
      </c>
      <c r="E177" s="244" t="n">
        <v>3</v>
      </c>
      <c r="F177" s="146" t="n">
        <v>2000</v>
      </c>
      <c r="G177" s="134" t="n">
        <f aca="false">E177*F177</f>
        <v>6000</v>
      </c>
      <c r="H177" s="145" t="n">
        <v>3</v>
      </c>
      <c r="I177" s="146" t="n">
        <v>2000</v>
      </c>
      <c r="J177" s="154" t="n">
        <f aca="false">H177*I177</f>
        <v>6000</v>
      </c>
      <c r="K177" s="244" t="n">
        <v>0</v>
      </c>
      <c r="L177" s="146" t="n">
        <v>0</v>
      </c>
      <c r="M177" s="155" t="n">
        <f aca="false">K177*L177</f>
        <v>0</v>
      </c>
      <c r="N177" s="145" t="n">
        <v>0</v>
      </c>
      <c r="O177" s="145" t="n">
        <v>0</v>
      </c>
      <c r="P177" s="155" t="n">
        <f aca="false">N177*O177</f>
        <v>0</v>
      </c>
      <c r="Q177" s="145" t="n">
        <v>0</v>
      </c>
      <c r="R177" s="145" t="n">
        <v>0</v>
      </c>
      <c r="S177" s="155" t="n">
        <f aca="false">Q177*R177</f>
        <v>0</v>
      </c>
      <c r="T177" s="145" t="n">
        <v>0</v>
      </c>
      <c r="U177" s="145" t="n">
        <v>0</v>
      </c>
      <c r="V177" s="155" t="n">
        <f aca="false">T177*U177</f>
        <v>0</v>
      </c>
      <c r="W177" s="145" t="n">
        <v>0</v>
      </c>
      <c r="X177" s="145" t="n">
        <v>0</v>
      </c>
      <c r="Y177" s="155" t="n">
        <f aca="false">W177*X177</f>
        <v>0</v>
      </c>
      <c r="Z177" s="145" t="n">
        <v>0</v>
      </c>
      <c r="AA177" s="244" t="n">
        <v>0</v>
      </c>
      <c r="AB177" s="147" t="n">
        <f aca="false">Z177*AA177</f>
        <v>0</v>
      </c>
      <c r="AC177" s="148" t="n">
        <f aca="false">G177+M177+S177+Y177</f>
        <v>6000</v>
      </c>
      <c r="AD177" s="376" t="n">
        <f aca="false">J177+P177+V177+AB177</f>
        <v>6000</v>
      </c>
      <c r="AE177" s="148" t="n">
        <f aca="false">AC177-AD177</f>
        <v>0</v>
      </c>
      <c r="AF177" s="374" t="n">
        <f aca="false">AE177/AC177</f>
        <v>0</v>
      </c>
      <c r="AG177" s="375"/>
      <c r="AH177" s="114"/>
      <c r="AI177" s="114"/>
    </row>
    <row r="178" s="72" customFormat="true" ht="51" hidden="false" customHeight="true" outlineLevel="0" collapsed="false">
      <c r="A178" s="128" t="s">
        <v>114</v>
      </c>
      <c r="B178" s="394" t="s">
        <v>311</v>
      </c>
      <c r="C178" s="140" t="s">
        <v>312</v>
      </c>
      <c r="D178" s="396" t="s">
        <v>313</v>
      </c>
      <c r="E178" s="244" t="n">
        <v>1</v>
      </c>
      <c r="F178" s="146" t="n">
        <v>10000</v>
      </c>
      <c r="G178" s="134" t="n">
        <f aca="false">E178*F178</f>
        <v>10000</v>
      </c>
      <c r="H178" s="145" t="n">
        <v>1</v>
      </c>
      <c r="I178" s="146" t="n">
        <v>10000</v>
      </c>
      <c r="J178" s="154" t="n">
        <f aca="false">H178*I178</f>
        <v>10000</v>
      </c>
      <c r="K178" s="244" t="n">
        <v>0</v>
      </c>
      <c r="L178" s="146" t="n">
        <v>0</v>
      </c>
      <c r="M178" s="155" t="n">
        <f aca="false">K178*L178</f>
        <v>0</v>
      </c>
      <c r="N178" s="145" t="n">
        <v>0</v>
      </c>
      <c r="O178" s="145" t="n">
        <v>0</v>
      </c>
      <c r="P178" s="155" t="n">
        <f aca="false">N178*O178</f>
        <v>0</v>
      </c>
      <c r="Q178" s="145" t="n">
        <v>0</v>
      </c>
      <c r="R178" s="145" t="n">
        <v>0</v>
      </c>
      <c r="S178" s="155" t="n">
        <f aca="false">Q178*R178</f>
        <v>0</v>
      </c>
      <c r="T178" s="145" t="n">
        <v>0</v>
      </c>
      <c r="U178" s="145" t="n">
        <v>0</v>
      </c>
      <c r="V178" s="155" t="n">
        <f aca="false">T178*U178</f>
        <v>0</v>
      </c>
      <c r="W178" s="145" t="n">
        <v>0</v>
      </c>
      <c r="X178" s="145" t="n">
        <v>0</v>
      </c>
      <c r="Y178" s="155" t="n">
        <f aca="false">W178*X178</f>
        <v>0</v>
      </c>
      <c r="Z178" s="145" t="n">
        <v>0</v>
      </c>
      <c r="AA178" s="145" t="n">
        <v>0</v>
      </c>
      <c r="AB178" s="147" t="n">
        <f aca="false">Z178*AA178</f>
        <v>0</v>
      </c>
      <c r="AC178" s="148" t="n">
        <f aca="false">G178+M178+S178+Y178</f>
        <v>10000</v>
      </c>
      <c r="AD178" s="376" t="n">
        <f aca="false">J178+P178+V178+AB178</f>
        <v>10000</v>
      </c>
      <c r="AE178" s="148" t="n">
        <f aca="false">AC178-AD178</f>
        <v>0</v>
      </c>
      <c r="AF178" s="374" t="n">
        <f aca="false">AE178/AC178</f>
        <v>0</v>
      </c>
      <c r="AG178" s="375"/>
      <c r="AH178" s="114"/>
      <c r="AI178" s="114"/>
    </row>
    <row r="179" s="72" customFormat="true" ht="51" hidden="false" customHeight="true" outlineLevel="0" collapsed="false">
      <c r="A179" s="128" t="s">
        <v>114</v>
      </c>
      <c r="B179" s="142" t="s">
        <v>314</v>
      </c>
      <c r="C179" s="140" t="s">
        <v>315</v>
      </c>
      <c r="D179" s="294" t="s">
        <v>313</v>
      </c>
      <c r="E179" s="244" t="n">
        <v>1</v>
      </c>
      <c r="F179" s="146" t="n">
        <v>10000</v>
      </c>
      <c r="G179" s="134" t="n">
        <f aca="false">E179*F179</f>
        <v>10000</v>
      </c>
      <c r="H179" s="145" t="n">
        <v>1</v>
      </c>
      <c r="I179" s="146" t="n">
        <v>10000</v>
      </c>
      <c r="J179" s="154" t="n">
        <f aca="false">H179*I179</f>
        <v>10000</v>
      </c>
      <c r="K179" s="244" t="n">
        <v>0</v>
      </c>
      <c r="L179" s="146" t="n">
        <v>0</v>
      </c>
      <c r="M179" s="155" t="n">
        <f aca="false">K179*L179</f>
        <v>0</v>
      </c>
      <c r="N179" s="145" t="n">
        <v>0</v>
      </c>
      <c r="O179" s="145" t="n">
        <v>0</v>
      </c>
      <c r="P179" s="155" t="n">
        <f aca="false">N179*O179</f>
        <v>0</v>
      </c>
      <c r="Q179" s="145" t="n">
        <v>0</v>
      </c>
      <c r="R179" s="145" t="n">
        <v>0</v>
      </c>
      <c r="S179" s="155" t="n">
        <f aca="false">Q179*R179</f>
        <v>0</v>
      </c>
      <c r="T179" s="145" t="n">
        <v>0</v>
      </c>
      <c r="U179" s="145" t="n">
        <v>0</v>
      </c>
      <c r="V179" s="155" t="n">
        <f aca="false">T179*U179</f>
        <v>0</v>
      </c>
      <c r="W179" s="145" t="n">
        <v>0</v>
      </c>
      <c r="X179" s="145" t="n">
        <v>0</v>
      </c>
      <c r="Y179" s="155" t="n">
        <f aca="false">W179*X179</f>
        <v>0</v>
      </c>
      <c r="Z179" s="145" t="n">
        <v>0</v>
      </c>
      <c r="AA179" s="145" t="n">
        <v>0</v>
      </c>
      <c r="AB179" s="147" t="n">
        <f aca="false">Z179*AA179</f>
        <v>0</v>
      </c>
      <c r="AC179" s="148" t="n">
        <f aca="false">G179+M179+S179+Y179</f>
        <v>10000</v>
      </c>
      <c r="AD179" s="376" t="n">
        <f aca="false">J179+P179+V179+AB179</f>
        <v>10000</v>
      </c>
      <c r="AE179" s="148" t="n">
        <f aca="false">AC179-AD179</f>
        <v>0</v>
      </c>
      <c r="AF179" s="374" t="n">
        <f aca="false">AE179/AC179</f>
        <v>0</v>
      </c>
      <c r="AG179" s="375"/>
      <c r="AH179" s="114"/>
      <c r="AI179" s="114"/>
    </row>
    <row r="180" s="72" customFormat="true" ht="15.75" hidden="false" customHeight="true" outlineLevel="0" collapsed="false">
      <c r="A180" s="397" t="s">
        <v>316</v>
      </c>
      <c r="B180" s="397"/>
      <c r="C180" s="397"/>
      <c r="D180" s="398"/>
      <c r="E180" s="329" t="n">
        <f aca="false">E151+E145+E141+E137</f>
        <v>35</v>
      </c>
      <c r="F180" s="329" t="n">
        <f aca="false">F151+F145+F141+F137</f>
        <v>369556</v>
      </c>
      <c r="G180" s="329" t="n">
        <f aca="false">G151+G145+G141+G137</f>
        <v>450556</v>
      </c>
      <c r="H180" s="329" t="n">
        <f aca="false">H151+H145+H141+H137</f>
        <v>35</v>
      </c>
      <c r="I180" s="329" t="n">
        <f aca="false">I151+I145+I141+I137</f>
        <v>370056.33</v>
      </c>
      <c r="J180" s="329" t="n">
        <f aca="false">J151+J145+J141+J137</f>
        <v>450556</v>
      </c>
      <c r="K180" s="399" t="n">
        <f aca="false">K151+K145+K141+K137</f>
        <v>0</v>
      </c>
      <c r="L180" s="329" t="n">
        <f aca="false">L151+L145+L141+L137</f>
        <v>0</v>
      </c>
      <c r="M180" s="329" t="n">
        <f aca="false">M151+M145+M141+M137</f>
        <v>0</v>
      </c>
      <c r="N180" s="329" t="n">
        <f aca="false">N151+N145+N141+N137</f>
        <v>0</v>
      </c>
      <c r="O180" s="329" t="n">
        <f aca="false">O151+O145+O141+O137</f>
        <v>0</v>
      </c>
      <c r="P180" s="329" t="n">
        <f aca="false">P151+P145+P141+P137</f>
        <v>0</v>
      </c>
      <c r="Q180" s="399" t="n">
        <f aca="false">Q151+Q145+Q141+Q137</f>
        <v>0</v>
      </c>
      <c r="R180" s="329" t="n">
        <f aca="false">R151+R145+R141+R137</f>
        <v>0</v>
      </c>
      <c r="S180" s="329" t="n">
        <f aca="false">S151+S145+S141+S137</f>
        <v>0</v>
      </c>
      <c r="T180" s="329" t="n">
        <f aca="false">T151+T145+T141+T137</f>
        <v>0</v>
      </c>
      <c r="U180" s="329" t="n">
        <f aca="false">U151+U145+U141+U137</f>
        <v>0</v>
      </c>
      <c r="V180" s="329" t="n">
        <f aca="false">V151+V145+V141+V137</f>
        <v>0</v>
      </c>
      <c r="W180" s="399" t="n">
        <f aca="false">W151+W145+W141+W137</f>
        <v>0</v>
      </c>
      <c r="X180" s="329" t="n">
        <f aca="false">X151+X145+X141+X137</f>
        <v>0</v>
      </c>
      <c r="Y180" s="329" t="n">
        <f aca="false">Y151+Y145+Y141+Y137</f>
        <v>0</v>
      </c>
      <c r="Z180" s="329" t="n">
        <f aca="false">Z151+Z145+Z141+Z137</f>
        <v>0</v>
      </c>
      <c r="AA180" s="329" t="n">
        <f aca="false">AA151+AA145+AA141+AA137</f>
        <v>0</v>
      </c>
      <c r="AB180" s="329" t="n">
        <f aca="false">AB151+AB145+AB141+AB137</f>
        <v>0</v>
      </c>
      <c r="AC180" s="303" t="n">
        <f aca="false">G180+M180+S180+Y180</f>
        <v>450556</v>
      </c>
      <c r="AD180" s="358" t="n">
        <f aca="false">J180+P180+V180+AB180</f>
        <v>450556</v>
      </c>
      <c r="AE180" s="366" t="n">
        <f aca="false">AC180-AD180</f>
        <v>0</v>
      </c>
      <c r="AF180" s="400" t="n">
        <f aca="false">AE180/AC180</f>
        <v>0</v>
      </c>
      <c r="AG180" s="401"/>
      <c r="AH180" s="114"/>
      <c r="AI180" s="114"/>
    </row>
    <row r="181" s="72" customFormat="true" ht="15.75" hidden="false" customHeight="true" outlineLevel="0" collapsed="false">
      <c r="A181" s="402" t="s">
        <v>317</v>
      </c>
      <c r="B181" s="403"/>
      <c r="C181" s="404"/>
      <c r="D181" s="405"/>
      <c r="E181" s="406"/>
      <c r="F181" s="406"/>
      <c r="G181" s="407" t="n">
        <f aca="false">G21+G31+G45+G55+G77+G83+G97+G110+G116+G120+G124+G129+G135+G180</f>
        <v>719326</v>
      </c>
      <c r="H181" s="408"/>
      <c r="I181" s="408"/>
      <c r="J181" s="407" t="n">
        <f aca="false">J21+J31+J45+J55+J77+J83+J97+J110+J116+J120+J124+J129+J135+J180</f>
        <v>710176</v>
      </c>
      <c r="K181" s="406"/>
      <c r="L181" s="406"/>
      <c r="M181" s="407" t="n">
        <f aca="false">M27+M31+M45+M55+M77+M83+M97+M110+M116+M120+M124+M129+M135+M180</f>
        <v>0</v>
      </c>
      <c r="N181" s="406"/>
      <c r="O181" s="406"/>
      <c r="P181" s="407" t="n">
        <f aca="false">P27+P31+P45+P55+P77+P83+P97+P110+P116+P120+P124+P129+P135+P180</f>
        <v>0</v>
      </c>
      <c r="Q181" s="406"/>
      <c r="R181" s="406"/>
      <c r="S181" s="407" t="n">
        <f aca="false">S27+S31+S45+S55+S77+S83+S97+S110+S116+S120+S124+S129+S135+S180</f>
        <v>0</v>
      </c>
      <c r="T181" s="406"/>
      <c r="U181" s="406"/>
      <c r="V181" s="407" t="n">
        <f aca="false">V27+V31+V45+V55+V77+V83+V97+V110+V116+V120+V124+V129+V135+V180</f>
        <v>0</v>
      </c>
      <c r="W181" s="406"/>
      <c r="X181" s="406"/>
      <c r="Y181" s="407" t="n">
        <f aca="false">Y27+Y31+Y45+Y55+Y77+Y83+Y97+Y110+Y116+Y120+Y124+Y129+Y135+Y180</f>
        <v>0</v>
      </c>
      <c r="Z181" s="406"/>
      <c r="AA181" s="406"/>
      <c r="AB181" s="407" t="n">
        <f aca="false">AB27+AB31+AB45+AB55+AB77+AB83+AB97+AB110+AB116+AB120+AB124+AB129+AB135+AB180</f>
        <v>0</v>
      </c>
      <c r="AC181" s="407" t="n">
        <f aca="false">AC21+AC31+AC45+AC55+AC77+AC83+AC97+AC110+AC116+AC120+AC124+AC129+AC135+AC180</f>
        <v>719326</v>
      </c>
      <c r="AD181" s="407" t="n">
        <f aca="false">AD21+AD31+AD45+AD55+AD77+AD83+AD97+AD110+AD116+AD120+AD124+AD129+AD135+AD180</f>
        <v>710176</v>
      </c>
      <c r="AE181" s="407" t="n">
        <f aca="false">AC181-AD181</f>
        <v>9150</v>
      </c>
      <c r="AF181" s="409" t="n">
        <f aca="false">AE181/AC181</f>
        <v>0.0127202408921685</v>
      </c>
      <c r="AG181" s="410"/>
      <c r="AH181" s="114"/>
      <c r="AI181" s="114"/>
    </row>
    <row r="182" s="72" customFormat="true" ht="15.75" hidden="false" customHeight="true" outlineLevel="0" collapsed="false">
      <c r="A182" s="411"/>
      <c r="B182" s="411"/>
      <c r="C182" s="411"/>
      <c r="D182" s="412"/>
      <c r="E182" s="413"/>
      <c r="F182" s="413"/>
      <c r="G182" s="413"/>
      <c r="H182" s="413"/>
      <c r="I182" s="413"/>
      <c r="J182" s="413"/>
      <c r="K182" s="413"/>
      <c r="L182" s="413"/>
      <c r="M182" s="413"/>
      <c r="N182" s="413"/>
      <c r="O182" s="413"/>
      <c r="P182" s="413"/>
      <c r="Q182" s="413"/>
      <c r="R182" s="413"/>
      <c r="S182" s="413"/>
      <c r="T182" s="413"/>
      <c r="U182" s="413"/>
      <c r="V182" s="413"/>
      <c r="W182" s="413"/>
      <c r="X182" s="413"/>
      <c r="Y182" s="413"/>
      <c r="Z182" s="413"/>
      <c r="AA182" s="413"/>
      <c r="AB182" s="413"/>
      <c r="AC182" s="414"/>
      <c r="AD182" s="414"/>
      <c r="AE182" s="414"/>
      <c r="AF182" s="415"/>
      <c r="AG182" s="416"/>
      <c r="AH182" s="417"/>
      <c r="AI182" s="417"/>
    </row>
    <row r="183" s="72" customFormat="true" ht="15.75" hidden="false" customHeight="true" outlineLevel="0" collapsed="false">
      <c r="A183" s="418" t="s">
        <v>318</v>
      </c>
      <c r="B183" s="418"/>
      <c r="C183" s="418"/>
      <c r="D183" s="419"/>
      <c r="E183" s="420"/>
      <c r="F183" s="420"/>
      <c r="G183" s="420" t="n">
        <f aca="false">Фінансування!C20-Витрати!G181</f>
        <v>0</v>
      </c>
      <c r="H183" s="420"/>
      <c r="I183" s="420"/>
      <c r="J183" s="420" t="n">
        <f aca="false">Фінансування!C21-Витрати!J181</f>
        <v>0</v>
      </c>
      <c r="K183" s="420"/>
      <c r="L183" s="420"/>
      <c r="M183" s="420"/>
      <c r="N183" s="420"/>
      <c r="O183" s="420"/>
      <c r="P183" s="420"/>
      <c r="Q183" s="420"/>
      <c r="R183" s="420"/>
      <c r="S183" s="420"/>
      <c r="T183" s="420"/>
      <c r="U183" s="420"/>
      <c r="V183" s="420"/>
      <c r="W183" s="420"/>
      <c r="X183" s="420"/>
      <c r="Y183" s="420"/>
      <c r="Z183" s="420"/>
      <c r="AA183" s="420"/>
      <c r="AB183" s="420"/>
      <c r="AC183" s="420" t="n">
        <f aca="false">Фінансування!N20-Витрати!AC181</f>
        <v>0</v>
      </c>
      <c r="AD183" s="420" t="n">
        <f aca="false">Фінансування!N21-Витрати!AD181</f>
        <v>0</v>
      </c>
      <c r="AE183" s="421"/>
      <c r="AF183" s="422"/>
      <c r="AG183" s="423"/>
      <c r="AH183" s="417"/>
      <c r="AI183" s="417"/>
    </row>
    <row r="184" s="429" customFormat="true" ht="15.75" hidden="false" customHeight="true" outlineLevel="0" collapsed="false">
      <c r="A184" s="13"/>
      <c r="B184" s="424"/>
      <c r="C184" s="425"/>
      <c r="D184" s="13"/>
      <c r="E184" s="13"/>
      <c r="F184" s="13"/>
      <c r="G184" s="13"/>
      <c r="H184" s="13"/>
      <c r="I184" s="13"/>
      <c r="J184" s="13"/>
      <c r="K184" s="426"/>
      <c r="L184" s="426"/>
      <c r="M184" s="426"/>
      <c r="N184" s="426"/>
      <c r="O184" s="426"/>
      <c r="P184" s="426"/>
      <c r="Q184" s="426"/>
      <c r="R184" s="426"/>
      <c r="S184" s="426"/>
      <c r="T184" s="426"/>
      <c r="U184" s="426"/>
      <c r="V184" s="426"/>
      <c r="W184" s="426"/>
      <c r="X184" s="426"/>
      <c r="Y184" s="426"/>
      <c r="Z184" s="426"/>
      <c r="AA184" s="426"/>
      <c r="AB184" s="426"/>
      <c r="AC184" s="427"/>
      <c r="AD184" s="427"/>
      <c r="AE184" s="427"/>
      <c r="AF184" s="427"/>
      <c r="AG184" s="428"/>
    </row>
    <row r="185" s="429" customFormat="true" ht="15.75" hidden="false" customHeight="true" outlineLevel="0" collapsed="false">
      <c r="A185" s="13"/>
      <c r="B185" s="424"/>
      <c r="C185" s="425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55"/>
    </row>
    <row r="186" s="429" customFormat="true" ht="15.75" hidden="false" customHeight="true" outlineLevel="0" collapsed="false">
      <c r="A186" s="13"/>
      <c r="B186" s="424"/>
      <c r="C186" s="425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55"/>
    </row>
    <row r="187" s="429" customFormat="true" ht="15.75" hidden="false" customHeight="true" outlineLevel="0" collapsed="false">
      <c r="A187" s="13"/>
      <c r="B187" s="424"/>
      <c r="C187" s="425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55"/>
    </row>
    <row r="188" s="429" customFormat="true" ht="15.75" hidden="false" customHeight="true" outlineLevel="0" collapsed="false">
      <c r="A188" s="13"/>
      <c r="B188" s="424"/>
      <c r="C188" s="53" t="s">
        <v>319</v>
      </c>
      <c r="D188" s="430"/>
      <c r="E188" s="430"/>
      <c r="G188" s="430"/>
      <c r="H188" s="430"/>
      <c r="I188" s="430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55"/>
    </row>
    <row r="189" s="429" customFormat="true" ht="15.75" hidden="false" customHeight="true" outlineLevel="0" collapsed="false">
      <c r="A189" s="13"/>
      <c r="B189" s="424"/>
      <c r="D189" s="53" t="s">
        <v>46</v>
      </c>
      <c r="G189" s="53" t="s">
        <v>47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1"/>
      <c r="AE189" s="11"/>
      <c r="AF189" s="11"/>
      <c r="AG189" s="55"/>
    </row>
    <row r="190" s="429" customFormat="true" ht="15.75" hidden="false" customHeight="true" outlineLevel="0" collapsed="false">
      <c r="A190" s="13"/>
      <c r="B190" s="424"/>
      <c r="C190" s="425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55"/>
    </row>
    <row r="191" s="429" customFormat="true" ht="15.75" hidden="false" customHeight="true" outlineLevel="0" collapsed="false">
      <c r="A191" s="13"/>
      <c r="B191" s="424"/>
      <c r="C191" s="425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55"/>
    </row>
    <row r="192" s="429" customFormat="true" ht="15.75" hidden="false" customHeight="true" outlineLevel="0" collapsed="false">
      <c r="A192" s="53"/>
      <c r="B192" s="431"/>
      <c r="C192" s="432"/>
      <c r="AG192" s="432"/>
    </row>
    <row r="193" s="429" customFormat="true" ht="15.75" hidden="false" customHeight="true" outlineLevel="0" collapsed="false">
      <c r="A193" s="53"/>
      <c r="B193" s="431"/>
      <c r="C193" s="432"/>
      <c r="M193" s="433" t="s">
        <v>50</v>
      </c>
      <c r="AG193" s="432"/>
    </row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</sheetData>
  <autoFilter ref="A9:AF9"/>
  <mergeCells count="27">
    <mergeCell ref="A6:A8"/>
    <mergeCell ref="B6:B8"/>
    <mergeCell ref="C6:C8"/>
    <mergeCell ref="D6:D8"/>
    <mergeCell ref="E6:J6"/>
    <mergeCell ref="K6:P6"/>
    <mergeCell ref="Q6:V6"/>
    <mergeCell ref="W6:AB6"/>
    <mergeCell ref="AC6:AF6"/>
    <mergeCell ref="AG6:AG8"/>
    <mergeCell ref="E7:G7"/>
    <mergeCell ref="H7:J7"/>
    <mergeCell ref="K7:M7"/>
    <mergeCell ref="N7:P7"/>
    <mergeCell ref="Q7:S7"/>
    <mergeCell ref="T7:V7"/>
    <mergeCell ref="W7:Y7"/>
    <mergeCell ref="Z7:AB7"/>
    <mergeCell ref="AC7:AC8"/>
    <mergeCell ref="AD7:AD8"/>
    <mergeCell ref="AE7:AF7"/>
    <mergeCell ref="A124:C124"/>
    <mergeCell ref="A129:C129"/>
    <mergeCell ref="A135:C135"/>
    <mergeCell ref="A180:C180"/>
    <mergeCell ref="A182:C182"/>
    <mergeCell ref="A183:C183"/>
  </mergeCells>
  <printOptions headings="false" gridLines="false" gridLinesSet="true" horizontalCentered="false" verticalCentered="false"/>
  <pageMargins left="0" right="0" top="0.354166666666667" bottom="0.354166666666667" header="0.511805555555555" footer="0.511805555555555"/>
  <pageSetup paperSize="9" scale="100" firstPageNumber="0" fitToWidth="1" fitToHeight="7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Z228"/>
  <sheetViews>
    <sheetView showFormulas="false" showGridLines="true" showRowColHeaders="true" showZeros="true" rightToLeft="false" tabSelected="true" showOutlineSymbols="true" defaultGridColor="true" view="normal" topLeftCell="A199" colorId="64" zoomScale="100" zoomScaleNormal="100" zoomScalePageLayoutView="100" workbookViewId="0">
      <selection pane="topLeft" activeCell="E207" activeCellId="0" sqref="E207"/>
    </sheetView>
  </sheetViews>
  <sheetFormatPr defaultRowHeight="13.8" zeroHeight="false" outlineLevelRow="0" outlineLevelCol="0"/>
  <cols>
    <col collapsed="false" customWidth="true" hidden="false" outlineLevel="0" max="1" min="1" style="434" width="9.6"/>
    <col collapsed="false" customWidth="true" hidden="false" outlineLevel="0" max="2" min="2" style="435" width="35.2"/>
    <col collapsed="false" customWidth="true" hidden="false" outlineLevel="0" max="3" min="3" style="436" width="10.2"/>
    <col collapsed="false" customWidth="true" hidden="false" outlineLevel="0" max="4" min="4" style="437" width="19.1"/>
    <col collapsed="false" customWidth="true" hidden="false" outlineLevel="0" max="5" min="5" style="436" width="14.09"/>
    <col collapsed="false" customWidth="true" hidden="false" outlineLevel="0" max="6" min="6" style="437" width="17.4"/>
    <col collapsed="false" customWidth="true" hidden="false" outlineLevel="0" max="7" min="7" style="437" width="24.4"/>
    <col collapsed="false" customWidth="true" hidden="false" outlineLevel="0" max="8" min="8" style="437" width="10.59"/>
    <col collapsed="false" customWidth="true" hidden="false" outlineLevel="0" max="9" min="9" style="437" width="34.69"/>
    <col collapsed="false" customWidth="true" hidden="true" outlineLevel="0" max="10" min="10" style="434" width="23.6"/>
    <col collapsed="false" customWidth="true" hidden="true" outlineLevel="0" max="13" min="11" style="434" width="20.1"/>
    <col collapsed="false" customWidth="true" hidden="true" outlineLevel="0" max="14" min="14" style="437" width="27.71"/>
    <col collapsed="false" customWidth="true" hidden="true" outlineLevel="0" max="15" min="15" style="437" width="31"/>
    <col collapsed="false" customWidth="true" hidden="true" outlineLevel="0" max="16" min="16" style="437" width="20.1"/>
    <col collapsed="false" customWidth="true" hidden="false" outlineLevel="0" max="1025" min="17" style="438" width="7.7"/>
  </cols>
  <sheetData>
    <row r="1" customFormat="false" ht="13.8" hidden="false" customHeight="false" outlineLevel="0" collapsed="false">
      <c r="I1" s="439" t="s">
        <v>320</v>
      </c>
    </row>
    <row r="2" customFormat="false" ht="27.6" hidden="false" customHeight="false" outlineLevel="0" collapsed="false">
      <c r="I2" s="440" t="s">
        <v>321</v>
      </c>
    </row>
    <row r="3" customFormat="false" ht="18" hidden="false" customHeight="false" outlineLevel="0" collapsed="false">
      <c r="A3" s="441" t="s">
        <v>322</v>
      </c>
      <c r="B3" s="441"/>
      <c r="C3" s="441"/>
      <c r="D3" s="441"/>
      <c r="E3" s="441"/>
      <c r="F3" s="441"/>
      <c r="G3" s="441"/>
      <c r="H3" s="441"/>
      <c r="I3" s="441"/>
    </row>
    <row r="5" customFormat="false" ht="33" hidden="false" customHeight="true" outlineLevel="0" collapsed="false">
      <c r="A5" s="437" t="s">
        <v>323</v>
      </c>
      <c r="B5" s="442" t="s">
        <v>324</v>
      </c>
      <c r="C5" s="442"/>
      <c r="D5" s="442"/>
      <c r="E5" s="442"/>
      <c r="F5" s="442"/>
      <c r="G5" s="442"/>
      <c r="H5" s="442"/>
      <c r="I5" s="442"/>
    </row>
    <row r="6" customFormat="false" ht="13.8" hidden="false" customHeight="false" outlineLevel="0" collapsed="false">
      <c r="A6" s="434" t="s">
        <v>325</v>
      </c>
      <c r="B6" s="435" t="s">
        <v>326</v>
      </c>
    </row>
    <row r="8" customFormat="false" ht="15" hidden="false" customHeight="true" outlineLevel="0" collapsed="false">
      <c r="A8" s="443" t="s">
        <v>327</v>
      </c>
      <c r="B8" s="443"/>
      <c r="C8" s="443"/>
      <c r="D8" s="444" t="s">
        <v>328</v>
      </c>
      <c r="E8" s="444"/>
      <c r="F8" s="444"/>
      <c r="G8" s="444"/>
      <c r="H8" s="444"/>
      <c r="I8" s="444"/>
      <c r="J8" s="445"/>
      <c r="K8" s="445"/>
      <c r="L8" s="445"/>
      <c r="M8" s="445"/>
      <c r="N8" s="445"/>
      <c r="O8" s="445"/>
      <c r="P8" s="445"/>
    </row>
    <row r="9" customFormat="false" ht="15" hidden="false" customHeight="true" outlineLevel="0" collapsed="false">
      <c r="A9" s="443"/>
      <c r="B9" s="443"/>
      <c r="C9" s="443"/>
      <c r="D9" s="444"/>
      <c r="E9" s="444"/>
      <c r="F9" s="444"/>
      <c r="G9" s="444"/>
      <c r="H9" s="444"/>
      <c r="I9" s="444"/>
      <c r="J9" s="445"/>
      <c r="K9" s="446"/>
      <c r="L9" s="446"/>
      <c r="M9" s="446"/>
      <c r="N9" s="447"/>
      <c r="O9" s="447"/>
      <c r="P9" s="447"/>
    </row>
    <row r="10" customFormat="false" ht="69.75" hidden="false" customHeight="true" outlineLevel="0" collapsed="false">
      <c r="A10" s="448" t="s">
        <v>329</v>
      </c>
      <c r="B10" s="448" t="s">
        <v>55</v>
      </c>
      <c r="C10" s="449" t="s">
        <v>330</v>
      </c>
      <c r="D10" s="450" t="s">
        <v>331</v>
      </c>
      <c r="E10" s="451" t="s">
        <v>332</v>
      </c>
      <c r="F10" s="450" t="s">
        <v>333</v>
      </c>
      <c r="G10" s="450" t="s">
        <v>334</v>
      </c>
      <c r="H10" s="450" t="s">
        <v>335</v>
      </c>
      <c r="I10" s="450" t="s">
        <v>336</v>
      </c>
      <c r="J10" s="452" t="s">
        <v>337</v>
      </c>
      <c r="K10" s="453" t="s">
        <v>338</v>
      </c>
      <c r="L10" s="453" t="s">
        <v>339</v>
      </c>
      <c r="M10" s="453" t="s">
        <v>340</v>
      </c>
      <c r="N10" s="454" t="s">
        <v>341</v>
      </c>
      <c r="O10" s="454" t="s">
        <v>342</v>
      </c>
      <c r="P10" s="454" t="s">
        <v>343</v>
      </c>
    </row>
    <row r="11" s="434" customFormat="true" ht="13.8" hidden="false" customHeight="false" outlineLevel="0" collapsed="false">
      <c r="A11" s="455" t="n">
        <v>1</v>
      </c>
      <c r="B11" s="456" t="n">
        <v>2</v>
      </c>
      <c r="C11" s="455" t="n">
        <v>3</v>
      </c>
      <c r="D11" s="456" t="n">
        <v>4</v>
      </c>
      <c r="E11" s="455" t="n">
        <v>5</v>
      </c>
      <c r="F11" s="456" t="n">
        <v>6</v>
      </c>
      <c r="G11" s="455" t="n">
        <v>7</v>
      </c>
      <c r="H11" s="456" t="n">
        <v>8</v>
      </c>
      <c r="I11" s="455" t="n">
        <v>9</v>
      </c>
      <c r="J11" s="456" t="n">
        <v>10</v>
      </c>
      <c r="K11" s="455" t="n">
        <v>11</v>
      </c>
      <c r="L11" s="456" t="n">
        <v>12</v>
      </c>
      <c r="M11" s="455" t="n">
        <v>13</v>
      </c>
      <c r="N11" s="456" t="n">
        <v>14</v>
      </c>
      <c r="O11" s="455" t="n">
        <v>15</v>
      </c>
      <c r="P11" s="456" t="n">
        <v>20</v>
      </c>
    </row>
    <row r="12" customFormat="false" ht="15.6" hidden="true" customHeight="true" outlineLevel="0" collapsed="false">
      <c r="A12" s="457" t="s">
        <v>344</v>
      </c>
      <c r="B12" s="457"/>
      <c r="C12" s="457"/>
      <c r="D12" s="456"/>
      <c r="E12" s="458"/>
      <c r="F12" s="456"/>
      <c r="G12" s="456"/>
      <c r="H12" s="456"/>
      <c r="I12" s="456"/>
      <c r="J12" s="456"/>
      <c r="K12" s="455"/>
      <c r="L12" s="455"/>
      <c r="M12" s="455"/>
      <c r="N12" s="456"/>
      <c r="O12" s="456"/>
      <c r="P12" s="456"/>
    </row>
    <row r="13" customFormat="false" ht="15.6" hidden="true" customHeight="false" outlineLevel="0" collapsed="false">
      <c r="A13" s="459" t="s">
        <v>112</v>
      </c>
      <c r="B13" s="460" t="s">
        <v>113</v>
      </c>
      <c r="C13" s="461"/>
      <c r="D13" s="456"/>
      <c r="E13" s="458"/>
      <c r="F13" s="456"/>
      <c r="G13" s="456"/>
      <c r="H13" s="456"/>
      <c r="I13" s="456"/>
      <c r="J13" s="456"/>
      <c r="K13" s="455"/>
      <c r="L13" s="455"/>
      <c r="M13" s="455"/>
      <c r="N13" s="456"/>
      <c r="O13" s="456"/>
      <c r="P13" s="456"/>
    </row>
    <row r="14" customFormat="false" ht="36" hidden="true" customHeight="false" outlineLevel="0" collapsed="false">
      <c r="A14" s="462" t="s">
        <v>115</v>
      </c>
      <c r="B14" s="463" t="s">
        <v>345</v>
      </c>
      <c r="C14" s="461"/>
      <c r="D14" s="456"/>
      <c r="E14" s="458"/>
      <c r="F14" s="456"/>
      <c r="G14" s="456"/>
      <c r="H14" s="456"/>
      <c r="I14" s="456"/>
      <c r="J14" s="456"/>
      <c r="K14" s="455"/>
      <c r="L14" s="455"/>
      <c r="M14" s="455"/>
      <c r="N14" s="456"/>
      <c r="O14" s="456"/>
      <c r="P14" s="456"/>
    </row>
    <row r="15" customFormat="false" ht="36" hidden="true" customHeight="false" outlineLevel="0" collapsed="false">
      <c r="A15" s="462" t="s">
        <v>118</v>
      </c>
      <c r="B15" s="463" t="s">
        <v>346</v>
      </c>
      <c r="C15" s="461"/>
      <c r="D15" s="456"/>
      <c r="E15" s="458"/>
      <c r="F15" s="456"/>
      <c r="G15" s="456"/>
      <c r="H15" s="456"/>
      <c r="I15" s="456"/>
      <c r="J15" s="456"/>
      <c r="K15" s="455"/>
      <c r="L15" s="455"/>
      <c r="M15" s="455"/>
      <c r="N15" s="456"/>
      <c r="O15" s="456"/>
      <c r="P15" s="456"/>
    </row>
    <row r="16" customFormat="false" ht="13.8" hidden="false" customHeight="false" outlineLevel="0" collapsed="false">
      <c r="A16" s="462" t="s">
        <v>124</v>
      </c>
      <c r="B16" s="464" t="s">
        <v>125</v>
      </c>
      <c r="C16" s="465"/>
      <c r="D16" s="456"/>
      <c r="E16" s="458"/>
      <c r="F16" s="456"/>
      <c r="G16" s="456"/>
      <c r="H16" s="456"/>
      <c r="I16" s="456"/>
      <c r="J16" s="456"/>
      <c r="K16" s="455"/>
      <c r="L16" s="455"/>
      <c r="M16" s="455"/>
      <c r="N16" s="456"/>
      <c r="O16" s="456"/>
      <c r="P16" s="456"/>
    </row>
    <row r="17" customFormat="false" ht="36" hidden="false" customHeight="true" outlineLevel="0" collapsed="false">
      <c r="A17" s="466" t="s">
        <v>115</v>
      </c>
      <c r="B17" s="463" t="s">
        <v>347</v>
      </c>
      <c r="C17" s="467" t="n">
        <v>40000</v>
      </c>
      <c r="D17" s="468" t="s">
        <v>348</v>
      </c>
      <c r="E17" s="469" t="n">
        <v>40000</v>
      </c>
      <c r="F17" s="470" t="s">
        <v>349</v>
      </c>
      <c r="G17" s="466" t="s">
        <v>350</v>
      </c>
      <c r="H17" s="469" t="n">
        <f aca="false">16248-48</f>
        <v>16200</v>
      </c>
      <c r="I17" s="466" t="s">
        <v>351</v>
      </c>
      <c r="J17" s="456"/>
      <c r="K17" s="455"/>
      <c r="L17" s="455"/>
      <c r="M17" s="455"/>
      <c r="N17" s="456" t="s">
        <v>352</v>
      </c>
      <c r="O17" s="456" t="s">
        <v>353</v>
      </c>
      <c r="P17" s="456"/>
    </row>
    <row r="18" customFormat="false" ht="48" hidden="false" customHeight="false" outlineLevel="0" collapsed="false">
      <c r="A18" s="466"/>
      <c r="B18" s="463"/>
      <c r="C18" s="467"/>
      <c r="D18" s="468"/>
      <c r="E18" s="469"/>
      <c r="F18" s="470"/>
      <c r="G18" s="466" t="s">
        <v>354</v>
      </c>
      <c r="H18" s="469" t="n">
        <f aca="false">15752+48</f>
        <v>15800</v>
      </c>
      <c r="I18" s="466" t="s">
        <v>355</v>
      </c>
      <c r="J18" s="456"/>
      <c r="K18" s="455"/>
      <c r="L18" s="455"/>
      <c r="M18" s="455"/>
      <c r="N18" s="456" t="s">
        <v>352</v>
      </c>
      <c r="O18" s="456" t="s">
        <v>353</v>
      </c>
      <c r="P18" s="456"/>
    </row>
    <row r="19" customFormat="false" ht="36" hidden="false" customHeight="false" outlineLevel="0" collapsed="false">
      <c r="A19" s="466"/>
      <c r="B19" s="463"/>
      <c r="C19" s="467"/>
      <c r="D19" s="468"/>
      <c r="E19" s="469"/>
      <c r="F19" s="470"/>
      <c r="G19" s="466" t="s">
        <v>356</v>
      </c>
      <c r="H19" s="469" t="n">
        <v>8000</v>
      </c>
      <c r="I19" s="466" t="s">
        <v>357</v>
      </c>
      <c r="J19" s="456"/>
      <c r="K19" s="455"/>
      <c r="L19" s="455"/>
      <c r="M19" s="455"/>
      <c r="N19" s="456" t="s">
        <v>352</v>
      </c>
      <c r="O19" s="456" t="s">
        <v>353</v>
      </c>
      <c r="P19" s="456"/>
    </row>
    <row r="20" customFormat="false" ht="36" hidden="false" customHeight="true" outlineLevel="0" collapsed="false">
      <c r="A20" s="466" t="s">
        <v>118</v>
      </c>
      <c r="B20" s="463" t="s">
        <v>358</v>
      </c>
      <c r="C20" s="467" t="n">
        <v>27000</v>
      </c>
      <c r="D20" s="468" t="s">
        <v>359</v>
      </c>
      <c r="E20" s="469" t="n">
        <v>27000</v>
      </c>
      <c r="F20" s="470" t="s">
        <v>360</v>
      </c>
      <c r="G20" s="466" t="s">
        <v>350</v>
      </c>
      <c r="H20" s="469" t="n">
        <v>18000</v>
      </c>
      <c r="I20" s="466" t="s">
        <v>351</v>
      </c>
      <c r="J20" s="456"/>
      <c r="K20" s="455"/>
      <c r="L20" s="455"/>
      <c r="M20" s="455"/>
      <c r="N20" s="456" t="s">
        <v>352</v>
      </c>
      <c r="O20" s="456" t="s">
        <v>353</v>
      </c>
      <c r="P20" s="456"/>
    </row>
    <row r="21" customFormat="false" ht="48" hidden="false" customHeight="false" outlineLevel="0" collapsed="false">
      <c r="A21" s="466"/>
      <c r="B21" s="463"/>
      <c r="C21" s="467"/>
      <c r="D21" s="468"/>
      <c r="E21" s="469"/>
      <c r="F21" s="470"/>
      <c r="G21" s="466" t="s">
        <v>354</v>
      </c>
      <c r="H21" s="469" t="n">
        <v>9000</v>
      </c>
      <c r="I21" s="466" t="s">
        <v>355</v>
      </c>
      <c r="J21" s="456"/>
      <c r="K21" s="455"/>
      <c r="L21" s="455"/>
      <c r="M21" s="455"/>
      <c r="N21" s="456" t="s">
        <v>352</v>
      </c>
      <c r="O21" s="456" t="s">
        <v>353</v>
      </c>
      <c r="P21" s="456"/>
    </row>
    <row r="22" customFormat="false" ht="36" hidden="false" customHeight="true" outlineLevel="0" collapsed="false">
      <c r="A22" s="466" t="s">
        <v>120</v>
      </c>
      <c r="B22" s="471" t="s">
        <v>361</v>
      </c>
      <c r="C22" s="467" t="n">
        <v>24000</v>
      </c>
      <c r="D22" s="472" t="s">
        <v>362</v>
      </c>
      <c r="E22" s="469" t="n">
        <v>24000</v>
      </c>
      <c r="F22" s="470" t="s">
        <v>363</v>
      </c>
      <c r="G22" s="466" t="s">
        <v>350</v>
      </c>
      <c r="H22" s="469" t="n">
        <v>16000</v>
      </c>
      <c r="I22" s="466" t="s">
        <v>351</v>
      </c>
      <c r="J22" s="456"/>
      <c r="K22" s="455"/>
      <c r="L22" s="455"/>
      <c r="M22" s="455"/>
      <c r="N22" s="456" t="s">
        <v>352</v>
      </c>
      <c r="O22" s="456" t="s">
        <v>353</v>
      </c>
      <c r="P22" s="456"/>
    </row>
    <row r="23" customFormat="false" ht="48" hidden="false" customHeight="false" outlineLevel="0" collapsed="false">
      <c r="A23" s="466"/>
      <c r="B23" s="471"/>
      <c r="C23" s="467"/>
      <c r="D23" s="472"/>
      <c r="E23" s="469"/>
      <c r="F23" s="470"/>
      <c r="G23" s="466" t="s">
        <v>354</v>
      </c>
      <c r="H23" s="469" t="n">
        <v>8000</v>
      </c>
      <c r="I23" s="466" t="s">
        <v>355</v>
      </c>
      <c r="J23" s="456"/>
      <c r="K23" s="455"/>
      <c r="L23" s="455"/>
      <c r="M23" s="455"/>
      <c r="N23" s="456" t="s">
        <v>352</v>
      </c>
      <c r="O23" s="456" t="s">
        <v>353</v>
      </c>
      <c r="P23" s="456"/>
    </row>
    <row r="24" customFormat="false" ht="24" hidden="false" customHeight="false" outlineLevel="0" collapsed="false">
      <c r="A24" s="466" t="s">
        <v>129</v>
      </c>
      <c r="B24" s="463" t="s">
        <v>364</v>
      </c>
      <c r="C24" s="467" t="n">
        <v>7500</v>
      </c>
      <c r="D24" s="473"/>
      <c r="E24" s="469"/>
      <c r="F24" s="470"/>
      <c r="G24" s="466"/>
      <c r="H24" s="469"/>
      <c r="I24" s="473"/>
      <c r="J24" s="456"/>
      <c r="K24" s="455"/>
      <c r="L24" s="455"/>
      <c r="M24" s="455"/>
      <c r="N24" s="456"/>
      <c r="O24" s="456"/>
      <c r="P24" s="456"/>
    </row>
    <row r="25" customFormat="false" ht="36" hidden="false" customHeight="true" outlineLevel="0" collapsed="false">
      <c r="A25" s="466" t="s">
        <v>365</v>
      </c>
      <c r="B25" s="463" t="s">
        <v>366</v>
      </c>
      <c r="C25" s="467" t="n">
        <v>22500</v>
      </c>
      <c r="D25" s="468" t="s">
        <v>367</v>
      </c>
      <c r="E25" s="469" t="n">
        <v>22500</v>
      </c>
      <c r="F25" s="470" t="s">
        <v>368</v>
      </c>
      <c r="G25" s="466" t="s">
        <v>350</v>
      </c>
      <c r="H25" s="469" t="n">
        <v>15000</v>
      </c>
      <c r="I25" s="466" t="s">
        <v>351</v>
      </c>
      <c r="J25" s="456"/>
      <c r="K25" s="455"/>
      <c r="L25" s="455"/>
      <c r="M25" s="455"/>
      <c r="N25" s="456" t="s">
        <v>352</v>
      </c>
      <c r="O25" s="456" t="s">
        <v>353</v>
      </c>
      <c r="P25" s="456"/>
    </row>
    <row r="26" customFormat="false" ht="48" hidden="false" customHeight="false" outlineLevel="0" collapsed="false">
      <c r="A26" s="466"/>
      <c r="B26" s="463"/>
      <c r="C26" s="467"/>
      <c r="D26" s="468"/>
      <c r="E26" s="469"/>
      <c r="F26" s="470"/>
      <c r="G26" s="466" t="s">
        <v>354</v>
      </c>
      <c r="H26" s="469" t="n">
        <v>7500</v>
      </c>
      <c r="I26" s="466" t="s">
        <v>355</v>
      </c>
      <c r="J26" s="456"/>
      <c r="K26" s="455"/>
      <c r="L26" s="455"/>
      <c r="M26" s="455"/>
      <c r="N26" s="456" t="s">
        <v>352</v>
      </c>
      <c r="O26" s="456" t="s">
        <v>353</v>
      </c>
      <c r="P26" s="456"/>
    </row>
    <row r="27" customFormat="false" ht="36" hidden="false" customHeight="true" outlineLevel="0" collapsed="false">
      <c r="A27" s="466" t="s">
        <v>132</v>
      </c>
      <c r="B27" s="463" t="s">
        <v>369</v>
      </c>
      <c r="C27" s="467" t="n">
        <v>37500</v>
      </c>
      <c r="D27" s="468" t="s">
        <v>370</v>
      </c>
      <c r="E27" s="469" t="n">
        <v>37500</v>
      </c>
      <c r="F27" s="470" t="s">
        <v>371</v>
      </c>
      <c r="G27" s="466" t="s">
        <v>350</v>
      </c>
      <c r="H27" s="469" t="n">
        <v>15000</v>
      </c>
      <c r="I27" s="466" t="s">
        <v>351</v>
      </c>
      <c r="J27" s="456"/>
      <c r="K27" s="455"/>
      <c r="L27" s="455"/>
      <c r="M27" s="455"/>
      <c r="N27" s="456" t="s">
        <v>352</v>
      </c>
      <c r="O27" s="456" t="s">
        <v>353</v>
      </c>
      <c r="P27" s="456"/>
    </row>
    <row r="28" customFormat="false" ht="48" hidden="false" customHeight="false" outlineLevel="0" collapsed="false">
      <c r="A28" s="466"/>
      <c r="B28" s="463"/>
      <c r="C28" s="467"/>
      <c r="D28" s="468"/>
      <c r="E28" s="469"/>
      <c r="F28" s="470"/>
      <c r="G28" s="466" t="s">
        <v>354</v>
      </c>
      <c r="H28" s="469" t="n">
        <v>15000</v>
      </c>
      <c r="I28" s="466" t="s">
        <v>355</v>
      </c>
      <c r="J28" s="456"/>
      <c r="K28" s="455"/>
      <c r="L28" s="455"/>
      <c r="M28" s="455"/>
      <c r="N28" s="456" t="s">
        <v>352</v>
      </c>
      <c r="O28" s="456" t="s">
        <v>353</v>
      </c>
      <c r="P28" s="456"/>
    </row>
    <row r="29" customFormat="false" ht="36" hidden="false" customHeight="false" outlineLevel="0" collapsed="false">
      <c r="A29" s="466"/>
      <c r="B29" s="463"/>
      <c r="C29" s="467"/>
      <c r="D29" s="468"/>
      <c r="E29" s="469"/>
      <c r="F29" s="470"/>
      <c r="G29" s="466" t="s">
        <v>356</v>
      </c>
      <c r="H29" s="469" t="n">
        <v>7500</v>
      </c>
      <c r="I29" s="466" t="s">
        <v>357</v>
      </c>
      <c r="J29" s="456"/>
      <c r="K29" s="455"/>
      <c r="L29" s="455"/>
      <c r="M29" s="455"/>
      <c r="N29" s="456" t="s">
        <v>352</v>
      </c>
      <c r="O29" s="456" t="s">
        <v>353</v>
      </c>
      <c r="P29" s="456"/>
    </row>
    <row r="30" customFormat="false" ht="13.8" hidden="false" customHeight="false" outlineLevel="0" collapsed="false">
      <c r="A30" s="462" t="s">
        <v>135</v>
      </c>
      <c r="B30" s="464" t="s">
        <v>136</v>
      </c>
      <c r="C30" s="465"/>
      <c r="D30" s="473"/>
      <c r="E30" s="474"/>
      <c r="F30" s="473"/>
      <c r="G30" s="473"/>
      <c r="H30" s="474"/>
      <c r="I30" s="473"/>
      <c r="J30" s="456"/>
      <c r="K30" s="455"/>
      <c r="L30" s="455"/>
      <c r="M30" s="455"/>
      <c r="N30" s="456"/>
      <c r="O30" s="456"/>
      <c r="P30" s="456"/>
    </row>
    <row r="31" customFormat="false" ht="43.5" hidden="false" customHeight="false" outlineLevel="0" collapsed="false">
      <c r="A31" s="462"/>
      <c r="B31" s="463" t="s">
        <v>372</v>
      </c>
      <c r="C31" s="475" t="n">
        <v>34870</v>
      </c>
      <c r="D31" s="466" t="s">
        <v>373</v>
      </c>
      <c r="E31" s="474" t="n">
        <v>33220</v>
      </c>
      <c r="F31" s="473"/>
      <c r="G31" s="476" t="s">
        <v>374</v>
      </c>
      <c r="H31" s="474" t="n">
        <v>33220</v>
      </c>
      <c r="I31" s="466" t="s">
        <v>375</v>
      </c>
      <c r="J31" s="456"/>
      <c r="K31" s="455"/>
      <c r="L31" s="455"/>
      <c r="M31" s="455"/>
      <c r="N31" s="456"/>
      <c r="O31" s="456"/>
      <c r="P31" s="456"/>
    </row>
    <row r="32" customFormat="false" ht="36" hidden="true" customHeight="false" outlineLevel="0" collapsed="false">
      <c r="A32" s="462" t="s">
        <v>118</v>
      </c>
      <c r="B32" s="463" t="s">
        <v>346</v>
      </c>
      <c r="C32" s="475" t="e">
        <f aca="false">#REF!*#REF!</f>
        <v>#REF!</v>
      </c>
      <c r="D32" s="456"/>
      <c r="E32" s="458"/>
      <c r="F32" s="456"/>
      <c r="G32" s="456"/>
      <c r="H32" s="458"/>
      <c r="I32" s="456"/>
      <c r="J32" s="456"/>
      <c r="K32" s="455"/>
      <c r="L32" s="455"/>
      <c r="M32" s="455"/>
      <c r="N32" s="456"/>
      <c r="O32" s="456"/>
      <c r="P32" s="456"/>
    </row>
    <row r="33" customFormat="false" ht="48" hidden="true" customHeight="true" outlineLevel="0" collapsed="false">
      <c r="A33" s="462" t="s">
        <v>118</v>
      </c>
      <c r="B33" s="463" t="s">
        <v>347</v>
      </c>
      <c r="C33" s="475" t="n">
        <v>8800</v>
      </c>
      <c r="D33" s="453" t="s">
        <v>373</v>
      </c>
      <c r="E33" s="461"/>
      <c r="F33" s="477"/>
      <c r="G33" s="478" t="s">
        <v>376</v>
      </c>
      <c r="H33" s="461" t="n">
        <f aca="false">16000*22%</f>
        <v>3520</v>
      </c>
      <c r="I33" s="466" t="s">
        <v>375</v>
      </c>
      <c r="J33" s="456"/>
      <c r="K33" s="455"/>
      <c r="L33" s="455"/>
      <c r="M33" s="455"/>
      <c r="N33" s="456" t="s">
        <v>352</v>
      </c>
      <c r="O33" s="456" t="s">
        <v>353</v>
      </c>
      <c r="P33" s="456"/>
    </row>
    <row r="34" customFormat="false" ht="39.6" hidden="true" customHeight="false" outlineLevel="0" collapsed="false">
      <c r="A34" s="462"/>
      <c r="B34" s="463"/>
      <c r="C34" s="475"/>
      <c r="D34" s="453" t="s">
        <v>373</v>
      </c>
      <c r="E34" s="461"/>
      <c r="F34" s="477"/>
      <c r="G34" s="478" t="s">
        <v>377</v>
      </c>
      <c r="H34" s="461" t="n">
        <f aca="false">16000*22%</f>
        <v>3520</v>
      </c>
      <c r="I34" s="466" t="s">
        <v>378</v>
      </c>
      <c r="J34" s="456"/>
      <c r="K34" s="455"/>
      <c r="L34" s="455"/>
      <c r="M34" s="455"/>
      <c r="N34" s="456" t="s">
        <v>352</v>
      </c>
      <c r="O34" s="456" t="s">
        <v>353</v>
      </c>
      <c r="P34" s="456"/>
    </row>
    <row r="35" customFormat="false" ht="39.6" hidden="true" customHeight="false" outlineLevel="0" collapsed="false">
      <c r="A35" s="462"/>
      <c r="B35" s="463"/>
      <c r="C35" s="475"/>
      <c r="D35" s="453" t="s">
        <v>373</v>
      </c>
      <c r="E35" s="461"/>
      <c r="F35" s="477"/>
      <c r="G35" s="479" t="s">
        <v>379</v>
      </c>
      <c r="H35" s="461" t="n">
        <f aca="false">8000*22%</f>
        <v>1760</v>
      </c>
      <c r="I35" s="466" t="s">
        <v>380</v>
      </c>
      <c r="J35" s="456"/>
      <c r="K35" s="455"/>
      <c r="L35" s="455"/>
      <c r="M35" s="455"/>
      <c r="N35" s="456" t="s">
        <v>381</v>
      </c>
      <c r="O35" s="456"/>
      <c r="P35" s="456"/>
    </row>
    <row r="36" customFormat="false" ht="39.6" hidden="true" customHeight="true" outlineLevel="0" collapsed="false">
      <c r="A36" s="462" t="s">
        <v>120</v>
      </c>
      <c r="B36" s="463" t="s">
        <v>358</v>
      </c>
      <c r="C36" s="475" t="n">
        <v>5940</v>
      </c>
      <c r="D36" s="453" t="s">
        <v>373</v>
      </c>
      <c r="E36" s="461"/>
      <c r="F36" s="477"/>
      <c r="G36" s="478" t="s">
        <v>376</v>
      </c>
      <c r="H36" s="461" t="n">
        <f aca="false">18000*22%</f>
        <v>3960</v>
      </c>
      <c r="I36" s="466" t="s">
        <v>382</v>
      </c>
      <c r="J36" s="456"/>
      <c r="K36" s="455"/>
      <c r="L36" s="455"/>
      <c r="M36" s="455"/>
      <c r="N36" s="456" t="s">
        <v>352</v>
      </c>
      <c r="O36" s="456" t="s">
        <v>353</v>
      </c>
      <c r="P36" s="456"/>
    </row>
    <row r="37" customFormat="false" ht="39.6" hidden="true" customHeight="false" outlineLevel="0" collapsed="false">
      <c r="A37" s="462"/>
      <c r="B37" s="463"/>
      <c r="C37" s="475"/>
      <c r="D37" s="453" t="s">
        <v>373</v>
      </c>
      <c r="E37" s="461"/>
      <c r="F37" s="477"/>
      <c r="G37" s="478" t="s">
        <v>377</v>
      </c>
      <c r="H37" s="461" t="n">
        <f aca="false">9000*22%</f>
        <v>1980</v>
      </c>
      <c r="I37" s="466" t="s">
        <v>378</v>
      </c>
      <c r="J37" s="456"/>
      <c r="K37" s="455"/>
      <c r="L37" s="455"/>
      <c r="M37" s="455"/>
      <c r="N37" s="456" t="s">
        <v>352</v>
      </c>
      <c r="O37" s="456" t="s">
        <v>353</v>
      </c>
      <c r="P37" s="456"/>
    </row>
    <row r="38" customFormat="false" ht="39.6" hidden="true" customHeight="true" outlineLevel="0" collapsed="false">
      <c r="A38" s="480" t="s">
        <v>383</v>
      </c>
      <c r="B38" s="463" t="s">
        <v>384</v>
      </c>
      <c r="C38" s="475" t="n">
        <v>5280</v>
      </c>
      <c r="D38" s="453" t="s">
        <v>373</v>
      </c>
      <c r="E38" s="461"/>
      <c r="F38" s="477"/>
      <c r="G38" s="478" t="s">
        <v>376</v>
      </c>
      <c r="H38" s="461" t="n">
        <f aca="false">16000*22%</f>
        <v>3520</v>
      </c>
      <c r="I38" s="466" t="s">
        <v>382</v>
      </c>
      <c r="J38" s="456"/>
      <c r="K38" s="455"/>
      <c r="L38" s="455"/>
      <c r="M38" s="455"/>
      <c r="N38" s="456" t="s">
        <v>352</v>
      </c>
      <c r="O38" s="456" t="s">
        <v>353</v>
      </c>
      <c r="P38" s="456"/>
    </row>
    <row r="39" customFormat="false" ht="39.75" hidden="true" customHeight="true" outlineLevel="0" collapsed="false">
      <c r="A39" s="480"/>
      <c r="B39" s="463"/>
      <c r="C39" s="475"/>
      <c r="D39" s="453" t="s">
        <v>373</v>
      </c>
      <c r="E39" s="461"/>
      <c r="F39" s="477"/>
      <c r="G39" s="478" t="s">
        <v>377</v>
      </c>
      <c r="H39" s="461" t="n">
        <f aca="false">8000*22%</f>
        <v>1760</v>
      </c>
      <c r="I39" s="466" t="s">
        <v>385</v>
      </c>
      <c r="J39" s="456"/>
      <c r="K39" s="455"/>
      <c r="L39" s="455"/>
      <c r="M39" s="455"/>
      <c r="N39" s="456" t="s">
        <v>352</v>
      </c>
      <c r="O39" s="456" t="s">
        <v>353</v>
      </c>
      <c r="P39" s="456"/>
    </row>
    <row r="40" customFormat="false" ht="24" hidden="true" customHeight="false" outlineLevel="0" collapsed="false">
      <c r="A40" s="462" t="s">
        <v>132</v>
      </c>
      <c r="B40" s="463" t="s">
        <v>364</v>
      </c>
      <c r="C40" s="475" t="n">
        <v>1650</v>
      </c>
      <c r="D40" s="453"/>
      <c r="E40" s="461"/>
      <c r="F40" s="481"/>
      <c r="G40" s="478"/>
      <c r="H40" s="461"/>
      <c r="I40" s="456"/>
      <c r="J40" s="456"/>
      <c r="K40" s="455"/>
      <c r="L40" s="455"/>
      <c r="M40" s="455"/>
      <c r="N40" s="456"/>
      <c r="O40" s="456"/>
      <c r="P40" s="456"/>
    </row>
    <row r="41" customFormat="false" ht="39.6" hidden="true" customHeight="true" outlineLevel="0" collapsed="false">
      <c r="A41" s="482" t="s">
        <v>211</v>
      </c>
      <c r="B41" s="463" t="s">
        <v>386</v>
      </c>
      <c r="C41" s="475" t="n">
        <v>4950</v>
      </c>
      <c r="D41" s="453" t="s">
        <v>373</v>
      </c>
      <c r="E41" s="461"/>
      <c r="F41" s="477"/>
      <c r="G41" s="478" t="s">
        <v>376</v>
      </c>
      <c r="H41" s="461" t="n">
        <f aca="false">15000*22%</f>
        <v>3300</v>
      </c>
      <c r="I41" s="466" t="s">
        <v>382</v>
      </c>
      <c r="J41" s="456"/>
      <c r="K41" s="455"/>
      <c r="L41" s="455"/>
      <c r="M41" s="455"/>
      <c r="N41" s="456" t="s">
        <v>352</v>
      </c>
      <c r="O41" s="456" t="s">
        <v>353</v>
      </c>
      <c r="P41" s="456"/>
    </row>
    <row r="42" customFormat="false" ht="39.6" hidden="true" customHeight="false" outlineLevel="0" collapsed="false">
      <c r="A42" s="482"/>
      <c r="B42" s="463"/>
      <c r="C42" s="475"/>
      <c r="D42" s="453" t="s">
        <v>373</v>
      </c>
      <c r="E42" s="461"/>
      <c r="F42" s="477"/>
      <c r="G42" s="478" t="s">
        <v>377</v>
      </c>
      <c r="H42" s="461" t="n">
        <f aca="false">7500*22%</f>
        <v>1650</v>
      </c>
      <c r="I42" s="466" t="s">
        <v>378</v>
      </c>
      <c r="J42" s="456"/>
      <c r="K42" s="455"/>
      <c r="L42" s="455"/>
      <c r="M42" s="455"/>
      <c r="N42" s="456" t="s">
        <v>352</v>
      </c>
      <c r="O42" s="456" t="s">
        <v>353</v>
      </c>
      <c r="P42" s="456"/>
    </row>
    <row r="43" customFormat="false" ht="39.6" hidden="true" customHeight="true" outlineLevel="0" collapsed="false">
      <c r="A43" s="482" t="s">
        <v>213</v>
      </c>
      <c r="B43" s="463" t="s">
        <v>387</v>
      </c>
      <c r="C43" s="475" t="n">
        <v>8250</v>
      </c>
      <c r="D43" s="453" t="s">
        <v>373</v>
      </c>
      <c r="E43" s="461"/>
      <c r="F43" s="477"/>
      <c r="G43" s="478" t="s">
        <v>376</v>
      </c>
      <c r="H43" s="461" t="n">
        <f aca="false">15000*22%</f>
        <v>3300</v>
      </c>
      <c r="I43" s="466" t="s">
        <v>382</v>
      </c>
      <c r="J43" s="456"/>
      <c r="K43" s="455"/>
      <c r="L43" s="455"/>
      <c r="M43" s="455"/>
      <c r="N43" s="456" t="s">
        <v>352</v>
      </c>
      <c r="O43" s="456" t="s">
        <v>353</v>
      </c>
      <c r="P43" s="456"/>
    </row>
    <row r="44" customFormat="false" ht="39.6" hidden="true" customHeight="false" outlineLevel="0" collapsed="false">
      <c r="A44" s="482"/>
      <c r="B44" s="463"/>
      <c r="C44" s="475"/>
      <c r="D44" s="453" t="s">
        <v>373</v>
      </c>
      <c r="E44" s="461"/>
      <c r="F44" s="477"/>
      <c r="G44" s="478" t="s">
        <v>377</v>
      </c>
      <c r="H44" s="461" t="n">
        <f aca="false">15000*22%</f>
        <v>3300</v>
      </c>
      <c r="I44" s="466" t="s">
        <v>378</v>
      </c>
      <c r="J44" s="456"/>
      <c r="K44" s="455"/>
      <c r="L44" s="455"/>
      <c r="M44" s="455"/>
      <c r="N44" s="456" t="s">
        <v>352</v>
      </c>
      <c r="O44" s="456" t="s">
        <v>353</v>
      </c>
      <c r="P44" s="456"/>
    </row>
    <row r="45" customFormat="false" ht="39.6" hidden="true" customHeight="false" outlineLevel="0" collapsed="false">
      <c r="A45" s="482"/>
      <c r="B45" s="463"/>
      <c r="C45" s="475"/>
      <c r="D45" s="453" t="s">
        <v>373</v>
      </c>
      <c r="E45" s="461"/>
      <c r="F45" s="477"/>
      <c r="G45" s="479" t="s">
        <v>379</v>
      </c>
      <c r="H45" s="461" t="n">
        <f aca="false">7500*22%</f>
        <v>1650</v>
      </c>
      <c r="I45" s="466" t="s">
        <v>380</v>
      </c>
      <c r="J45" s="456"/>
      <c r="K45" s="455"/>
      <c r="L45" s="455"/>
      <c r="M45" s="455"/>
      <c r="N45" s="456" t="s">
        <v>381</v>
      </c>
      <c r="O45" s="456"/>
      <c r="P45" s="456"/>
    </row>
    <row r="46" customFormat="false" ht="22.8" hidden="true" customHeight="false" outlineLevel="0" collapsed="false">
      <c r="A46" s="462" t="s">
        <v>30</v>
      </c>
      <c r="B46" s="483" t="s">
        <v>140</v>
      </c>
      <c r="C46" s="475"/>
      <c r="D46" s="456"/>
      <c r="E46" s="458"/>
      <c r="F46" s="456"/>
      <c r="G46" s="456"/>
      <c r="H46" s="458"/>
      <c r="I46" s="456"/>
      <c r="J46" s="456"/>
      <c r="K46" s="455"/>
      <c r="L46" s="455"/>
      <c r="M46" s="455"/>
      <c r="N46" s="456"/>
      <c r="O46" s="456"/>
      <c r="P46" s="456"/>
    </row>
    <row r="47" customFormat="false" ht="13.8" hidden="true" customHeight="false" outlineLevel="0" collapsed="false">
      <c r="A47" s="462" t="s">
        <v>141</v>
      </c>
      <c r="B47" s="464" t="s">
        <v>142</v>
      </c>
      <c r="C47" s="465" t="e">
        <f aca="false">SUM(C48:C50)</f>
        <v>#REF!</v>
      </c>
      <c r="D47" s="456"/>
      <c r="E47" s="458"/>
      <c r="F47" s="456"/>
      <c r="G47" s="456"/>
      <c r="H47" s="458"/>
      <c r="I47" s="456"/>
      <c r="J47" s="456"/>
      <c r="K47" s="455"/>
      <c r="L47" s="455"/>
      <c r="M47" s="455"/>
      <c r="N47" s="456"/>
      <c r="O47" s="456"/>
      <c r="P47" s="456"/>
    </row>
    <row r="48" customFormat="false" ht="24" hidden="true" customHeight="false" outlineLevel="0" collapsed="false">
      <c r="A48" s="462" t="s">
        <v>115</v>
      </c>
      <c r="B48" s="463" t="s">
        <v>143</v>
      </c>
      <c r="C48" s="475" t="e">
        <f aca="false">#REF!*#REF!</f>
        <v>#REF!</v>
      </c>
      <c r="D48" s="456"/>
      <c r="E48" s="458"/>
      <c r="F48" s="456"/>
      <c r="G48" s="456"/>
      <c r="H48" s="458"/>
      <c r="I48" s="456"/>
      <c r="J48" s="456"/>
      <c r="K48" s="455"/>
      <c r="L48" s="455"/>
      <c r="M48" s="455"/>
      <c r="N48" s="456"/>
      <c r="O48" s="456"/>
      <c r="P48" s="456"/>
    </row>
    <row r="49" customFormat="false" ht="24" hidden="true" customHeight="false" outlineLevel="0" collapsed="false">
      <c r="A49" s="462" t="s">
        <v>118</v>
      </c>
      <c r="B49" s="463" t="s">
        <v>143</v>
      </c>
      <c r="C49" s="475" t="e">
        <f aca="false">#REF!*#REF!</f>
        <v>#REF!</v>
      </c>
      <c r="D49" s="456"/>
      <c r="E49" s="458"/>
      <c r="F49" s="456"/>
      <c r="G49" s="456"/>
      <c r="H49" s="458"/>
      <c r="I49" s="456"/>
      <c r="J49" s="456"/>
      <c r="K49" s="455"/>
      <c r="L49" s="455"/>
      <c r="M49" s="455"/>
      <c r="N49" s="456"/>
      <c r="O49" s="456"/>
      <c r="P49" s="456"/>
    </row>
    <row r="50" customFormat="false" ht="24" hidden="true" customHeight="false" outlineLevel="0" collapsed="false">
      <c r="A50" s="462" t="s">
        <v>120</v>
      </c>
      <c r="B50" s="463" t="s">
        <v>143</v>
      </c>
      <c r="C50" s="475" t="e">
        <f aca="false">#REF!*#REF!</f>
        <v>#REF!</v>
      </c>
      <c r="D50" s="456"/>
      <c r="E50" s="458"/>
      <c r="F50" s="456"/>
      <c r="G50" s="456"/>
      <c r="H50" s="458"/>
      <c r="I50" s="456"/>
      <c r="J50" s="456"/>
      <c r="K50" s="455"/>
      <c r="L50" s="455"/>
      <c r="M50" s="455"/>
      <c r="N50" s="456"/>
      <c r="O50" s="456"/>
      <c r="P50" s="456"/>
    </row>
    <row r="51" customFormat="false" ht="24" hidden="true" customHeight="false" outlineLevel="0" collapsed="false">
      <c r="A51" s="462" t="s">
        <v>145</v>
      </c>
      <c r="B51" s="464" t="s">
        <v>146</v>
      </c>
      <c r="C51" s="465" t="e">
        <f aca="false">SUM(C52:C54)</f>
        <v>#REF!</v>
      </c>
      <c r="D51" s="456"/>
      <c r="E51" s="458"/>
      <c r="F51" s="456"/>
      <c r="G51" s="456"/>
      <c r="H51" s="458"/>
      <c r="I51" s="456"/>
      <c r="J51" s="456"/>
      <c r="K51" s="455"/>
      <c r="L51" s="455"/>
      <c r="M51" s="455"/>
      <c r="N51" s="456"/>
      <c r="O51" s="456"/>
      <c r="P51" s="456"/>
    </row>
    <row r="52" customFormat="false" ht="24" hidden="true" customHeight="false" outlineLevel="0" collapsed="false">
      <c r="A52" s="462" t="s">
        <v>115</v>
      </c>
      <c r="B52" s="463" t="s">
        <v>147</v>
      </c>
      <c r="C52" s="475" t="e">
        <f aca="false">#REF!*#REF!</f>
        <v>#REF!</v>
      </c>
      <c r="D52" s="456"/>
      <c r="E52" s="458"/>
      <c r="F52" s="456"/>
      <c r="G52" s="456"/>
      <c r="H52" s="458"/>
      <c r="I52" s="456"/>
      <c r="J52" s="456"/>
      <c r="K52" s="455"/>
      <c r="L52" s="455"/>
      <c r="M52" s="455"/>
      <c r="N52" s="456"/>
      <c r="O52" s="456"/>
      <c r="P52" s="456"/>
    </row>
    <row r="53" customFormat="false" ht="24" hidden="true" customHeight="false" outlineLevel="0" collapsed="false">
      <c r="A53" s="462" t="s">
        <v>118</v>
      </c>
      <c r="B53" s="463" t="s">
        <v>147</v>
      </c>
      <c r="C53" s="475" t="e">
        <f aca="false">#REF!*#REF!</f>
        <v>#REF!</v>
      </c>
      <c r="D53" s="456"/>
      <c r="E53" s="458"/>
      <c r="F53" s="456"/>
      <c r="G53" s="456"/>
      <c r="H53" s="458"/>
      <c r="I53" s="456"/>
      <c r="J53" s="456"/>
      <c r="K53" s="455"/>
      <c r="L53" s="455"/>
      <c r="M53" s="455"/>
      <c r="N53" s="456"/>
      <c r="O53" s="456"/>
      <c r="P53" s="456"/>
    </row>
    <row r="54" customFormat="false" ht="24" hidden="true" customHeight="false" outlineLevel="0" collapsed="false">
      <c r="A54" s="462" t="s">
        <v>120</v>
      </c>
      <c r="B54" s="463" t="s">
        <v>147</v>
      </c>
      <c r="C54" s="475" t="e">
        <f aca="false">#REF!*#REF!</f>
        <v>#REF!</v>
      </c>
      <c r="D54" s="456"/>
      <c r="E54" s="458"/>
      <c r="F54" s="456"/>
      <c r="G54" s="456"/>
      <c r="H54" s="458"/>
      <c r="I54" s="456"/>
      <c r="J54" s="456"/>
      <c r="K54" s="455"/>
      <c r="L54" s="455"/>
      <c r="M54" s="455"/>
      <c r="N54" s="456"/>
      <c r="O54" s="456"/>
      <c r="P54" s="456"/>
    </row>
    <row r="55" customFormat="false" ht="13.8" hidden="true" customHeight="false" outlineLevel="0" collapsed="false">
      <c r="A55" s="462" t="s">
        <v>149</v>
      </c>
      <c r="B55" s="464" t="s">
        <v>150</v>
      </c>
      <c r="C55" s="465" t="e">
        <f aca="false">SUM(C56:C58)</f>
        <v>#REF!</v>
      </c>
      <c r="D55" s="456"/>
      <c r="E55" s="458"/>
      <c r="F55" s="456"/>
      <c r="G55" s="456"/>
      <c r="H55" s="458"/>
      <c r="I55" s="456"/>
      <c r="J55" s="456"/>
      <c r="K55" s="455"/>
      <c r="L55" s="455"/>
      <c r="M55" s="455"/>
      <c r="N55" s="456"/>
      <c r="O55" s="456"/>
      <c r="P55" s="456"/>
    </row>
    <row r="56" customFormat="false" ht="13.8" hidden="true" customHeight="false" outlineLevel="0" collapsed="false">
      <c r="A56" s="462" t="s">
        <v>115</v>
      </c>
      <c r="B56" s="463" t="s">
        <v>151</v>
      </c>
      <c r="C56" s="475" t="e">
        <f aca="false">#REF!*#REF!</f>
        <v>#REF!</v>
      </c>
      <c r="D56" s="456"/>
      <c r="E56" s="458"/>
      <c r="F56" s="456"/>
      <c r="G56" s="456"/>
      <c r="H56" s="458"/>
      <c r="I56" s="456"/>
      <c r="J56" s="456"/>
      <c r="K56" s="455"/>
      <c r="L56" s="455"/>
      <c r="M56" s="455"/>
      <c r="N56" s="456"/>
      <c r="O56" s="456"/>
      <c r="P56" s="456"/>
    </row>
    <row r="57" customFormat="false" ht="13.8" hidden="true" customHeight="false" outlineLevel="0" collapsed="false">
      <c r="A57" s="462" t="s">
        <v>118</v>
      </c>
      <c r="B57" s="463" t="s">
        <v>151</v>
      </c>
      <c r="C57" s="475" t="e">
        <f aca="false">#REF!*#REF!</f>
        <v>#REF!</v>
      </c>
      <c r="D57" s="456"/>
      <c r="E57" s="458"/>
      <c r="F57" s="456"/>
      <c r="G57" s="456"/>
      <c r="H57" s="458"/>
      <c r="I57" s="456"/>
      <c r="J57" s="456"/>
      <c r="K57" s="455"/>
      <c r="L57" s="455"/>
      <c r="M57" s="455"/>
      <c r="N57" s="456"/>
      <c r="O57" s="456"/>
      <c r="P57" s="456"/>
    </row>
    <row r="58" customFormat="false" ht="13.8" hidden="true" customHeight="false" outlineLevel="0" collapsed="false">
      <c r="A58" s="462" t="s">
        <v>120</v>
      </c>
      <c r="B58" s="463" t="s">
        <v>151</v>
      </c>
      <c r="C58" s="475" t="e">
        <f aca="false">#REF!*#REF!</f>
        <v>#REF!</v>
      </c>
      <c r="D58" s="456"/>
      <c r="E58" s="458"/>
      <c r="F58" s="456"/>
      <c r="G58" s="456"/>
      <c r="H58" s="458"/>
      <c r="I58" s="456"/>
      <c r="J58" s="456"/>
      <c r="K58" s="455"/>
      <c r="L58" s="455"/>
      <c r="M58" s="455"/>
      <c r="N58" s="456"/>
      <c r="O58" s="456"/>
      <c r="P58" s="456"/>
    </row>
    <row r="59" customFormat="false" ht="13.8" hidden="false" customHeight="false" outlineLevel="0" collapsed="false">
      <c r="A59" s="462" t="s">
        <v>31</v>
      </c>
      <c r="B59" s="483" t="s">
        <v>153</v>
      </c>
      <c r="C59" s="475"/>
      <c r="D59" s="473"/>
      <c r="E59" s="474"/>
      <c r="F59" s="473"/>
      <c r="G59" s="473"/>
      <c r="H59" s="474"/>
      <c r="I59" s="473"/>
      <c r="J59" s="456"/>
      <c r="K59" s="455"/>
      <c r="L59" s="455"/>
      <c r="M59" s="455"/>
      <c r="N59" s="456"/>
      <c r="O59" s="456"/>
      <c r="P59" s="456"/>
    </row>
    <row r="60" customFormat="false" ht="36" hidden="false" customHeight="false" outlineLevel="0" collapsed="false">
      <c r="A60" s="462" t="s">
        <v>154</v>
      </c>
      <c r="B60" s="464" t="s">
        <v>155</v>
      </c>
      <c r="C60" s="465"/>
      <c r="D60" s="466"/>
      <c r="E60" s="469"/>
      <c r="F60" s="470"/>
      <c r="G60" s="466"/>
      <c r="H60" s="469"/>
      <c r="I60" s="473"/>
      <c r="J60" s="456"/>
      <c r="K60" s="455"/>
      <c r="L60" s="455"/>
      <c r="M60" s="455"/>
      <c r="N60" s="456"/>
      <c r="O60" s="456"/>
      <c r="P60" s="456"/>
    </row>
    <row r="61" customFormat="false" ht="36" hidden="false" customHeight="true" outlineLevel="0" collapsed="false">
      <c r="A61" s="462" t="s">
        <v>115</v>
      </c>
      <c r="B61" s="463" t="s">
        <v>388</v>
      </c>
      <c r="C61" s="475" t="n">
        <v>3000</v>
      </c>
      <c r="D61" s="466" t="s">
        <v>389</v>
      </c>
      <c r="E61" s="469" t="n">
        <v>5500</v>
      </c>
      <c r="F61" s="470" t="s">
        <v>390</v>
      </c>
      <c r="G61" s="466" t="s">
        <v>391</v>
      </c>
      <c r="H61" s="469" t="n">
        <v>5500</v>
      </c>
      <c r="I61" s="466" t="s">
        <v>392</v>
      </c>
      <c r="J61" s="484" t="s">
        <v>393</v>
      </c>
      <c r="K61" s="485" t="s">
        <v>394</v>
      </c>
      <c r="L61" s="486" t="s">
        <v>395</v>
      </c>
      <c r="M61" s="455"/>
      <c r="N61" s="456" t="s">
        <v>352</v>
      </c>
      <c r="O61" s="456" t="s">
        <v>353</v>
      </c>
      <c r="P61" s="456" t="s">
        <v>396</v>
      </c>
    </row>
    <row r="62" customFormat="false" ht="36" hidden="false" customHeight="false" outlineLevel="0" collapsed="false">
      <c r="A62" s="462" t="s">
        <v>118</v>
      </c>
      <c r="B62" s="463" t="s">
        <v>397</v>
      </c>
      <c r="C62" s="475" t="n">
        <v>1500</v>
      </c>
      <c r="D62" s="466"/>
      <c r="E62" s="469"/>
      <c r="F62" s="470"/>
      <c r="G62" s="466"/>
      <c r="H62" s="469"/>
      <c r="I62" s="466"/>
      <c r="J62" s="484"/>
      <c r="K62" s="485"/>
      <c r="L62" s="486"/>
      <c r="M62" s="455"/>
      <c r="N62" s="456"/>
      <c r="O62" s="456"/>
      <c r="P62" s="456"/>
    </row>
    <row r="63" customFormat="false" ht="36" hidden="false" customHeight="false" outlineLevel="0" collapsed="false">
      <c r="A63" s="462" t="s">
        <v>120</v>
      </c>
      <c r="B63" s="463" t="s">
        <v>398</v>
      </c>
      <c r="C63" s="475" t="n">
        <v>1000</v>
      </c>
      <c r="D63" s="466"/>
      <c r="E63" s="469"/>
      <c r="F63" s="470"/>
      <c r="G63" s="466"/>
      <c r="H63" s="469"/>
      <c r="I63" s="466"/>
      <c r="J63" s="484"/>
      <c r="K63" s="485"/>
      <c r="L63" s="486"/>
      <c r="M63" s="455"/>
      <c r="N63" s="456"/>
      <c r="O63" s="456"/>
      <c r="P63" s="456"/>
    </row>
    <row r="64" customFormat="false" ht="36" hidden="true" customHeight="false" outlineLevel="0" collapsed="false">
      <c r="A64" s="462" t="s">
        <v>159</v>
      </c>
      <c r="B64" s="464" t="s">
        <v>160</v>
      </c>
      <c r="C64" s="465" t="e">
        <f aca="false">SUM(C65:C67)</f>
        <v>#REF!</v>
      </c>
      <c r="D64" s="456"/>
      <c r="E64" s="458"/>
      <c r="F64" s="456"/>
      <c r="G64" s="456"/>
      <c r="H64" s="458"/>
      <c r="I64" s="456"/>
      <c r="J64" s="456"/>
      <c r="K64" s="455"/>
      <c r="L64" s="455"/>
      <c r="M64" s="455"/>
      <c r="N64" s="456"/>
      <c r="O64" s="456"/>
      <c r="P64" s="456"/>
    </row>
    <row r="65" customFormat="false" ht="24" hidden="true" customHeight="false" outlineLevel="0" collapsed="false">
      <c r="A65" s="462" t="s">
        <v>115</v>
      </c>
      <c r="B65" s="463" t="s">
        <v>161</v>
      </c>
      <c r="C65" s="475" t="e">
        <f aca="false">#REF!*#REF!</f>
        <v>#REF!</v>
      </c>
      <c r="D65" s="456"/>
      <c r="E65" s="458"/>
      <c r="F65" s="456"/>
      <c r="G65" s="456"/>
      <c r="H65" s="458"/>
      <c r="I65" s="456"/>
      <c r="J65" s="456"/>
      <c r="K65" s="455"/>
      <c r="L65" s="455"/>
      <c r="M65" s="455"/>
      <c r="N65" s="456"/>
      <c r="O65" s="456"/>
      <c r="P65" s="456"/>
    </row>
    <row r="66" customFormat="false" ht="13.8" hidden="true" customHeight="false" outlineLevel="0" collapsed="false">
      <c r="A66" s="462" t="s">
        <v>118</v>
      </c>
      <c r="B66" s="463" t="s">
        <v>162</v>
      </c>
      <c r="C66" s="475" t="e">
        <f aca="false">#REF!*#REF!</f>
        <v>#REF!</v>
      </c>
      <c r="D66" s="456"/>
      <c r="E66" s="458"/>
      <c r="F66" s="456"/>
      <c r="G66" s="456"/>
      <c r="H66" s="458"/>
      <c r="I66" s="456"/>
      <c r="J66" s="456"/>
      <c r="K66" s="455"/>
      <c r="L66" s="455"/>
      <c r="M66" s="455"/>
      <c r="N66" s="456"/>
      <c r="O66" s="456"/>
      <c r="P66" s="456"/>
    </row>
    <row r="67" customFormat="false" ht="13.8" hidden="true" customHeight="false" outlineLevel="0" collapsed="false">
      <c r="A67" s="462" t="s">
        <v>120</v>
      </c>
      <c r="B67" s="463" t="s">
        <v>399</v>
      </c>
      <c r="C67" s="475" t="e">
        <f aca="false">#REF!*#REF!</f>
        <v>#REF!</v>
      </c>
      <c r="D67" s="456"/>
      <c r="E67" s="458"/>
      <c r="F67" s="456"/>
      <c r="G67" s="456"/>
      <c r="H67" s="458"/>
      <c r="I67" s="456"/>
      <c r="J67" s="456"/>
      <c r="K67" s="455"/>
      <c r="L67" s="455"/>
      <c r="M67" s="455"/>
      <c r="N67" s="456"/>
      <c r="O67" s="456"/>
      <c r="P67" s="456"/>
    </row>
    <row r="68" customFormat="false" ht="13.8" hidden="true" customHeight="false" outlineLevel="0" collapsed="false">
      <c r="A68" s="462" t="s">
        <v>32</v>
      </c>
      <c r="B68" s="483" t="s">
        <v>165</v>
      </c>
      <c r="C68" s="475"/>
      <c r="D68" s="456"/>
      <c r="E68" s="458"/>
      <c r="F68" s="456"/>
      <c r="G68" s="456"/>
      <c r="H68" s="458"/>
      <c r="I68" s="456"/>
      <c r="J68" s="456"/>
      <c r="K68" s="455"/>
      <c r="L68" s="455"/>
      <c r="M68" s="455"/>
      <c r="N68" s="456"/>
      <c r="O68" s="456"/>
      <c r="P68" s="456"/>
    </row>
    <row r="69" customFormat="false" ht="13.8" hidden="true" customHeight="false" outlineLevel="0" collapsed="false">
      <c r="A69" s="462" t="s">
        <v>166</v>
      </c>
      <c r="B69" s="464" t="s">
        <v>167</v>
      </c>
      <c r="C69" s="465" t="e">
        <f aca="false">SUM(C70:C72)</f>
        <v>#REF!</v>
      </c>
      <c r="D69" s="456"/>
      <c r="E69" s="458"/>
      <c r="F69" s="456"/>
      <c r="G69" s="456"/>
      <c r="H69" s="458"/>
      <c r="I69" s="456"/>
      <c r="J69" s="456"/>
      <c r="K69" s="455"/>
      <c r="L69" s="455"/>
      <c r="M69" s="455"/>
      <c r="N69" s="456"/>
      <c r="O69" s="456"/>
      <c r="P69" s="456"/>
    </row>
    <row r="70" customFormat="false" ht="13.8" hidden="true" customHeight="false" outlineLevel="0" collapsed="false">
      <c r="A70" s="462" t="s">
        <v>115</v>
      </c>
      <c r="B70" s="463"/>
      <c r="C70" s="487" t="e">
        <f aca="false">#REF!*#REF!</f>
        <v>#REF!</v>
      </c>
      <c r="D70" s="456"/>
      <c r="E70" s="458"/>
      <c r="F70" s="456"/>
      <c r="G70" s="456"/>
      <c r="H70" s="458"/>
      <c r="I70" s="456"/>
      <c r="J70" s="456"/>
      <c r="K70" s="455"/>
      <c r="L70" s="455"/>
      <c r="M70" s="455"/>
      <c r="N70" s="456"/>
      <c r="O70" s="456"/>
      <c r="P70" s="456"/>
    </row>
    <row r="71" customFormat="false" ht="24" hidden="true" customHeight="false" outlineLevel="0" collapsed="false">
      <c r="A71" s="462" t="s">
        <v>118</v>
      </c>
      <c r="B71" s="463" t="s">
        <v>168</v>
      </c>
      <c r="C71" s="487" t="e">
        <f aca="false">#REF!*#REF!</f>
        <v>#REF!</v>
      </c>
      <c r="D71" s="456"/>
      <c r="E71" s="458"/>
      <c r="F71" s="456"/>
      <c r="G71" s="456"/>
      <c r="H71" s="458"/>
      <c r="I71" s="456"/>
      <c r="J71" s="456"/>
      <c r="K71" s="455"/>
      <c r="L71" s="455"/>
      <c r="M71" s="455"/>
      <c r="N71" s="456"/>
      <c r="O71" s="456"/>
      <c r="P71" s="456"/>
    </row>
    <row r="72" customFormat="false" ht="24" hidden="true" customHeight="false" outlineLevel="0" collapsed="false">
      <c r="A72" s="462" t="s">
        <v>120</v>
      </c>
      <c r="B72" s="463" t="s">
        <v>168</v>
      </c>
      <c r="C72" s="487" t="e">
        <f aca="false">#REF!*#REF!</f>
        <v>#REF!</v>
      </c>
      <c r="D72" s="456"/>
      <c r="E72" s="458"/>
      <c r="F72" s="456"/>
      <c r="G72" s="456"/>
      <c r="H72" s="458"/>
      <c r="I72" s="456"/>
      <c r="J72" s="456"/>
      <c r="K72" s="455"/>
      <c r="L72" s="455"/>
      <c r="M72" s="455"/>
      <c r="N72" s="456"/>
      <c r="O72" s="456"/>
      <c r="P72" s="456"/>
    </row>
    <row r="73" customFormat="false" ht="13.8" hidden="false" customHeight="false" outlineLevel="0" collapsed="false">
      <c r="A73" s="462" t="s">
        <v>170</v>
      </c>
      <c r="B73" s="464" t="s">
        <v>171</v>
      </c>
      <c r="C73" s="465"/>
      <c r="D73" s="456"/>
      <c r="E73" s="458"/>
      <c r="F73" s="456"/>
      <c r="G73" s="456"/>
      <c r="H73" s="458"/>
      <c r="I73" s="456"/>
      <c r="J73" s="456"/>
      <c r="K73" s="455"/>
      <c r="L73" s="455"/>
      <c r="M73" s="455"/>
      <c r="N73" s="456"/>
      <c r="O73" s="456"/>
      <c r="P73" s="456"/>
    </row>
    <row r="74" customFormat="false" ht="60" hidden="false" customHeight="false" outlineLevel="0" collapsed="false">
      <c r="A74" s="462" t="s">
        <v>115</v>
      </c>
      <c r="B74" s="463" t="s">
        <v>400</v>
      </c>
      <c r="C74" s="475" t="n">
        <v>12000</v>
      </c>
      <c r="D74" s="466" t="s">
        <v>401</v>
      </c>
      <c r="E74" s="474" t="n">
        <v>12000</v>
      </c>
      <c r="F74" s="466" t="s">
        <v>402</v>
      </c>
      <c r="G74" s="466" t="s">
        <v>403</v>
      </c>
      <c r="H74" s="474"/>
      <c r="I74" s="473"/>
      <c r="J74" s="484" t="s">
        <v>404</v>
      </c>
      <c r="K74" s="455"/>
      <c r="L74" s="455"/>
      <c r="M74" s="455"/>
      <c r="N74" s="486" t="s">
        <v>405</v>
      </c>
      <c r="O74" s="456" t="s">
        <v>353</v>
      </c>
      <c r="P74" s="456" t="s">
        <v>396</v>
      </c>
    </row>
    <row r="75" customFormat="false" ht="24" hidden="true" customHeight="false" outlineLevel="0" collapsed="false">
      <c r="A75" s="462" t="s">
        <v>118</v>
      </c>
      <c r="B75" s="463" t="s">
        <v>173</v>
      </c>
      <c r="C75" s="475" t="e">
        <f aca="false">#REF!*#REF!</f>
        <v>#REF!</v>
      </c>
      <c r="D75" s="456"/>
      <c r="E75" s="458"/>
      <c r="F75" s="456"/>
      <c r="G75" s="456"/>
      <c r="H75" s="458"/>
      <c r="I75" s="456"/>
      <c r="J75" s="456"/>
      <c r="K75" s="455"/>
      <c r="L75" s="455"/>
      <c r="M75" s="455"/>
      <c r="N75" s="456"/>
      <c r="O75" s="456"/>
      <c r="P75" s="456"/>
    </row>
    <row r="76" customFormat="false" ht="24" hidden="true" customHeight="false" outlineLevel="0" collapsed="false">
      <c r="A76" s="462" t="s">
        <v>120</v>
      </c>
      <c r="B76" s="463" t="s">
        <v>175</v>
      </c>
      <c r="C76" s="475" t="e">
        <f aca="false">#REF!*#REF!</f>
        <v>#REF!</v>
      </c>
      <c r="D76" s="456"/>
      <c r="E76" s="458"/>
      <c r="F76" s="456"/>
      <c r="G76" s="456"/>
      <c r="H76" s="458"/>
      <c r="I76" s="456"/>
      <c r="J76" s="456"/>
      <c r="K76" s="455"/>
      <c r="L76" s="455"/>
      <c r="M76" s="455"/>
      <c r="N76" s="456"/>
      <c r="O76" s="456"/>
      <c r="P76" s="456"/>
    </row>
    <row r="77" customFormat="false" ht="13.8" hidden="true" customHeight="false" outlineLevel="0" collapsed="false">
      <c r="A77" s="462" t="s">
        <v>176</v>
      </c>
      <c r="B77" s="464" t="s">
        <v>177</v>
      </c>
      <c r="C77" s="465" t="e">
        <f aca="false">SUM(C78:C80)</f>
        <v>#REF!</v>
      </c>
      <c r="D77" s="456"/>
      <c r="E77" s="458"/>
      <c r="F77" s="456"/>
      <c r="G77" s="456"/>
      <c r="H77" s="458"/>
      <c r="I77" s="456"/>
      <c r="J77" s="456"/>
      <c r="K77" s="455"/>
      <c r="L77" s="455"/>
      <c r="M77" s="455"/>
      <c r="N77" s="456"/>
      <c r="O77" s="456"/>
      <c r="P77" s="456"/>
    </row>
    <row r="78" customFormat="false" ht="24" hidden="true" customHeight="false" outlineLevel="0" collapsed="false">
      <c r="A78" s="462" t="s">
        <v>115</v>
      </c>
      <c r="B78" s="463" t="s">
        <v>178</v>
      </c>
      <c r="C78" s="475" t="e">
        <f aca="false">#REF!*#REF!</f>
        <v>#REF!</v>
      </c>
      <c r="D78" s="456"/>
      <c r="E78" s="458"/>
      <c r="F78" s="456"/>
      <c r="G78" s="456"/>
      <c r="H78" s="458"/>
      <c r="I78" s="456"/>
      <c r="J78" s="456"/>
      <c r="K78" s="455"/>
      <c r="L78" s="455"/>
      <c r="M78" s="455"/>
      <c r="N78" s="456"/>
      <c r="O78" s="456"/>
      <c r="P78" s="456"/>
    </row>
    <row r="79" customFormat="false" ht="24" hidden="true" customHeight="false" outlineLevel="0" collapsed="false">
      <c r="A79" s="462" t="s">
        <v>118</v>
      </c>
      <c r="B79" s="463" t="s">
        <v>180</v>
      </c>
      <c r="C79" s="475" t="e">
        <f aca="false">#REF!*#REF!</f>
        <v>#REF!</v>
      </c>
      <c r="D79" s="456"/>
      <c r="E79" s="458"/>
      <c r="F79" s="456"/>
      <c r="G79" s="456"/>
      <c r="H79" s="458"/>
      <c r="I79" s="456"/>
      <c r="J79" s="456"/>
      <c r="K79" s="455"/>
      <c r="L79" s="455"/>
      <c r="M79" s="455"/>
      <c r="N79" s="456"/>
      <c r="O79" s="456"/>
      <c r="P79" s="456"/>
    </row>
    <row r="80" customFormat="false" ht="24" hidden="true" customHeight="false" outlineLevel="0" collapsed="false">
      <c r="A80" s="462" t="s">
        <v>120</v>
      </c>
      <c r="B80" s="463" t="s">
        <v>181</v>
      </c>
      <c r="C80" s="475" t="e">
        <f aca="false">#REF!*#REF!</f>
        <v>#REF!</v>
      </c>
      <c r="D80" s="456"/>
      <c r="E80" s="458"/>
      <c r="F80" s="456"/>
      <c r="G80" s="456"/>
      <c r="H80" s="458"/>
      <c r="I80" s="456"/>
      <c r="J80" s="456"/>
      <c r="K80" s="455"/>
      <c r="L80" s="455"/>
      <c r="M80" s="455"/>
      <c r="N80" s="456"/>
      <c r="O80" s="456"/>
      <c r="P80" s="456"/>
    </row>
    <row r="81" customFormat="false" ht="13.8" hidden="true" customHeight="false" outlineLevel="0" collapsed="false">
      <c r="A81" s="462" t="s">
        <v>182</v>
      </c>
      <c r="B81" s="464" t="s">
        <v>183</v>
      </c>
      <c r="C81" s="465" t="e">
        <f aca="false">SUM(C82:C84)</f>
        <v>#REF!</v>
      </c>
      <c r="D81" s="456"/>
      <c r="E81" s="458"/>
      <c r="F81" s="456"/>
      <c r="G81" s="456"/>
      <c r="H81" s="458"/>
      <c r="I81" s="456"/>
      <c r="J81" s="456"/>
      <c r="K81" s="455"/>
      <c r="L81" s="455"/>
      <c r="M81" s="455"/>
      <c r="N81" s="456"/>
      <c r="O81" s="456"/>
      <c r="P81" s="456"/>
    </row>
    <row r="82" customFormat="false" ht="24" hidden="true" customHeight="false" outlineLevel="0" collapsed="false">
      <c r="A82" s="462" t="s">
        <v>115</v>
      </c>
      <c r="B82" s="463" t="s">
        <v>184</v>
      </c>
      <c r="C82" s="475" t="e">
        <f aca="false">#REF!*#REF!</f>
        <v>#REF!</v>
      </c>
      <c r="D82" s="456"/>
      <c r="E82" s="458"/>
      <c r="F82" s="456"/>
      <c r="G82" s="456"/>
      <c r="H82" s="458"/>
      <c r="I82" s="456"/>
      <c r="J82" s="456"/>
      <c r="K82" s="455"/>
      <c r="L82" s="455"/>
      <c r="M82" s="455"/>
      <c r="N82" s="456"/>
      <c r="O82" s="456"/>
      <c r="P82" s="456"/>
    </row>
    <row r="83" customFormat="false" ht="24" hidden="true" customHeight="false" outlineLevel="0" collapsed="false">
      <c r="A83" s="462" t="s">
        <v>118</v>
      </c>
      <c r="B83" s="463" t="s">
        <v>184</v>
      </c>
      <c r="C83" s="475" t="e">
        <f aca="false">#REF!*#REF!</f>
        <v>#REF!</v>
      </c>
      <c r="D83" s="456"/>
      <c r="E83" s="458"/>
      <c r="F83" s="456"/>
      <c r="G83" s="456"/>
      <c r="H83" s="458"/>
      <c r="I83" s="456"/>
      <c r="J83" s="456"/>
      <c r="K83" s="455"/>
      <c r="L83" s="455"/>
      <c r="M83" s="455"/>
      <c r="N83" s="456"/>
      <c r="O83" s="456"/>
      <c r="P83" s="456"/>
    </row>
    <row r="84" customFormat="false" ht="24" hidden="true" customHeight="false" outlineLevel="0" collapsed="false">
      <c r="A84" s="462" t="s">
        <v>120</v>
      </c>
      <c r="B84" s="463" t="s">
        <v>184</v>
      </c>
      <c r="C84" s="475" t="e">
        <f aca="false">#REF!*#REF!</f>
        <v>#REF!</v>
      </c>
      <c r="D84" s="456"/>
      <c r="E84" s="458"/>
      <c r="F84" s="456"/>
      <c r="G84" s="456"/>
      <c r="H84" s="458"/>
      <c r="I84" s="456"/>
      <c r="J84" s="456"/>
      <c r="K84" s="455"/>
      <c r="L84" s="455"/>
      <c r="M84" s="455"/>
      <c r="N84" s="456"/>
      <c r="O84" s="456"/>
      <c r="P84" s="456"/>
    </row>
    <row r="85" customFormat="false" ht="13.8" hidden="true" customHeight="false" outlineLevel="0" collapsed="false">
      <c r="A85" s="462" t="s">
        <v>185</v>
      </c>
      <c r="B85" s="464" t="s">
        <v>186</v>
      </c>
      <c r="C85" s="465" t="e">
        <f aca="false">SUM(C86:C88)</f>
        <v>#REF!</v>
      </c>
      <c r="D85" s="456"/>
      <c r="E85" s="458"/>
      <c r="F85" s="456"/>
      <c r="G85" s="456"/>
      <c r="H85" s="458"/>
      <c r="I85" s="456"/>
      <c r="J85" s="456"/>
      <c r="K85" s="455"/>
      <c r="L85" s="455"/>
      <c r="M85" s="455"/>
      <c r="N85" s="456"/>
      <c r="O85" s="456"/>
      <c r="P85" s="456"/>
    </row>
    <row r="86" customFormat="false" ht="24" hidden="true" customHeight="false" outlineLevel="0" collapsed="false">
      <c r="A86" s="462" t="s">
        <v>115</v>
      </c>
      <c r="B86" s="463" t="s">
        <v>184</v>
      </c>
      <c r="C86" s="475" t="e">
        <f aca="false">#REF!*#REF!</f>
        <v>#REF!</v>
      </c>
      <c r="D86" s="456"/>
      <c r="E86" s="458"/>
      <c r="F86" s="456"/>
      <c r="G86" s="456"/>
      <c r="H86" s="458"/>
      <c r="I86" s="456"/>
      <c r="J86" s="456"/>
      <c r="K86" s="455"/>
      <c r="L86" s="455"/>
      <c r="M86" s="455"/>
      <c r="N86" s="456"/>
      <c r="O86" s="456"/>
      <c r="P86" s="456"/>
    </row>
    <row r="87" customFormat="false" ht="24" hidden="true" customHeight="false" outlineLevel="0" collapsed="false">
      <c r="A87" s="462" t="s">
        <v>118</v>
      </c>
      <c r="B87" s="463" t="s">
        <v>184</v>
      </c>
      <c r="C87" s="475" t="e">
        <f aca="false">#REF!*#REF!</f>
        <v>#REF!</v>
      </c>
      <c r="D87" s="456"/>
      <c r="E87" s="458"/>
      <c r="F87" s="456"/>
      <c r="G87" s="456"/>
      <c r="H87" s="458"/>
      <c r="I87" s="456"/>
      <c r="J87" s="456"/>
      <c r="K87" s="455"/>
      <c r="L87" s="455"/>
      <c r="M87" s="455"/>
      <c r="N87" s="456"/>
      <c r="O87" s="456"/>
      <c r="P87" s="456"/>
    </row>
    <row r="88" customFormat="false" ht="24" hidden="true" customHeight="false" outlineLevel="0" collapsed="false">
      <c r="A88" s="462" t="s">
        <v>120</v>
      </c>
      <c r="B88" s="463" t="s">
        <v>184</v>
      </c>
      <c r="C88" s="475" t="e">
        <f aca="false">#REF!*#REF!</f>
        <v>#REF!</v>
      </c>
      <c r="D88" s="456"/>
      <c r="E88" s="458"/>
      <c r="F88" s="456"/>
      <c r="G88" s="456"/>
      <c r="H88" s="458"/>
      <c r="I88" s="456"/>
      <c r="J88" s="456"/>
      <c r="K88" s="455"/>
      <c r="L88" s="455"/>
      <c r="M88" s="455"/>
      <c r="N88" s="456"/>
      <c r="O88" s="456"/>
      <c r="P88" s="456"/>
    </row>
    <row r="89" customFormat="false" ht="13.8" hidden="true" customHeight="false" outlineLevel="0" collapsed="false">
      <c r="A89" s="488" t="s">
        <v>33</v>
      </c>
      <c r="B89" s="483" t="s">
        <v>188</v>
      </c>
      <c r="C89" s="475"/>
      <c r="D89" s="456"/>
      <c r="E89" s="458"/>
      <c r="F89" s="456"/>
      <c r="G89" s="456"/>
      <c r="H89" s="458"/>
      <c r="I89" s="456"/>
      <c r="J89" s="456"/>
      <c r="K89" s="455"/>
      <c r="L89" s="455"/>
      <c r="M89" s="455"/>
      <c r="N89" s="456"/>
      <c r="O89" s="456"/>
      <c r="P89" s="456"/>
    </row>
    <row r="90" customFormat="false" ht="24" hidden="true" customHeight="false" outlineLevel="0" collapsed="false">
      <c r="A90" s="462" t="s">
        <v>189</v>
      </c>
      <c r="B90" s="464" t="s">
        <v>190</v>
      </c>
      <c r="C90" s="465" t="e">
        <f aca="false">SUM(C91:C93)</f>
        <v>#REF!</v>
      </c>
      <c r="D90" s="456"/>
      <c r="E90" s="458"/>
      <c r="F90" s="456"/>
      <c r="G90" s="456"/>
      <c r="H90" s="458"/>
      <c r="I90" s="456"/>
      <c r="J90" s="456"/>
      <c r="K90" s="455"/>
      <c r="L90" s="455"/>
      <c r="M90" s="455"/>
      <c r="N90" s="456"/>
      <c r="O90" s="456"/>
      <c r="P90" s="456"/>
    </row>
    <row r="91" customFormat="false" ht="24" hidden="true" customHeight="false" outlineLevel="0" collapsed="false">
      <c r="A91" s="462" t="s">
        <v>115</v>
      </c>
      <c r="B91" s="463" t="s">
        <v>191</v>
      </c>
      <c r="C91" s="475" t="e">
        <f aca="false">#REF!*#REF!</f>
        <v>#REF!</v>
      </c>
      <c r="D91" s="456"/>
      <c r="E91" s="458"/>
      <c r="F91" s="456"/>
      <c r="G91" s="456"/>
      <c r="H91" s="458"/>
      <c r="I91" s="456"/>
      <c r="J91" s="456"/>
      <c r="K91" s="455"/>
      <c r="L91" s="455"/>
      <c r="M91" s="455"/>
      <c r="N91" s="456"/>
      <c r="O91" s="456"/>
      <c r="P91" s="456"/>
    </row>
    <row r="92" customFormat="false" ht="24" hidden="true" customHeight="false" outlineLevel="0" collapsed="false">
      <c r="A92" s="462" t="s">
        <v>118</v>
      </c>
      <c r="B92" s="463" t="s">
        <v>191</v>
      </c>
      <c r="C92" s="475" t="e">
        <f aca="false">#REF!*#REF!</f>
        <v>#REF!</v>
      </c>
      <c r="D92" s="456"/>
      <c r="E92" s="458"/>
      <c r="F92" s="456"/>
      <c r="G92" s="456"/>
      <c r="H92" s="458"/>
      <c r="I92" s="456"/>
      <c r="J92" s="456"/>
      <c r="K92" s="455"/>
      <c r="L92" s="455"/>
      <c r="M92" s="455"/>
      <c r="N92" s="456"/>
      <c r="O92" s="456"/>
      <c r="P92" s="456"/>
    </row>
    <row r="93" customFormat="false" ht="24" hidden="true" customHeight="false" outlineLevel="0" collapsed="false">
      <c r="A93" s="462" t="s">
        <v>120</v>
      </c>
      <c r="B93" s="463" t="s">
        <v>191</v>
      </c>
      <c r="C93" s="475" t="e">
        <f aca="false">#REF!*#REF!</f>
        <v>#REF!</v>
      </c>
      <c r="D93" s="456"/>
      <c r="E93" s="458"/>
      <c r="F93" s="456"/>
      <c r="G93" s="456"/>
      <c r="H93" s="458"/>
      <c r="I93" s="456"/>
      <c r="J93" s="456"/>
      <c r="K93" s="455"/>
      <c r="L93" s="455"/>
      <c r="M93" s="455"/>
      <c r="N93" s="456"/>
      <c r="O93" s="456"/>
      <c r="P93" s="456"/>
    </row>
    <row r="94" customFormat="false" ht="13.8" hidden="true" customHeight="false" outlineLevel="0" collapsed="false">
      <c r="A94" s="488" t="s">
        <v>34</v>
      </c>
      <c r="B94" s="483" t="s">
        <v>194</v>
      </c>
      <c r="C94" s="465"/>
      <c r="D94" s="456"/>
      <c r="E94" s="458"/>
      <c r="F94" s="456"/>
      <c r="G94" s="456"/>
      <c r="H94" s="458"/>
      <c r="I94" s="456"/>
      <c r="J94" s="456"/>
      <c r="K94" s="455"/>
      <c r="L94" s="455"/>
      <c r="M94" s="455"/>
      <c r="N94" s="456"/>
      <c r="O94" s="456"/>
      <c r="P94" s="456"/>
    </row>
    <row r="95" customFormat="false" ht="13.8" hidden="true" customHeight="false" outlineLevel="0" collapsed="false">
      <c r="A95" s="462" t="s">
        <v>195</v>
      </c>
      <c r="B95" s="464" t="s">
        <v>196</v>
      </c>
      <c r="C95" s="465" t="e">
        <f aca="false">SUM(C96:C98)</f>
        <v>#REF!</v>
      </c>
      <c r="D95" s="456"/>
      <c r="E95" s="458"/>
      <c r="F95" s="456"/>
      <c r="G95" s="456"/>
      <c r="H95" s="458"/>
      <c r="I95" s="456"/>
      <c r="J95" s="456"/>
      <c r="K95" s="455"/>
      <c r="L95" s="455"/>
      <c r="M95" s="455"/>
      <c r="N95" s="456"/>
      <c r="O95" s="456"/>
      <c r="P95" s="456"/>
    </row>
    <row r="96" customFormat="false" ht="13.8" hidden="true" customHeight="false" outlineLevel="0" collapsed="false">
      <c r="A96" s="462" t="s">
        <v>115</v>
      </c>
      <c r="B96" s="463" t="s">
        <v>197</v>
      </c>
      <c r="C96" s="475" t="e">
        <f aca="false">#REF!*#REF!</f>
        <v>#REF!</v>
      </c>
      <c r="D96" s="456"/>
      <c r="E96" s="458"/>
      <c r="F96" s="456"/>
      <c r="G96" s="456"/>
      <c r="H96" s="458"/>
      <c r="I96" s="456"/>
      <c r="J96" s="456"/>
      <c r="K96" s="455"/>
      <c r="L96" s="455"/>
      <c r="M96" s="455"/>
      <c r="N96" s="456"/>
      <c r="O96" s="456"/>
      <c r="P96" s="456"/>
    </row>
    <row r="97" customFormat="false" ht="13.8" hidden="true" customHeight="false" outlineLevel="0" collapsed="false">
      <c r="A97" s="462" t="s">
        <v>118</v>
      </c>
      <c r="B97" s="463" t="s">
        <v>197</v>
      </c>
      <c r="C97" s="475" t="e">
        <f aca="false">#REF!*#REF!</f>
        <v>#REF!</v>
      </c>
      <c r="D97" s="456"/>
      <c r="E97" s="458"/>
      <c r="F97" s="456"/>
      <c r="G97" s="456"/>
      <c r="H97" s="458"/>
      <c r="I97" s="456"/>
      <c r="J97" s="456"/>
      <c r="K97" s="455"/>
      <c r="L97" s="455"/>
      <c r="M97" s="455"/>
      <c r="N97" s="456"/>
      <c r="O97" s="456"/>
      <c r="P97" s="456"/>
    </row>
    <row r="98" customFormat="false" ht="13.8" hidden="true" customHeight="false" outlineLevel="0" collapsed="false">
      <c r="A98" s="462" t="s">
        <v>120</v>
      </c>
      <c r="B98" s="463" t="s">
        <v>197</v>
      </c>
      <c r="C98" s="475" t="e">
        <f aca="false">#REF!*#REF!</f>
        <v>#REF!</v>
      </c>
      <c r="D98" s="456"/>
      <c r="E98" s="458"/>
      <c r="F98" s="456"/>
      <c r="G98" s="456"/>
      <c r="H98" s="458"/>
      <c r="I98" s="456"/>
      <c r="J98" s="456"/>
      <c r="K98" s="455"/>
      <c r="L98" s="455"/>
      <c r="M98" s="455"/>
      <c r="N98" s="456"/>
      <c r="O98" s="456"/>
      <c r="P98" s="456"/>
    </row>
    <row r="99" customFormat="false" ht="13.8" hidden="true" customHeight="false" outlineLevel="0" collapsed="false">
      <c r="A99" s="462" t="s">
        <v>198</v>
      </c>
      <c r="B99" s="464" t="s">
        <v>199</v>
      </c>
      <c r="C99" s="465" t="e">
        <f aca="false">SUM(C100:C102)</f>
        <v>#REF!</v>
      </c>
      <c r="D99" s="456"/>
      <c r="E99" s="458"/>
      <c r="F99" s="456"/>
      <c r="G99" s="456"/>
      <c r="H99" s="458"/>
      <c r="I99" s="456"/>
      <c r="J99" s="456"/>
      <c r="K99" s="455"/>
      <c r="L99" s="455"/>
      <c r="M99" s="455"/>
      <c r="N99" s="456"/>
      <c r="O99" s="456"/>
      <c r="P99" s="456"/>
    </row>
    <row r="100" customFormat="false" ht="13.8" hidden="true" customHeight="false" outlineLevel="0" collapsed="false">
      <c r="A100" s="462" t="s">
        <v>115</v>
      </c>
      <c r="B100" s="463" t="s">
        <v>197</v>
      </c>
      <c r="C100" s="475" t="e">
        <f aca="false">#REF!*#REF!</f>
        <v>#REF!</v>
      </c>
      <c r="D100" s="456"/>
      <c r="E100" s="458"/>
      <c r="F100" s="456"/>
      <c r="G100" s="456"/>
      <c r="H100" s="458"/>
      <c r="I100" s="456"/>
      <c r="J100" s="456"/>
      <c r="K100" s="455"/>
      <c r="L100" s="455"/>
      <c r="M100" s="455"/>
      <c r="N100" s="456"/>
      <c r="O100" s="456"/>
      <c r="P100" s="456"/>
    </row>
    <row r="101" customFormat="false" ht="13.8" hidden="true" customHeight="false" outlineLevel="0" collapsed="false">
      <c r="A101" s="462" t="s">
        <v>118</v>
      </c>
      <c r="B101" s="463" t="s">
        <v>197</v>
      </c>
      <c r="C101" s="475" t="e">
        <f aca="false">#REF!*#REF!</f>
        <v>#REF!</v>
      </c>
      <c r="D101" s="456"/>
      <c r="E101" s="458"/>
      <c r="F101" s="456"/>
      <c r="G101" s="456"/>
      <c r="H101" s="458"/>
      <c r="I101" s="456"/>
      <c r="J101" s="456"/>
      <c r="K101" s="455"/>
      <c r="L101" s="455"/>
      <c r="M101" s="455"/>
      <c r="N101" s="456"/>
      <c r="O101" s="456"/>
      <c r="P101" s="456"/>
    </row>
    <row r="102" customFormat="false" ht="13.8" hidden="true" customHeight="false" outlineLevel="0" collapsed="false">
      <c r="A102" s="462" t="s">
        <v>120</v>
      </c>
      <c r="B102" s="463" t="s">
        <v>197</v>
      </c>
      <c r="C102" s="475" t="e">
        <f aca="false">#REF!*#REF!</f>
        <v>#REF!</v>
      </c>
      <c r="D102" s="456"/>
      <c r="E102" s="458"/>
      <c r="F102" s="456"/>
      <c r="G102" s="456"/>
      <c r="H102" s="458"/>
      <c r="I102" s="456"/>
      <c r="J102" s="456"/>
      <c r="K102" s="455"/>
      <c r="L102" s="455"/>
      <c r="M102" s="455"/>
      <c r="N102" s="456"/>
      <c r="O102" s="456"/>
      <c r="P102" s="456"/>
    </row>
    <row r="103" customFormat="false" ht="13.8" hidden="true" customHeight="false" outlineLevel="0" collapsed="false">
      <c r="A103" s="462" t="s">
        <v>200</v>
      </c>
      <c r="B103" s="464" t="s">
        <v>201</v>
      </c>
      <c r="C103" s="465" t="e">
        <f aca="false">SUM(C104:C106)</f>
        <v>#REF!</v>
      </c>
      <c r="D103" s="456"/>
      <c r="E103" s="458"/>
      <c r="F103" s="456"/>
      <c r="G103" s="456"/>
      <c r="H103" s="458"/>
      <c r="I103" s="456"/>
      <c r="J103" s="456"/>
      <c r="K103" s="455"/>
      <c r="L103" s="455"/>
      <c r="M103" s="455"/>
      <c r="N103" s="456"/>
      <c r="O103" s="456"/>
      <c r="P103" s="456"/>
    </row>
    <row r="104" customFormat="false" ht="13.8" hidden="true" customHeight="false" outlineLevel="0" collapsed="false">
      <c r="A104" s="462" t="s">
        <v>115</v>
      </c>
      <c r="B104" s="463" t="s">
        <v>197</v>
      </c>
      <c r="C104" s="475" t="e">
        <f aca="false">#REF!*#REF!</f>
        <v>#REF!</v>
      </c>
      <c r="D104" s="456"/>
      <c r="E104" s="458"/>
      <c r="F104" s="456"/>
      <c r="G104" s="456"/>
      <c r="H104" s="458"/>
      <c r="I104" s="456"/>
      <c r="J104" s="456"/>
      <c r="K104" s="455"/>
      <c r="L104" s="455"/>
      <c r="M104" s="455"/>
      <c r="N104" s="456"/>
      <c r="O104" s="456"/>
      <c r="P104" s="456"/>
    </row>
    <row r="105" customFormat="false" ht="13.8" hidden="true" customHeight="false" outlineLevel="0" collapsed="false">
      <c r="A105" s="462" t="s">
        <v>118</v>
      </c>
      <c r="B105" s="463" t="s">
        <v>197</v>
      </c>
      <c r="C105" s="475" t="e">
        <f aca="false">#REF!*#REF!</f>
        <v>#REF!</v>
      </c>
      <c r="D105" s="456"/>
      <c r="E105" s="458"/>
      <c r="F105" s="456"/>
      <c r="G105" s="456"/>
      <c r="H105" s="458"/>
      <c r="I105" s="456"/>
      <c r="J105" s="456"/>
      <c r="K105" s="455"/>
      <c r="L105" s="455"/>
      <c r="M105" s="455"/>
      <c r="N105" s="456"/>
      <c r="O105" s="456"/>
      <c r="P105" s="456"/>
    </row>
    <row r="106" customFormat="false" ht="13.8" hidden="true" customHeight="false" outlineLevel="0" collapsed="false">
      <c r="A106" s="462" t="s">
        <v>120</v>
      </c>
      <c r="B106" s="463" t="s">
        <v>197</v>
      </c>
      <c r="C106" s="475" t="e">
        <f aca="false">#REF!*#REF!</f>
        <v>#REF!</v>
      </c>
      <c r="D106" s="456"/>
      <c r="E106" s="458"/>
      <c r="F106" s="456"/>
      <c r="G106" s="456"/>
      <c r="H106" s="458"/>
      <c r="I106" s="456"/>
      <c r="J106" s="456"/>
      <c r="K106" s="455"/>
      <c r="L106" s="455"/>
      <c r="M106" s="455"/>
      <c r="N106" s="456"/>
      <c r="O106" s="456"/>
      <c r="P106" s="456"/>
    </row>
    <row r="107" customFormat="false" ht="13.8" hidden="false" customHeight="false" outlineLevel="0" collapsed="false">
      <c r="A107" s="462" t="s">
        <v>35</v>
      </c>
      <c r="B107" s="483" t="s">
        <v>203</v>
      </c>
      <c r="C107" s="475"/>
      <c r="D107" s="456"/>
      <c r="E107" s="458"/>
      <c r="F107" s="456"/>
      <c r="G107" s="456"/>
      <c r="H107" s="458"/>
      <c r="I107" s="456"/>
      <c r="J107" s="456"/>
      <c r="K107" s="455"/>
      <c r="L107" s="455"/>
      <c r="M107" s="455"/>
      <c r="N107" s="456"/>
      <c r="O107" s="456"/>
      <c r="P107" s="456"/>
    </row>
    <row r="108" customFormat="false" ht="13.8" hidden="false" customHeight="false" outlineLevel="0" collapsed="false">
      <c r="A108" s="462" t="s">
        <v>204</v>
      </c>
      <c r="B108" s="464" t="s">
        <v>205</v>
      </c>
      <c r="C108" s="465"/>
      <c r="D108" s="456"/>
      <c r="E108" s="458"/>
      <c r="F108" s="456"/>
      <c r="G108" s="456"/>
      <c r="H108" s="458"/>
      <c r="I108" s="456"/>
      <c r="J108" s="456"/>
      <c r="K108" s="455"/>
      <c r="L108" s="455"/>
      <c r="M108" s="455"/>
      <c r="N108" s="456"/>
      <c r="O108" s="456"/>
      <c r="P108" s="456"/>
    </row>
    <row r="109" customFormat="false" ht="36" hidden="false" customHeight="true" outlineLevel="0" collapsed="false">
      <c r="A109" s="462" t="s">
        <v>115</v>
      </c>
      <c r="B109" s="463" t="s">
        <v>406</v>
      </c>
      <c r="C109" s="475" t="n">
        <v>1500</v>
      </c>
      <c r="D109" s="466" t="s">
        <v>407</v>
      </c>
      <c r="E109" s="474" t="n">
        <v>26750</v>
      </c>
      <c r="F109" s="466" t="s">
        <v>408</v>
      </c>
      <c r="G109" s="476" t="s">
        <v>409</v>
      </c>
      <c r="H109" s="474" t="n">
        <v>26750</v>
      </c>
      <c r="I109" s="466" t="s">
        <v>410</v>
      </c>
      <c r="J109" s="484" t="s">
        <v>411</v>
      </c>
      <c r="K109" s="486" t="s">
        <v>412</v>
      </c>
      <c r="L109" s="485"/>
      <c r="M109" s="455"/>
      <c r="N109" s="456" t="s">
        <v>352</v>
      </c>
      <c r="O109" s="456" t="s">
        <v>353</v>
      </c>
      <c r="P109" s="456" t="s">
        <v>396</v>
      </c>
    </row>
    <row r="110" customFormat="false" ht="13.8" hidden="true" customHeight="false" outlineLevel="0" collapsed="false">
      <c r="A110" s="462" t="s">
        <v>118</v>
      </c>
      <c r="B110" s="463" t="s">
        <v>413</v>
      </c>
      <c r="C110" s="475" t="e">
        <f aca="false">#REF!*#REF!</f>
        <v>#REF!</v>
      </c>
      <c r="D110" s="466"/>
      <c r="E110" s="474"/>
      <c r="F110" s="466"/>
      <c r="G110" s="476"/>
      <c r="H110" s="474"/>
      <c r="I110" s="466"/>
      <c r="J110" s="484"/>
      <c r="K110" s="486"/>
      <c r="L110" s="455"/>
      <c r="M110" s="455"/>
      <c r="N110" s="456"/>
      <c r="O110" s="456"/>
      <c r="P110" s="456"/>
    </row>
    <row r="111" customFormat="false" ht="13.8" hidden="true" customHeight="false" outlineLevel="0" collapsed="false">
      <c r="A111" s="462" t="s">
        <v>120</v>
      </c>
      <c r="B111" s="463" t="s">
        <v>208</v>
      </c>
      <c r="C111" s="475" t="e">
        <f aca="false">#REF!*#REF!</f>
        <v>#REF!</v>
      </c>
      <c r="D111" s="466"/>
      <c r="E111" s="474"/>
      <c r="F111" s="466"/>
      <c r="G111" s="476"/>
      <c r="H111" s="474"/>
      <c r="I111" s="466"/>
      <c r="J111" s="484"/>
      <c r="K111" s="486"/>
      <c r="L111" s="455"/>
      <c r="M111" s="455"/>
      <c r="N111" s="456"/>
      <c r="O111" s="456"/>
      <c r="P111" s="456"/>
    </row>
    <row r="112" customFormat="false" ht="48" hidden="false" customHeight="false" outlineLevel="0" collapsed="false">
      <c r="A112" s="462" t="s">
        <v>129</v>
      </c>
      <c r="B112" s="463" t="s">
        <v>414</v>
      </c>
      <c r="C112" s="475" t="n">
        <v>1500</v>
      </c>
      <c r="D112" s="466"/>
      <c r="E112" s="474"/>
      <c r="F112" s="466"/>
      <c r="G112" s="476"/>
      <c r="H112" s="474"/>
      <c r="I112" s="466"/>
      <c r="J112" s="484"/>
      <c r="K112" s="486"/>
      <c r="L112" s="489" t="s">
        <v>415</v>
      </c>
      <c r="M112" s="455"/>
      <c r="N112" s="456"/>
      <c r="O112" s="456"/>
      <c r="P112" s="456"/>
    </row>
    <row r="113" customFormat="false" ht="36" hidden="false" customHeight="false" outlineLevel="0" collapsed="false">
      <c r="A113" s="462" t="s">
        <v>132</v>
      </c>
      <c r="B113" s="463" t="s">
        <v>416</v>
      </c>
      <c r="C113" s="475" t="n">
        <v>750</v>
      </c>
      <c r="D113" s="466"/>
      <c r="E113" s="474"/>
      <c r="F113" s="466"/>
      <c r="G113" s="476"/>
      <c r="H113" s="474"/>
      <c r="I113" s="466"/>
      <c r="J113" s="484"/>
      <c r="K113" s="486"/>
      <c r="L113" s="489" t="s">
        <v>417</v>
      </c>
      <c r="M113" s="455"/>
      <c r="N113" s="456"/>
      <c r="O113" s="456"/>
      <c r="P113" s="456"/>
    </row>
    <row r="114" customFormat="false" ht="13.8" hidden="true" customHeight="false" outlineLevel="0" collapsed="false">
      <c r="A114" s="462" t="s">
        <v>211</v>
      </c>
      <c r="B114" s="463" t="s">
        <v>212</v>
      </c>
      <c r="C114" s="475" t="e">
        <f aca="false">#REF!*#REF!</f>
        <v>#REF!</v>
      </c>
      <c r="D114" s="466"/>
      <c r="E114" s="474"/>
      <c r="F114" s="466"/>
      <c r="G114" s="476"/>
      <c r="H114" s="474"/>
      <c r="I114" s="466"/>
      <c r="J114" s="484"/>
      <c r="K114" s="486"/>
      <c r="L114" s="456"/>
      <c r="M114" s="455"/>
      <c r="N114" s="456"/>
      <c r="O114" s="456"/>
      <c r="P114" s="456"/>
    </row>
    <row r="115" customFormat="false" ht="36" hidden="false" customHeight="false" outlineLevel="0" collapsed="false">
      <c r="A115" s="462" t="s">
        <v>213</v>
      </c>
      <c r="B115" s="463" t="s">
        <v>418</v>
      </c>
      <c r="C115" s="475" t="n">
        <v>5000</v>
      </c>
      <c r="D115" s="466"/>
      <c r="E115" s="474"/>
      <c r="F115" s="466"/>
      <c r="G115" s="476"/>
      <c r="H115" s="474"/>
      <c r="I115" s="466"/>
      <c r="J115" s="484"/>
      <c r="K115" s="486"/>
      <c r="L115" s="489" t="s">
        <v>417</v>
      </c>
      <c r="M115" s="455"/>
      <c r="N115" s="456"/>
      <c r="O115" s="456"/>
      <c r="P115" s="456"/>
    </row>
    <row r="116" customFormat="false" ht="27.6" hidden="false" customHeight="false" outlineLevel="0" collapsed="false">
      <c r="A116" s="462" t="s">
        <v>215</v>
      </c>
      <c r="B116" s="463" t="s">
        <v>419</v>
      </c>
      <c r="C116" s="475" t="n">
        <v>4500</v>
      </c>
      <c r="D116" s="466"/>
      <c r="E116" s="474"/>
      <c r="F116" s="466"/>
      <c r="G116" s="476"/>
      <c r="H116" s="474"/>
      <c r="I116" s="466"/>
      <c r="J116" s="484"/>
      <c r="K116" s="486"/>
      <c r="L116" s="489" t="s">
        <v>417</v>
      </c>
      <c r="M116" s="455"/>
      <c r="N116" s="456"/>
      <c r="O116" s="456"/>
      <c r="P116" s="456"/>
    </row>
    <row r="117" customFormat="false" ht="13.8" hidden="true" customHeight="false" outlineLevel="0" collapsed="false">
      <c r="A117" s="462" t="s">
        <v>217</v>
      </c>
      <c r="B117" s="463" t="s">
        <v>218</v>
      </c>
      <c r="C117" s="475" t="e">
        <f aca="false">#REF!*#REF!</f>
        <v>#REF!</v>
      </c>
      <c r="D117" s="466"/>
      <c r="E117" s="474"/>
      <c r="F117" s="466"/>
      <c r="G117" s="476"/>
      <c r="H117" s="474"/>
      <c r="I117" s="466"/>
      <c r="J117" s="484"/>
      <c r="K117" s="486"/>
      <c r="L117" s="456"/>
      <c r="M117" s="455"/>
      <c r="N117" s="456"/>
      <c r="O117" s="456"/>
      <c r="P117" s="456"/>
    </row>
    <row r="118" customFormat="false" ht="55.2" hidden="false" customHeight="true" outlineLevel="0" collapsed="false">
      <c r="A118" s="462" t="s">
        <v>219</v>
      </c>
      <c r="B118" s="463" t="s">
        <v>420</v>
      </c>
      <c r="C118" s="475" t="n">
        <v>13500</v>
      </c>
      <c r="D118" s="466"/>
      <c r="E118" s="474"/>
      <c r="F118" s="466"/>
      <c r="G118" s="476"/>
      <c r="H118" s="474"/>
      <c r="I118" s="466"/>
      <c r="J118" s="484"/>
      <c r="K118" s="486"/>
      <c r="L118" s="489" t="s">
        <v>417</v>
      </c>
      <c r="M118" s="455"/>
      <c r="N118" s="456"/>
      <c r="O118" s="456"/>
      <c r="P118" s="456"/>
    </row>
    <row r="119" customFormat="false" ht="13.8" hidden="false" customHeight="false" outlineLevel="0" collapsed="false">
      <c r="A119" s="462" t="s">
        <v>36</v>
      </c>
      <c r="B119" s="483" t="s">
        <v>222</v>
      </c>
      <c r="C119" s="475"/>
      <c r="D119" s="456"/>
      <c r="E119" s="458"/>
      <c r="F119" s="456"/>
      <c r="G119" s="456"/>
      <c r="H119" s="458"/>
      <c r="I119" s="456"/>
      <c r="J119" s="456"/>
      <c r="K119" s="455"/>
      <c r="L119" s="455"/>
      <c r="M119" s="455"/>
      <c r="N119" s="456"/>
      <c r="O119" s="456"/>
      <c r="P119" s="456"/>
    </row>
    <row r="120" customFormat="false" ht="108.75" hidden="false" customHeight="true" outlineLevel="0" collapsed="false">
      <c r="A120" s="490" t="s">
        <v>115</v>
      </c>
      <c r="B120" s="463" t="s">
        <v>421</v>
      </c>
      <c r="C120" s="475" t="n">
        <v>8000</v>
      </c>
      <c r="D120" s="466" t="s">
        <v>422</v>
      </c>
      <c r="E120" s="469" t="n">
        <v>8000</v>
      </c>
      <c r="F120" s="470" t="s">
        <v>423</v>
      </c>
      <c r="G120" s="466" t="s">
        <v>424</v>
      </c>
      <c r="H120" s="469" t="n">
        <v>8000</v>
      </c>
      <c r="I120" s="466" t="s">
        <v>425</v>
      </c>
      <c r="J120" s="491" t="s">
        <v>353</v>
      </c>
      <c r="K120" s="485" t="s">
        <v>412</v>
      </c>
      <c r="L120" s="455"/>
      <c r="M120" s="455"/>
      <c r="N120" s="456"/>
      <c r="O120" s="456"/>
      <c r="P120" s="456" t="s">
        <v>396</v>
      </c>
    </row>
    <row r="121" customFormat="false" ht="13.8" hidden="true" customHeight="false" outlineLevel="0" collapsed="false">
      <c r="A121" s="492" t="s">
        <v>118</v>
      </c>
      <c r="B121" s="463" t="s">
        <v>224</v>
      </c>
      <c r="C121" s="475" t="e">
        <f aca="false">#REF!*#REF!</f>
        <v>#REF!</v>
      </c>
      <c r="D121" s="466"/>
      <c r="E121" s="469"/>
      <c r="F121" s="466"/>
      <c r="G121" s="466"/>
      <c r="H121" s="469"/>
      <c r="I121" s="473"/>
      <c r="J121" s="456"/>
      <c r="K121" s="455"/>
      <c r="L121" s="455"/>
      <c r="M121" s="455"/>
      <c r="N121" s="456"/>
      <c r="O121" s="456"/>
      <c r="P121" s="456"/>
    </row>
    <row r="122" customFormat="false" ht="13.8" hidden="true" customHeight="false" outlineLevel="0" collapsed="false">
      <c r="A122" s="492" t="s">
        <v>120</v>
      </c>
      <c r="B122" s="463" t="s">
        <v>426</v>
      </c>
      <c r="C122" s="475" t="e">
        <f aca="false">#REF!*#REF!</f>
        <v>#REF!</v>
      </c>
      <c r="D122" s="473"/>
      <c r="E122" s="474"/>
      <c r="F122" s="473"/>
      <c r="G122" s="473"/>
      <c r="H122" s="474"/>
      <c r="I122" s="473"/>
      <c r="J122" s="456"/>
      <c r="K122" s="455"/>
      <c r="L122" s="455"/>
      <c r="M122" s="455"/>
      <c r="N122" s="456"/>
      <c r="O122" s="456"/>
      <c r="P122" s="456"/>
    </row>
    <row r="123" customFormat="false" ht="13.8" hidden="true" customHeight="false" outlineLevel="0" collapsed="false">
      <c r="A123" s="492" t="s">
        <v>129</v>
      </c>
      <c r="B123" s="463" t="s">
        <v>226</v>
      </c>
      <c r="C123" s="475" t="e">
        <f aca="false">#REF!*#REF!</f>
        <v>#REF!</v>
      </c>
      <c r="D123" s="473"/>
      <c r="E123" s="474"/>
      <c r="F123" s="473"/>
      <c r="G123" s="473"/>
      <c r="H123" s="474"/>
      <c r="I123" s="473"/>
      <c r="J123" s="456"/>
      <c r="K123" s="455"/>
      <c r="L123" s="455"/>
      <c r="M123" s="455"/>
      <c r="N123" s="456"/>
      <c r="O123" s="456"/>
      <c r="P123" s="456"/>
    </row>
    <row r="124" customFormat="false" ht="13.8" hidden="true" customHeight="false" outlineLevel="0" collapsed="false">
      <c r="A124" s="462" t="s">
        <v>37</v>
      </c>
      <c r="B124" s="483" t="s">
        <v>228</v>
      </c>
      <c r="C124" s="475"/>
      <c r="D124" s="456"/>
      <c r="E124" s="458"/>
      <c r="F124" s="456"/>
      <c r="G124" s="456"/>
      <c r="H124" s="458"/>
      <c r="I124" s="456"/>
      <c r="J124" s="456"/>
      <c r="K124" s="455"/>
      <c r="L124" s="455"/>
      <c r="M124" s="455"/>
      <c r="N124" s="456"/>
      <c r="O124" s="456"/>
      <c r="P124" s="456"/>
    </row>
    <row r="125" customFormat="false" ht="13.8" hidden="true" customHeight="false" outlineLevel="0" collapsed="false">
      <c r="A125" s="492" t="s">
        <v>115</v>
      </c>
      <c r="B125" s="463" t="s">
        <v>229</v>
      </c>
      <c r="C125" s="475" t="e">
        <f aca="false">#REF!*#REF!</f>
        <v>#REF!</v>
      </c>
      <c r="D125" s="456"/>
      <c r="E125" s="458"/>
      <c r="F125" s="456"/>
      <c r="G125" s="456"/>
      <c r="H125" s="458"/>
      <c r="I125" s="456"/>
      <c r="J125" s="456"/>
      <c r="K125" s="455"/>
      <c r="L125" s="455"/>
      <c r="M125" s="455"/>
      <c r="N125" s="456"/>
      <c r="O125" s="456"/>
      <c r="P125" s="456"/>
    </row>
    <row r="126" customFormat="false" ht="13.8" hidden="true" customHeight="false" outlineLevel="0" collapsed="false">
      <c r="A126" s="492" t="s">
        <v>118</v>
      </c>
      <c r="B126" s="463" t="s">
        <v>230</v>
      </c>
      <c r="C126" s="475" t="e">
        <f aca="false">#REF!*#REF!</f>
        <v>#REF!</v>
      </c>
      <c r="D126" s="456"/>
      <c r="E126" s="458"/>
      <c r="F126" s="456"/>
      <c r="G126" s="456"/>
      <c r="H126" s="458"/>
      <c r="I126" s="456"/>
      <c r="J126" s="456"/>
      <c r="K126" s="455"/>
      <c r="L126" s="455"/>
      <c r="M126" s="455"/>
      <c r="N126" s="456"/>
      <c r="O126" s="456"/>
      <c r="P126" s="456"/>
    </row>
    <row r="127" customFormat="false" ht="34.2" hidden="true" customHeight="false" outlineLevel="0" collapsed="false">
      <c r="A127" s="462" t="s">
        <v>38</v>
      </c>
      <c r="B127" s="483" t="s">
        <v>232</v>
      </c>
      <c r="C127" s="475"/>
      <c r="D127" s="456"/>
      <c r="E127" s="458"/>
      <c r="F127" s="456"/>
      <c r="G127" s="456"/>
      <c r="H127" s="458"/>
      <c r="I127" s="456"/>
      <c r="J127" s="456"/>
      <c r="K127" s="455"/>
      <c r="L127" s="455"/>
      <c r="M127" s="455"/>
      <c r="N127" s="456"/>
      <c r="O127" s="456"/>
      <c r="P127" s="456"/>
    </row>
    <row r="128" customFormat="false" ht="24" hidden="true" customHeight="false" outlineLevel="0" collapsed="false">
      <c r="A128" s="492" t="s">
        <v>115</v>
      </c>
      <c r="B128" s="463" t="s">
        <v>233</v>
      </c>
      <c r="C128" s="475" t="e">
        <f aca="false">#REF!*#REF!</f>
        <v>#REF!</v>
      </c>
      <c r="D128" s="456"/>
      <c r="E128" s="458"/>
      <c r="F128" s="456"/>
      <c r="G128" s="456"/>
      <c r="H128" s="458"/>
      <c r="I128" s="456"/>
      <c r="J128" s="456"/>
      <c r="K128" s="455"/>
      <c r="L128" s="455"/>
      <c r="M128" s="455"/>
      <c r="N128" s="456"/>
      <c r="O128" s="456"/>
      <c r="P128" s="456"/>
    </row>
    <row r="129" customFormat="false" ht="24" hidden="true" customHeight="false" outlineLevel="0" collapsed="false">
      <c r="A129" s="492" t="s">
        <v>118</v>
      </c>
      <c r="B129" s="463" t="s">
        <v>233</v>
      </c>
      <c r="C129" s="475" t="e">
        <f aca="false">#REF!*#REF!</f>
        <v>#REF!</v>
      </c>
      <c r="D129" s="456"/>
      <c r="E129" s="458"/>
      <c r="F129" s="456"/>
      <c r="G129" s="456"/>
      <c r="H129" s="458"/>
      <c r="I129" s="456"/>
      <c r="J129" s="456"/>
      <c r="K129" s="455"/>
      <c r="L129" s="455"/>
      <c r="M129" s="455"/>
      <c r="N129" s="456"/>
      <c r="O129" s="456"/>
      <c r="P129" s="456"/>
    </row>
    <row r="130" customFormat="false" ht="13.8" hidden="false" customHeight="false" outlineLevel="0" collapsed="false">
      <c r="A130" s="462" t="s">
        <v>39</v>
      </c>
      <c r="B130" s="483" t="s">
        <v>236</v>
      </c>
      <c r="C130" s="465"/>
      <c r="D130" s="456"/>
      <c r="E130" s="458"/>
      <c r="F130" s="456"/>
      <c r="G130" s="456"/>
      <c r="H130" s="458"/>
      <c r="I130" s="456"/>
      <c r="J130" s="456"/>
      <c r="K130" s="455"/>
      <c r="L130" s="455"/>
      <c r="M130" s="455"/>
      <c r="N130" s="456"/>
      <c r="O130" s="456"/>
      <c r="P130" s="456"/>
    </row>
    <row r="131" customFormat="false" ht="13.8" hidden="true" customHeight="false" outlineLevel="0" collapsed="false">
      <c r="A131" s="492" t="s">
        <v>115</v>
      </c>
      <c r="B131" s="463" t="s">
        <v>237</v>
      </c>
      <c r="C131" s="475" t="e">
        <f aca="false">#REF!*#REF!</f>
        <v>#REF!</v>
      </c>
      <c r="D131" s="456"/>
      <c r="E131" s="458"/>
      <c r="F131" s="456"/>
      <c r="G131" s="456"/>
      <c r="H131" s="458"/>
      <c r="I131" s="456"/>
      <c r="J131" s="456"/>
      <c r="K131" s="455"/>
      <c r="L131" s="455"/>
      <c r="M131" s="455"/>
      <c r="N131" s="456"/>
      <c r="O131" s="456"/>
      <c r="P131" s="456"/>
    </row>
    <row r="132" customFormat="false" ht="13.8" hidden="true" customHeight="false" outlineLevel="0" collapsed="false">
      <c r="A132" s="492" t="s">
        <v>118</v>
      </c>
      <c r="B132" s="463" t="s">
        <v>427</v>
      </c>
      <c r="C132" s="475" t="e">
        <f aca="false">#REF!*#REF!</f>
        <v>#REF!</v>
      </c>
      <c r="D132" s="456"/>
      <c r="E132" s="458"/>
      <c r="F132" s="456"/>
      <c r="G132" s="456"/>
      <c r="H132" s="458"/>
      <c r="I132" s="456"/>
      <c r="J132" s="456"/>
      <c r="K132" s="455"/>
      <c r="L132" s="455"/>
      <c r="M132" s="455"/>
      <c r="N132" s="456"/>
      <c r="O132" s="456"/>
      <c r="P132" s="456"/>
    </row>
    <row r="133" customFormat="false" ht="48" hidden="false" customHeight="true" outlineLevel="0" collapsed="false">
      <c r="A133" s="492" t="s">
        <v>120</v>
      </c>
      <c r="B133" s="463" t="s">
        <v>428</v>
      </c>
      <c r="C133" s="475" t="n">
        <v>2700</v>
      </c>
      <c r="D133" s="476" t="s">
        <v>429</v>
      </c>
      <c r="E133" s="493" t="n">
        <v>3150</v>
      </c>
      <c r="F133" s="494" t="s">
        <v>430</v>
      </c>
      <c r="G133" s="476" t="s">
        <v>424</v>
      </c>
      <c r="H133" s="493" t="n">
        <v>3150</v>
      </c>
      <c r="I133" s="476" t="s">
        <v>431</v>
      </c>
      <c r="J133" s="484" t="s">
        <v>432</v>
      </c>
      <c r="K133" s="485" t="s">
        <v>412</v>
      </c>
      <c r="L133" s="455"/>
      <c r="M133" s="455"/>
      <c r="N133" s="456" t="s">
        <v>352</v>
      </c>
      <c r="O133" s="456" t="s">
        <v>353</v>
      </c>
      <c r="P133" s="456" t="s">
        <v>396</v>
      </c>
    </row>
    <row r="134" customFormat="false" ht="48" hidden="false" customHeight="false" outlineLevel="0" collapsed="false">
      <c r="A134" s="492" t="s">
        <v>129</v>
      </c>
      <c r="B134" s="463" t="s">
        <v>433</v>
      </c>
      <c r="C134" s="475" t="n">
        <v>450</v>
      </c>
      <c r="D134" s="476"/>
      <c r="E134" s="493"/>
      <c r="F134" s="494"/>
      <c r="G134" s="476"/>
      <c r="H134" s="493"/>
      <c r="I134" s="476"/>
      <c r="J134" s="484"/>
      <c r="K134" s="485"/>
      <c r="L134" s="455"/>
      <c r="M134" s="455"/>
      <c r="N134" s="456"/>
      <c r="O134" s="456"/>
      <c r="P134" s="456"/>
    </row>
    <row r="135" customFormat="false" ht="13.8" hidden="false" customHeight="false" outlineLevel="0" collapsed="false">
      <c r="A135" s="462" t="s">
        <v>40</v>
      </c>
      <c r="B135" s="483" t="s">
        <v>243</v>
      </c>
      <c r="C135" s="475"/>
      <c r="D135" s="456"/>
      <c r="E135" s="458"/>
      <c r="F135" s="456"/>
      <c r="G135" s="456"/>
      <c r="H135" s="458"/>
      <c r="I135" s="456"/>
      <c r="J135" s="456"/>
      <c r="K135" s="455"/>
      <c r="L135" s="455"/>
      <c r="M135" s="455"/>
      <c r="N135" s="456"/>
      <c r="O135" s="456"/>
      <c r="P135" s="456"/>
    </row>
    <row r="136" customFormat="false" ht="13.8" hidden="true" customHeight="false" outlineLevel="0" collapsed="false">
      <c r="A136" s="492" t="s">
        <v>115</v>
      </c>
      <c r="B136" s="463" t="s">
        <v>244</v>
      </c>
      <c r="C136" s="475" t="e">
        <f aca="false">#REF!*#REF!</f>
        <v>#REF!</v>
      </c>
      <c r="D136" s="456"/>
      <c r="E136" s="458"/>
      <c r="F136" s="456"/>
      <c r="G136" s="456"/>
      <c r="H136" s="458"/>
      <c r="I136" s="456"/>
      <c r="J136" s="456"/>
      <c r="K136" s="455"/>
      <c r="L136" s="455"/>
      <c r="M136" s="455"/>
      <c r="N136" s="456"/>
      <c r="O136" s="456"/>
      <c r="P136" s="456"/>
    </row>
    <row r="137" customFormat="false" ht="13.8" hidden="true" customHeight="false" outlineLevel="0" collapsed="false">
      <c r="A137" s="492" t="s">
        <v>118</v>
      </c>
      <c r="B137" s="463" t="s">
        <v>246</v>
      </c>
      <c r="C137" s="475" t="e">
        <f aca="false">#REF!*#REF!</f>
        <v>#REF!</v>
      </c>
      <c r="D137" s="456"/>
      <c r="E137" s="458"/>
      <c r="F137" s="456"/>
      <c r="G137" s="456"/>
      <c r="H137" s="458"/>
      <c r="I137" s="456"/>
      <c r="J137" s="456"/>
      <c r="K137" s="455"/>
      <c r="L137" s="455"/>
      <c r="M137" s="455"/>
      <c r="N137" s="456"/>
      <c r="O137" s="456"/>
      <c r="P137" s="456"/>
    </row>
    <row r="138" customFormat="false" ht="24" hidden="false" customHeight="true" outlineLevel="0" collapsed="false">
      <c r="A138" s="490" t="s">
        <v>120</v>
      </c>
      <c r="B138" s="463" t="s">
        <v>434</v>
      </c>
      <c r="C138" s="475" t="n">
        <v>20000</v>
      </c>
      <c r="D138" s="466" t="s">
        <v>435</v>
      </c>
      <c r="E138" s="474" t="n">
        <v>20000</v>
      </c>
      <c r="F138" s="466" t="s">
        <v>436</v>
      </c>
      <c r="G138" s="476" t="s">
        <v>437</v>
      </c>
      <c r="H138" s="458"/>
      <c r="I138" s="456"/>
      <c r="J138" s="484" t="s">
        <v>438</v>
      </c>
      <c r="K138" s="455"/>
      <c r="L138" s="455"/>
      <c r="M138" s="455"/>
      <c r="N138" s="486" t="s">
        <v>439</v>
      </c>
      <c r="O138" s="456" t="s">
        <v>353</v>
      </c>
      <c r="P138" s="456" t="s">
        <v>396</v>
      </c>
    </row>
    <row r="139" customFormat="false" ht="30" hidden="false" customHeight="true" outlineLevel="0" collapsed="false">
      <c r="A139" s="490"/>
      <c r="B139" s="463"/>
      <c r="C139" s="475"/>
      <c r="D139" s="466"/>
      <c r="E139" s="474"/>
      <c r="F139" s="466"/>
      <c r="G139" s="476" t="s">
        <v>440</v>
      </c>
      <c r="H139" s="474" t="n">
        <v>6000</v>
      </c>
      <c r="I139" s="466" t="s">
        <v>441</v>
      </c>
      <c r="J139" s="484"/>
      <c r="K139" s="455"/>
      <c r="L139" s="455"/>
      <c r="M139" s="455"/>
      <c r="N139" s="486"/>
      <c r="O139" s="456"/>
      <c r="P139" s="456"/>
    </row>
    <row r="140" customFormat="false" ht="24" hidden="false" customHeight="false" outlineLevel="0" collapsed="false">
      <c r="A140" s="490"/>
      <c r="B140" s="463"/>
      <c r="C140" s="475"/>
      <c r="D140" s="466"/>
      <c r="E140" s="474"/>
      <c r="F140" s="466" t="s">
        <v>442</v>
      </c>
      <c r="G140" s="476"/>
      <c r="H140" s="474"/>
      <c r="I140" s="466"/>
      <c r="J140" s="484"/>
      <c r="K140" s="455"/>
      <c r="L140" s="455"/>
      <c r="M140" s="455"/>
      <c r="N140" s="486"/>
      <c r="O140" s="456"/>
      <c r="P140" s="456"/>
    </row>
    <row r="141" customFormat="false" ht="13.8" hidden="true" customHeight="false" outlineLevel="0" collapsed="false">
      <c r="A141" s="492" t="s">
        <v>129</v>
      </c>
      <c r="B141" s="463" t="s">
        <v>248</v>
      </c>
      <c r="C141" s="475" t="e">
        <f aca="false">#REF!*#REF!</f>
        <v>#REF!</v>
      </c>
      <c r="D141" s="456"/>
      <c r="E141" s="458"/>
      <c r="F141" s="456"/>
      <c r="G141" s="495"/>
      <c r="H141" s="458"/>
      <c r="I141" s="456"/>
      <c r="J141" s="456"/>
      <c r="K141" s="455"/>
      <c r="L141" s="455"/>
      <c r="M141" s="455"/>
      <c r="N141" s="456"/>
      <c r="O141" s="456"/>
      <c r="P141" s="456"/>
    </row>
    <row r="142" customFormat="false" ht="13.8" hidden="true" customHeight="false" outlineLevel="0" collapsed="false">
      <c r="A142" s="462" t="s">
        <v>250</v>
      </c>
      <c r="B142" s="483" t="s">
        <v>251</v>
      </c>
      <c r="C142" s="465"/>
      <c r="D142" s="456"/>
      <c r="E142" s="458"/>
      <c r="F142" s="456"/>
      <c r="G142" s="456"/>
      <c r="H142" s="458"/>
      <c r="I142" s="456"/>
      <c r="J142" s="456"/>
      <c r="K142" s="455"/>
      <c r="L142" s="455"/>
      <c r="M142" s="455"/>
      <c r="N142" s="456"/>
      <c r="O142" s="456"/>
      <c r="P142" s="456"/>
    </row>
    <row r="143" customFormat="false" ht="24" hidden="true" customHeight="false" outlineLevel="0" collapsed="false">
      <c r="A143" s="462" t="s">
        <v>252</v>
      </c>
      <c r="B143" s="464" t="s">
        <v>253</v>
      </c>
      <c r="C143" s="465" t="e">
        <f aca="false">SUM(C144:C146)</f>
        <v>#REF!</v>
      </c>
      <c r="D143" s="456"/>
      <c r="E143" s="458"/>
      <c r="F143" s="456"/>
      <c r="G143" s="456"/>
      <c r="H143" s="458"/>
      <c r="I143" s="456"/>
      <c r="J143" s="456"/>
      <c r="K143" s="455"/>
      <c r="L143" s="455"/>
      <c r="M143" s="455"/>
      <c r="N143" s="456"/>
      <c r="O143" s="456"/>
      <c r="P143" s="456"/>
    </row>
    <row r="144" customFormat="false" ht="13.8" hidden="true" customHeight="false" outlineLevel="0" collapsed="false">
      <c r="A144" s="462" t="s">
        <v>115</v>
      </c>
      <c r="B144" s="463" t="s">
        <v>254</v>
      </c>
      <c r="C144" s="475" t="e">
        <f aca="false">#REF!*#REF!</f>
        <v>#REF!</v>
      </c>
      <c r="D144" s="456"/>
      <c r="E144" s="458"/>
      <c r="F144" s="456"/>
      <c r="G144" s="456"/>
      <c r="H144" s="458"/>
      <c r="I144" s="456"/>
      <c r="J144" s="456"/>
      <c r="K144" s="455"/>
      <c r="L144" s="455"/>
      <c r="M144" s="455"/>
      <c r="N144" s="456"/>
      <c r="O144" s="456"/>
      <c r="P144" s="456"/>
    </row>
    <row r="145" customFormat="false" ht="13.8" hidden="true" customHeight="false" outlineLevel="0" collapsed="false">
      <c r="A145" s="462" t="s">
        <v>118</v>
      </c>
      <c r="B145" s="463" t="s">
        <v>254</v>
      </c>
      <c r="C145" s="475" t="e">
        <f aca="false">#REF!*#REF!</f>
        <v>#REF!</v>
      </c>
      <c r="D145" s="456"/>
      <c r="E145" s="458"/>
      <c r="F145" s="456"/>
      <c r="G145" s="456"/>
      <c r="H145" s="458"/>
      <c r="I145" s="456"/>
      <c r="J145" s="456"/>
      <c r="K145" s="455"/>
      <c r="L145" s="455"/>
      <c r="M145" s="455"/>
      <c r="N145" s="456"/>
      <c r="O145" s="456"/>
      <c r="P145" s="456"/>
    </row>
    <row r="146" customFormat="false" ht="13.8" hidden="true" customHeight="false" outlineLevel="0" collapsed="false">
      <c r="A146" s="462" t="s">
        <v>120</v>
      </c>
      <c r="B146" s="463" t="s">
        <v>254</v>
      </c>
      <c r="C146" s="475" t="e">
        <f aca="false">#REF!*#REF!</f>
        <v>#REF!</v>
      </c>
      <c r="D146" s="456"/>
      <c r="E146" s="458"/>
      <c r="F146" s="456"/>
      <c r="G146" s="456"/>
      <c r="H146" s="458"/>
      <c r="I146" s="456"/>
      <c r="J146" s="456"/>
      <c r="K146" s="455"/>
      <c r="L146" s="455"/>
      <c r="M146" s="455"/>
      <c r="N146" s="456"/>
      <c r="O146" s="456"/>
      <c r="P146" s="456"/>
    </row>
    <row r="147" customFormat="false" ht="13.8" hidden="true" customHeight="false" outlineLevel="0" collapsed="false">
      <c r="A147" s="462" t="s">
        <v>255</v>
      </c>
      <c r="B147" s="464" t="s">
        <v>256</v>
      </c>
      <c r="C147" s="465" t="e">
        <f aca="false">SUM(C148:C150)</f>
        <v>#REF!</v>
      </c>
      <c r="D147" s="456"/>
      <c r="E147" s="458"/>
      <c r="F147" s="456"/>
      <c r="G147" s="456"/>
      <c r="H147" s="458"/>
      <c r="I147" s="456"/>
      <c r="J147" s="456"/>
      <c r="K147" s="455"/>
      <c r="L147" s="455"/>
      <c r="M147" s="455"/>
      <c r="N147" s="456"/>
      <c r="O147" s="456"/>
      <c r="P147" s="456"/>
    </row>
    <row r="148" customFormat="false" ht="13.8" hidden="true" customHeight="false" outlineLevel="0" collapsed="false">
      <c r="A148" s="462" t="s">
        <v>115</v>
      </c>
      <c r="B148" s="463" t="s">
        <v>257</v>
      </c>
      <c r="C148" s="475" t="e">
        <f aca="false">#REF!*#REF!</f>
        <v>#REF!</v>
      </c>
      <c r="D148" s="456"/>
      <c r="E148" s="458"/>
      <c r="F148" s="456"/>
      <c r="G148" s="456"/>
      <c r="H148" s="458"/>
      <c r="I148" s="456"/>
      <c r="J148" s="456"/>
      <c r="K148" s="455"/>
      <c r="L148" s="455"/>
      <c r="M148" s="455"/>
      <c r="N148" s="456"/>
      <c r="O148" s="456"/>
      <c r="P148" s="456"/>
    </row>
    <row r="149" customFormat="false" ht="13.8" hidden="true" customHeight="false" outlineLevel="0" collapsed="false">
      <c r="A149" s="462" t="s">
        <v>118</v>
      </c>
      <c r="B149" s="463" t="s">
        <v>257</v>
      </c>
      <c r="C149" s="475" t="e">
        <f aca="false">#REF!*#REF!</f>
        <v>#REF!</v>
      </c>
      <c r="D149" s="456"/>
      <c r="E149" s="458"/>
      <c r="F149" s="456"/>
      <c r="G149" s="456"/>
      <c r="H149" s="458"/>
      <c r="I149" s="456"/>
      <c r="J149" s="456"/>
      <c r="K149" s="455"/>
      <c r="L149" s="455"/>
      <c r="M149" s="455"/>
      <c r="N149" s="456"/>
      <c r="O149" s="456"/>
      <c r="P149" s="456"/>
    </row>
    <row r="150" customFormat="false" ht="13.8" hidden="true" customHeight="false" outlineLevel="0" collapsed="false">
      <c r="A150" s="462" t="s">
        <v>120</v>
      </c>
      <c r="B150" s="463"/>
      <c r="C150" s="475" t="e">
        <f aca="false">#REF!*#REF!</f>
        <v>#REF!</v>
      </c>
      <c r="D150" s="456"/>
      <c r="E150" s="458"/>
      <c r="F150" s="456"/>
      <c r="G150" s="456"/>
      <c r="H150" s="458"/>
      <c r="I150" s="456"/>
      <c r="J150" s="456"/>
      <c r="K150" s="455"/>
      <c r="L150" s="455"/>
      <c r="M150" s="455"/>
      <c r="N150" s="456"/>
      <c r="O150" s="456"/>
      <c r="P150" s="456"/>
    </row>
    <row r="151" customFormat="false" ht="13.8" hidden="true" customHeight="false" outlineLevel="0" collapsed="false">
      <c r="A151" s="462" t="s">
        <v>258</v>
      </c>
      <c r="B151" s="464" t="s">
        <v>259</v>
      </c>
      <c r="C151" s="465" t="e">
        <f aca="false">SUM(C152:C156)</f>
        <v>#REF!</v>
      </c>
      <c r="D151" s="456"/>
      <c r="E151" s="458"/>
      <c r="F151" s="456"/>
      <c r="G151" s="456"/>
      <c r="H151" s="458"/>
      <c r="I151" s="456"/>
      <c r="J151" s="456"/>
      <c r="K151" s="455"/>
      <c r="L151" s="455"/>
      <c r="M151" s="455"/>
      <c r="N151" s="456"/>
      <c r="O151" s="456"/>
      <c r="P151" s="456"/>
    </row>
    <row r="152" customFormat="false" ht="13.8" hidden="true" customHeight="false" outlineLevel="0" collapsed="false">
      <c r="A152" s="462" t="s">
        <v>115</v>
      </c>
      <c r="B152" s="463" t="s">
        <v>260</v>
      </c>
      <c r="C152" s="475" t="e">
        <f aca="false">#REF!*#REF!</f>
        <v>#REF!</v>
      </c>
      <c r="D152" s="456"/>
      <c r="E152" s="458"/>
      <c r="F152" s="456"/>
      <c r="G152" s="456"/>
      <c r="H152" s="458"/>
      <c r="I152" s="456"/>
      <c r="J152" s="456"/>
      <c r="K152" s="455"/>
      <c r="L152" s="455"/>
      <c r="M152" s="455"/>
      <c r="N152" s="456"/>
      <c r="O152" s="456"/>
      <c r="P152" s="456"/>
    </row>
    <row r="153" customFormat="false" ht="13.8" hidden="true" customHeight="false" outlineLevel="0" collapsed="false">
      <c r="A153" s="462" t="s">
        <v>118</v>
      </c>
      <c r="B153" s="463" t="s">
        <v>262</v>
      </c>
      <c r="C153" s="475" t="e">
        <f aca="false">#REF!*#REF!</f>
        <v>#REF!</v>
      </c>
      <c r="D153" s="456"/>
      <c r="E153" s="458"/>
      <c r="F153" s="456"/>
      <c r="G153" s="456"/>
      <c r="H153" s="458"/>
      <c r="I153" s="456"/>
      <c r="J153" s="456"/>
      <c r="K153" s="455"/>
      <c r="L153" s="455"/>
      <c r="M153" s="455"/>
      <c r="N153" s="456"/>
      <c r="O153" s="456"/>
      <c r="P153" s="456"/>
    </row>
    <row r="154" customFormat="false" ht="13.8" hidden="true" customHeight="false" outlineLevel="0" collapsed="false">
      <c r="A154" s="462" t="s">
        <v>120</v>
      </c>
      <c r="B154" s="463" t="s">
        <v>263</v>
      </c>
      <c r="C154" s="475" t="e">
        <f aca="false">#REF!*#REF!</f>
        <v>#REF!</v>
      </c>
      <c r="D154" s="456"/>
      <c r="E154" s="458"/>
      <c r="F154" s="456"/>
      <c r="G154" s="456"/>
      <c r="H154" s="458"/>
      <c r="I154" s="456"/>
      <c r="J154" s="456"/>
      <c r="K154" s="455"/>
      <c r="L154" s="455"/>
      <c r="M154" s="455"/>
      <c r="N154" s="456"/>
      <c r="O154" s="456"/>
      <c r="P154" s="456"/>
    </row>
    <row r="155" customFormat="false" ht="13.8" hidden="true" customHeight="false" outlineLevel="0" collapsed="false">
      <c r="A155" s="462" t="s">
        <v>129</v>
      </c>
      <c r="B155" s="463" t="s">
        <v>264</v>
      </c>
      <c r="C155" s="475" t="e">
        <f aca="false">#REF!*#REF!</f>
        <v>#REF!</v>
      </c>
      <c r="D155" s="456"/>
      <c r="E155" s="458"/>
      <c r="F155" s="456"/>
      <c r="G155" s="456"/>
      <c r="H155" s="458"/>
      <c r="I155" s="456"/>
      <c r="J155" s="456"/>
      <c r="K155" s="455"/>
      <c r="L155" s="455"/>
      <c r="M155" s="455"/>
      <c r="N155" s="456"/>
      <c r="O155" s="456"/>
      <c r="P155" s="456"/>
    </row>
    <row r="156" customFormat="false" ht="13.8" hidden="true" customHeight="false" outlineLevel="0" collapsed="false">
      <c r="A156" s="462" t="s">
        <v>132</v>
      </c>
      <c r="B156" s="463" t="s">
        <v>265</v>
      </c>
      <c r="C156" s="475" t="e">
        <f aca="false">#REF!*#REF!</f>
        <v>#REF!</v>
      </c>
      <c r="D156" s="456"/>
      <c r="E156" s="458"/>
      <c r="F156" s="456"/>
      <c r="G156" s="456"/>
      <c r="H156" s="458"/>
      <c r="I156" s="456"/>
      <c r="J156" s="456"/>
      <c r="K156" s="455"/>
      <c r="L156" s="455"/>
      <c r="M156" s="455"/>
      <c r="N156" s="456"/>
      <c r="O156" s="456"/>
      <c r="P156" s="456"/>
    </row>
    <row r="157" customFormat="false" ht="13.8" hidden="true" customHeight="false" outlineLevel="0" collapsed="false">
      <c r="A157" s="462" t="s">
        <v>266</v>
      </c>
      <c r="B157" s="464" t="s">
        <v>251</v>
      </c>
      <c r="C157" s="465"/>
      <c r="D157" s="456"/>
      <c r="E157" s="458"/>
      <c r="F157" s="456"/>
      <c r="G157" s="456"/>
      <c r="H157" s="458"/>
      <c r="I157" s="456"/>
      <c r="J157" s="456"/>
      <c r="K157" s="455"/>
      <c r="L157" s="455"/>
      <c r="M157" s="455"/>
      <c r="N157" s="456"/>
      <c r="O157" s="456"/>
      <c r="P157" s="456"/>
    </row>
    <row r="158" customFormat="false" ht="13.8" hidden="true" customHeight="false" outlineLevel="0" collapsed="false">
      <c r="A158" s="462" t="s">
        <v>115</v>
      </c>
      <c r="B158" s="463" t="s">
        <v>267</v>
      </c>
      <c r="C158" s="475" t="e">
        <f aca="false">#REF!*#REF!</f>
        <v>#REF!</v>
      </c>
      <c r="D158" s="456"/>
      <c r="E158" s="458"/>
      <c r="F158" s="456"/>
      <c r="G158" s="456"/>
      <c r="H158" s="458"/>
      <c r="I158" s="456"/>
      <c r="J158" s="456"/>
      <c r="K158" s="455"/>
      <c r="L158" s="455"/>
      <c r="M158" s="455"/>
      <c r="N158" s="456"/>
      <c r="O158" s="456"/>
      <c r="P158" s="456"/>
    </row>
    <row r="159" customFormat="false" ht="13.8" hidden="true" customHeight="false" outlineLevel="0" collapsed="false">
      <c r="A159" s="462" t="s">
        <v>118</v>
      </c>
      <c r="B159" s="463" t="s">
        <v>268</v>
      </c>
      <c r="C159" s="475" t="e">
        <f aca="false">#REF!*#REF!</f>
        <v>#REF!</v>
      </c>
      <c r="D159" s="456"/>
      <c r="E159" s="458"/>
      <c r="F159" s="456"/>
      <c r="G159" s="456"/>
      <c r="H159" s="458"/>
      <c r="I159" s="456"/>
      <c r="J159" s="456"/>
      <c r="K159" s="455"/>
      <c r="L159" s="455"/>
      <c r="M159" s="455"/>
      <c r="N159" s="456"/>
      <c r="O159" s="456"/>
      <c r="P159" s="456"/>
    </row>
    <row r="160" customFormat="false" ht="13.8" hidden="true" customHeight="false" outlineLevel="0" collapsed="false">
      <c r="A160" s="462" t="s">
        <v>120</v>
      </c>
      <c r="B160" s="463" t="s">
        <v>443</v>
      </c>
      <c r="C160" s="475" t="e">
        <f aca="false">#REF!*#REF!</f>
        <v>#REF!</v>
      </c>
      <c r="D160" s="456"/>
      <c r="E160" s="458"/>
      <c r="F160" s="456"/>
      <c r="G160" s="456"/>
      <c r="H160" s="458"/>
      <c r="I160" s="456"/>
      <c r="J160" s="456"/>
      <c r="K160" s="455"/>
      <c r="L160" s="455"/>
      <c r="M160" s="455"/>
      <c r="N160" s="456"/>
      <c r="O160" s="456"/>
      <c r="P160" s="456"/>
    </row>
    <row r="161" customFormat="false" ht="13.8" hidden="true" customHeight="false" outlineLevel="0" collapsed="false">
      <c r="A161" s="462" t="s">
        <v>129</v>
      </c>
      <c r="B161" s="463" t="s">
        <v>270</v>
      </c>
      <c r="C161" s="475" t="e">
        <f aca="false">#REF!*#REF!</f>
        <v>#REF!</v>
      </c>
      <c r="D161" s="456"/>
      <c r="E161" s="458"/>
      <c r="F161" s="456"/>
      <c r="G161" s="456"/>
      <c r="H161" s="458"/>
      <c r="I161" s="456"/>
      <c r="J161" s="456"/>
      <c r="K161" s="455"/>
      <c r="L161" s="455"/>
      <c r="M161" s="455"/>
      <c r="N161" s="456"/>
      <c r="O161" s="456"/>
      <c r="P161" s="456"/>
    </row>
    <row r="162" customFormat="false" ht="13.8" hidden="true" customHeight="false" outlineLevel="0" collapsed="false">
      <c r="A162" s="462" t="s">
        <v>132</v>
      </c>
      <c r="B162" s="463" t="s">
        <v>271</v>
      </c>
      <c r="C162" s="475" t="e">
        <f aca="false">#REF!*#REF!</f>
        <v>#REF!</v>
      </c>
      <c r="D162" s="456"/>
      <c r="E162" s="458"/>
      <c r="F162" s="456"/>
      <c r="G162" s="456"/>
      <c r="H162" s="458"/>
      <c r="I162" s="456"/>
      <c r="J162" s="456"/>
      <c r="K162" s="455"/>
      <c r="L162" s="455"/>
      <c r="M162" s="455"/>
      <c r="N162" s="456"/>
      <c r="O162" s="456"/>
      <c r="P162" s="456"/>
    </row>
    <row r="163" customFormat="false" ht="36" hidden="false" customHeight="true" outlineLevel="0" collapsed="false">
      <c r="A163" s="462" t="s">
        <v>211</v>
      </c>
      <c r="B163" s="471" t="s">
        <v>444</v>
      </c>
      <c r="C163" s="467" t="n">
        <v>16896</v>
      </c>
      <c r="D163" s="466" t="s">
        <v>445</v>
      </c>
      <c r="E163" s="469" t="n">
        <v>16896</v>
      </c>
      <c r="F163" s="494" t="s">
        <v>446</v>
      </c>
      <c r="G163" s="466" t="s">
        <v>447</v>
      </c>
      <c r="H163" s="469" t="n">
        <v>16896</v>
      </c>
      <c r="I163" s="466" t="s">
        <v>448</v>
      </c>
      <c r="J163" s="456" t="s">
        <v>353</v>
      </c>
      <c r="K163" s="455"/>
      <c r="L163" s="455"/>
      <c r="M163" s="455"/>
      <c r="N163" s="456" t="s">
        <v>352</v>
      </c>
      <c r="O163" s="456" t="s">
        <v>353</v>
      </c>
      <c r="P163" s="456" t="s">
        <v>396</v>
      </c>
    </row>
    <row r="164" customFormat="false" ht="24" hidden="false" customHeight="false" outlineLevel="0" collapsed="false">
      <c r="A164" s="462"/>
      <c r="B164" s="471"/>
      <c r="C164" s="467"/>
      <c r="D164" s="466"/>
      <c r="E164" s="469"/>
      <c r="F164" s="494" t="s">
        <v>442</v>
      </c>
      <c r="G164" s="466"/>
      <c r="H164" s="469"/>
      <c r="I164" s="466"/>
      <c r="J164" s="456"/>
      <c r="K164" s="455"/>
      <c r="L164" s="455"/>
      <c r="M164" s="455"/>
      <c r="N164" s="456"/>
      <c r="O164" s="456"/>
      <c r="P164" s="456"/>
    </row>
    <row r="165" customFormat="false" ht="36" hidden="false" customHeight="true" outlineLevel="0" collapsed="false">
      <c r="A165" s="462" t="s">
        <v>213</v>
      </c>
      <c r="B165" s="496" t="s">
        <v>449</v>
      </c>
      <c r="C165" s="497" t="n">
        <v>19800</v>
      </c>
      <c r="D165" s="466" t="s">
        <v>445</v>
      </c>
      <c r="E165" s="493" t="n">
        <v>19800</v>
      </c>
      <c r="F165" s="494" t="s">
        <v>450</v>
      </c>
      <c r="G165" s="476" t="s">
        <v>451</v>
      </c>
      <c r="H165" s="493" t="n">
        <v>19800</v>
      </c>
      <c r="I165" s="466" t="s">
        <v>452</v>
      </c>
      <c r="J165" s="456" t="s">
        <v>353</v>
      </c>
      <c r="K165" s="455"/>
      <c r="L165" s="455"/>
      <c r="M165" s="455"/>
      <c r="N165" s="456" t="s">
        <v>352</v>
      </c>
      <c r="O165" s="456" t="s">
        <v>353</v>
      </c>
      <c r="P165" s="456" t="s">
        <v>396</v>
      </c>
    </row>
    <row r="166" customFormat="false" ht="24" hidden="false" customHeight="false" outlineLevel="0" collapsed="false">
      <c r="A166" s="462"/>
      <c r="B166" s="496"/>
      <c r="C166" s="497"/>
      <c r="D166" s="466"/>
      <c r="E166" s="493"/>
      <c r="F166" s="494" t="s">
        <v>442</v>
      </c>
      <c r="G166" s="476"/>
      <c r="H166" s="493"/>
      <c r="I166" s="466"/>
      <c r="J166" s="456"/>
      <c r="K166" s="455"/>
      <c r="L166" s="455"/>
      <c r="M166" s="455"/>
      <c r="N166" s="456"/>
      <c r="O166" s="456"/>
      <c r="P166" s="456"/>
    </row>
    <row r="167" customFormat="false" ht="36" hidden="false" customHeight="true" outlineLevel="0" collapsed="false">
      <c r="A167" s="462" t="s">
        <v>215</v>
      </c>
      <c r="B167" s="471" t="s">
        <v>453</v>
      </c>
      <c r="C167" s="467" t="n">
        <v>26400</v>
      </c>
      <c r="D167" s="466" t="s">
        <v>445</v>
      </c>
      <c r="E167" s="469" t="n">
        <v>26400</v>
      </c>
      <c r="F167" s="494" t="s">
        <v>454</v>
      </c>
      <c r="G167" s="466" t="s">
        <v>455</v>
      </c>
      <c r="H167" s="469" t="n">
        <v>26400</v>
      </c>
      <c r="I167" s="466" t="s">
        <v>456</v>
      </c>
      <c r="J167" s="456" t="s">
        <v>353</v>
      </c>
      <c r="K167" s="455"/>
      <c r="L167" s="455"/>
      <c r="M167" s="455"/>
      <c r="N167" s="456" t="s">
        <v>352</v>
      </c>
      <c r="O167" s="456" t="s">
        <v>353</v>
      </c>
      <c r="P167" s="456" t="s">
        <v>396</v>
      </c>
    </row>
    <row r="168" customFormat="false" ht="24" hidden="false" customHeight="false" outlineLevel="0" collapsed="false">
      <c r="A168" s="462"/>
      <c r="B168" s="471"/>
      <c r="C168" s="467"/>
      <c r="D168" s="466"/>
      <c r="E168" s="469"/>
      <c r="F168" s="494" t="s">
        <v>442</v>
      </c>
      <c r="G168" s="466"/>
      <c r="H168" s="469"/>
      <c r="I168" s="466"/>
      <c r="J168" s="456"/>
      <c r="K168" s="455"/>
      <c r="L168" s="455"/>
      <c r="M168" s="455"/>
      <c r="N168" s="456"/>
      <c r="O168" s="456"/>
      <c r="P168" s="456"/>
    </row>
    <row r="169" customFormat="false" ht="24" hidden="false" customHeight="true" outlineLevel="0" collapsed="false">
      <c r="A169" s="462" t="s">
        <v>217</v>
      </c>
      <c r="B169" s="496" t="s">
        <v>457</v>
      </c>
      <c r="C169" s="498" t="n">
        <v>20000</v>
      </c>
      <c r="D169" s="466" t="s">
        <v>445</v>
      </c>
      <c r="E169" s="493" t="n">
        <v>114000</v>
      </c>
      <c r="F169" s="470" t="s">
        <v>458</v>
      </c>
      <c r="G169" s="466" t="s">
        <v>459</v>
      </c>
      <c r="H169" s="493" t="n">
        <v>8636</v>
      </c>
      <c r="I169" s="466" t="s">
        <v>460</v>
      </c>
      <c r="J169" s="456" t="s">
        <v>353</v>
      </c>
      <c r="K169" s="455"/>
      <c r="L169" s="455"/>
      <c r="M169" s="455"/>
      <c r="N169" s="486" t="s">
        <v>461</v>
      </c>
      <c r="O169" s="456" t="s">
        <v>353</v>
      </c>
      <c r="P169" s="456" t="s">
        <v>462</v>
      </c>
    </row>
    <row r="170" customFormat="false" ht="35.4" hidden="false" customHeight="true" outlineLevel="0" collapsed="false">
      <c r="A170" s="462" t="s">
        <v>219</v>
      </c>
      <c r="B170" s="499" t="s">
        <v>463</v>
      </c>
      <c r="C170" s="498" t="n">
        <v>26000</v>
      </c>
      <c r="D170" s="466"/>
      <c r="E170" s="493"/>
      <c r="F170" s="470"/>
      <c r="G170" s="466" t="s">
        <v>464</v>
      </c>
      <c r="H170" s="500"/>
      <c r="I170" s="473"/>
      <c r="J170" s="456"/>
      <c r="K170" s="455"/>
      <c r="L170" s="455"/>
      <c r="M170" s="455"/>
      <c r="N170" s="486"/>
      <c r="O170" s="456"/>
      <c r="P170" s="456"/>
    </row>
    <row r="171" customFormat="false" ht="32.4" hidden="false" customHeight="true" outlineLevel="0" collapsed="false">
      <c r="A171" s="462"/>
      <c r="B171" s="499"/>
      <c r="C171" s="498"/>
      <c r="D171" s="466"/>
      <c r="E171" s="493" t="n">
        <v>-68000</v>
      </c>
      <c r="F171" s="494" t="s">
        <v>465</v>
      </c>
      <c r="G171" s="466"/>
      <c r="H171" s="500"/>
      <c r="I171" s="473"/>
      <c r="J171" s="456"/>
      <c r="K171" s="455"/>
      <c r="L171" s="455"/>
      <c r="M171" s="455"/>
      <c r="N171" s="486"/>
      <c r="O171" s="456"/>
      <c r="P171" s="456"/>
    </row>
    <row r="172" customFormat="false" ht="30.6" hidden="false" customHeight="true" outlineLevel="0" collapsed="false">
      <c r="A172" s="462"/>
      <c r="B172" s="499"/>
      <c r="C172" s="498"/>
      <c r="D172" s="466"/>
      <c r="E172" s="493"/>
      <c r="F172" s="494" t="s">
        <v>466</v>
      </c>
      <c r="G172" s="466"/>
      <c r="H172" s="500"/>
      <c r="I172" s="473"/>
      <c r="J172" s="456"/>
      <c r="K172" s="455"/>
      <c r="L172" s="455"/>
      <c r="M172" s="455"/>
      <c r="N172" s="486"/>
      <c r="O172" s="456"/>
      <c r="P172" s="456"/>
    </row>
    <row r="173" customFormat="false" ht="24" hidden="false" customHeight="true" outlineLevel="0" collapsed="false">
      <c r="A173" s="462" t="s">
        <v>275</v>
      </c>
      <c r="B173" s="496" t="s">
        <v>467</v>
      </c>
      <c r="C173" s="498" t="n">
        <v>49452</v>
      </c>
      <c r="D173" s="466" t="s">
        <v>445</v>
      </c>
      <c r="E173" s="469" t="n">
        <v>140000</v>
      </c>
      <c r="F173" s="470" t="s">
        <v>468</v>
      </c>
      <c r="G173" s="466" t="s">
        <v>469</v>
      </c>
      <c r="H173" s="469" t="n">
        <v>49452</v>
      </c>
      <c r="I173" s="466" t="s">
        <v>470</v>
      </c>
      <c r="J173" s="456" t="s">
        <v>353</v>
      </c>
      <c r="K173" s="455"/>
      <c r="L173" s="455"/>
      <c r="M173" s="455"/>
      <c r="N173" s="456" t="s">
        <v>352</v>
      </c>
      <c r="O173" s="456" t="s">
        <v>353</v>
      </c>
      <c r="P173" s="456" t="s">
        <v>462</v>
      </c>
    </row>
    <row r="174" customFormat="false" ht="24" hidden="false" customHeight="false" outlineLevel="0" collapsed="false">
      <c r="A174" s="462"/>
      <c r="B174" s="496"/>
      <c r="C174" s="498"/>
      <c r="D174" s="466"/>
      <c r="E174" s="469" t="n">
        <v>-90548</v>
      </c>
      <c r="F174" s="494" t="s">
        <v>465</v>
      </c>
      <c r="G174" s="466"/>
      <c r="H174" s="469"/>
      <c r="I174" s="466"/>
      <c r="J174" s="456"/>
      <c r="K174" s="455"/>
      <c r="L174" s="455"/>
      <c r="M174" s="455"/>
      <c r="N174" s="456"/>
      <c r="O174" s="456"/>
      <c r="P174" s="456"/>
    </row>
    <row r="175" customFormat="false" ht="36" hidden="false" customHeight="false" outlineLevel="0" collapsed="false">
      <c r="A175" s="462" t="s">
        <v>277</v>
      </c>
      <c r="B175" s="496" t="s">
        <v>471</v>
      </c>
      <c r="C175" s="467" t="n">
        <v>49000</v>
      </c>
      <c r="D175" s="466" t="s">
        <v>445</v>
      </c>
      <c r="E175" s="469" t="n">
        <v>49000</v>
      </c>
      <c r="F175" s="466" t="s">
        <v>472</v>
      </c>
      <c r="G175" s="466" t="s">
        <v>473</v>
      </c>
      <c r="H175" s="469"/>
      <c r="I175" s="473"/>
      <c r="J175" s="456" t="s">
        <v>353</v>
      </c>
      <c r="K175" s="455"/>
      <c r="L175" s="455"/>
      <c r="M175" s="455"/>
      <c r="N175" s="486" t="s">
        <v>474</v>
      </c>
      <c r="O175" s="456" t="s">
        <v>353</v>
      </c>
      <c r="P175" s="456" t="s">
        <v>462</v>
      </c>
    </row>
    <row r="176" customFormat="false" ht="44.4" hidden="false" customHeight="true" outlineLevel="0" collapsed="false">
      <c r="A176" s="462" t="s">
        <v>279</v>
      </c>
      <c r="B176" s="496" t="s">
        <v>475</v>
      </c>
      <c r="C176" s="467" t="n">
        <v>10328</v>
      </c>
      <c r="D176" s="466" t="s">
        <v>445</v>
      </c>
      <c r="E176" s="469" t="n">
        <v>10328</v>
      </c>
      <c r="F176" s="466" t="s">
        <v>476</v>
      </c>
      <c r="G176" s="466" t="s">
        <v>477</v>
      </c>
      <c r="H176" s="469"/>
      <c r="I176" s="473"/>
      <c r="J176" s="456" t="s">
        <v>353</v>
      </c>
      <c r="K176" s="455"/>
      <c r="L176" s="455"/>
      <c r="M176" s="455"/>
      <c r="N176" s="486" t="s">
        <v>478</v>
      </c>
      <c r="O176" s="456" t="s">
        <v>353</v>
      </c>
      <c r="P176" s="456" t="s">
        <v>396</v>
      </c>
    </row>
    <row r="177" customFormat="false" ht="24" hidden="false" customHeight="true" outlineLevel="0" collapsed="false">
      <c r="A177" s="462" t="s">
        <v>281</v>
      </c>
      <c r="B177" s="496" t="s">
        <v>479</v>
      </c>
      <c r="C177" s="498" t="n">
        <v>19360</v>
      </c>
      <c r="D177" s="466" t="s">
        <v>445</v>
      </c>
      <c r="E177" s="469" t="n">
        <v>38720</v>
      </c>
      <c r="F177" s="470" t="s">
        <v>480</v>
      </c>
      <c r="G177" s="466" t="s">
        <v>481</v>
      </c>
      <c r="H177" s="469" t="n">
        <v>15730</v>
      </c>
      <c r="I177" s="466" t="s">
        <v>482</v>
      </c>
      <c r="J177" s="456" t="s">
        <v>353</v>
      </c>
      <c r="K177" s="455"/>
      <c r="L177" s="455"/>
      <c r="M177" s="455"/>
      <c r="N177" s="486" t="s">
        <v>483</v>
      </c>
      <c r="O177" s="456" t="s">
        <v>353</v>
      </c>
      <c r="P177" s="456" t="s">
        <v>462</v>
      </c>
    </row>
    <row r="178" customFormat="false" ht="24" hidden="false" customHeight="false" outlineLevel="0" collapsed="false">
      <c r="A178" s="462"/>
      <c r="B178" s="496"/>
      <c r="C178" s="498"/>
      <c r="D178" s="466"/>
      <c r="E178" s="469"/>
      <c r="F178" s="470"/>
      <c r="G178" s="466" t="s">
        <v>464</v>
      </c>
      <c r="H178" s="469"/>
      <c r="I178" s="466"/>
      <c r="J178" s="456"/>
      <c r="K178" s="455"/>
      <c r="L178" s="455"/>
      <c r="M178" s="455"/>
      <c r="N178" s="486"/>
      <c r="O178" s="456"/>
      <c r="P178" s="456"/>
    </row>
    <row r="179" customFormat="false" ht="24" hidden="false" customHeight="false" outlineLevel="0" collapsed="false">
      <c r="A179" s="462"/>
      <c r="B179" s="496"/>
      <c r="C179" s="498"/>
      <c r="D179" s="466"/>
      <c r="E179" s="469" t="n">
        <v>-19360</v>
      </c>
      <c r="F179" s="494" t="s">
        <v>442</v>
      </c>
      <c r="G179" s="466"/>
      <c r="H179" s="469"/>
      <c r="I179" s="466"/>
      <c r="J179" s="456"/>
      <c r="K179" s="455"/>
      <c r="L179" s="455"/>
      <c r="M179" s="455"/>
      <c r="N179" s="486"/>
      <c r="O179" s="456"/>
      <c r="P179" s="456"/>
    </row>
    <row r="180" customFormat="false" ht="36" hidden="false" customHeight="false" outlineLevel="0" collapsed="false">
      <c r="A180" s="462" t="s">
        <v>283</v>
      </c>
      <c r="B180" s="496" t="s">
        <v>484</v>
      </c>
      <c r="C180" s="498" t="n">
        <v>3960</v>
      </c>
      <c r="D180" s="466" t="s">
        <v>445</v>
      </c>
      <c r="E180" s="474" t="n">
        <v>3960</v>
      </c>
      <c r="F180" s="466" t="s">
        <v>485</v>
      </c>
      <c r="G180" s="466" t="s">
        <v>486</v>
      </c>
      <c r="H180" s="474"/>
      <c r="I180" s="473"/>
      <c r="J180" s="456" t="s">
        <v>353</v>
      </c>
      <c r="K180" s="455"/>
      <c r="L180" s="455"/>
      <c r="M180" s="455"/>
      <c r="N180" s="486" t="s">
        <v>487</v>
      </c>
      <c r="O180" s="456" t="s">
        <v>353</v>
      </c>
      <c r="P180" s="456" t="s">
        <v>396</v>
      </c>
    </row>
    <row r="181" customFormat="false" ht="36" hidden="false" customHeight="false" outlineLevel="0" collapsed="false">
      <c r="A181" s="462" t="s">
        <v>285</v>
      </c>
      <c r="B181" s="496" t="s">
        <v>488</v>
      </c>
      <c r="C181" s="498" t="n">
        <v>18920</v>
      </c>
      <c r="D181" s="466" t="s">
        <v>445</v>
      </c>
      <c r="E181" s="474" t="n">
        <v>18920</v>
      </c>
      <c r="F181" s="466" t="s">
        <v>489</v>
      </c>
      <c r="G181" s="466" t="s">
        <v>490</v>
      </c>
      <c r="H181" s="474"/>
      <c r="I181" s="473"/>
      <c r="J181" s="456" t="s">
        <v>353</v>
      </c>
      <c r="K181" s="455"/>
      <c r="L181" s="455"/>
      <c r="M181" s="455"/>
      <c r="N181" s="486" t="s">
        <v>491</v>
      </c>
      <c r="O181" s="456" t="s">
        <v>353</v>
      </c>
      <c r="P181" s="456" t="s">
        <v>396</v>
      </c>
    </row>
    <row r="182" customFormat="false" ht="36" hidden="false" customHeight="false" outlineLevel="0" collapsed="false">
      <c r="A182" s="462" t="s">
        <v>287</v>
      </c>
      <c r="B182" s="471" t="s">
        <v>492</v>
      </c>
      <c r="C182" s="498" t="n">
        <v>4180</v>
      </c>
      <c r="D182" s="466" t="s">
        <v>445</v>
      </c>
      <c r="E182" s="474" t="n">
        <v>4180</v>
      </c>
      <c r="F182" s="466" t="s">
        <v>493</v>
      </c>
      <c r="G182" s="466" t="s">
        <v>477</v>
      </c>
      <c r="H182" s="474"/>
      <c r="I182" s="473"/>
      <c r="J182" s="456" t="s">
        <v>353</v>
      </c>
      <c r="K182" s="455"/>
      <c r="L182" s="455"/>
      <c r="M182" s="455"/>
      <c r="N182" s="486" t="s">
        <v>494</v>
      </c>
      <c r="O182" s="456" t="s">
        <v>353</v>
      </c>
      <c r="P182" s="456" t="s">
        <v>396</v>
      </c>
    </row>
    <row r="183" customFormat="false" ht="24.6" hidden="false" customHeight="true" outlineLevel="0" collapsed="false">
      <c r="A183" s="462" t="s">
        <v>289</v>
      </c>
      <c r="B183" s="496" t="s">
        <v>495</v>
      </c>
      <c r="C183" s="498" t="n">
        <v>17500</v>
      </c>
      <c r="D183" s="466" t="s">
        <v>445</v>
      </c>
      <c r="E183" s="469" t="n">
        <v>35000</v>
      </c>
      <c r="F183" s="466" t="s">
        <v>496</v>
      </c>
      <c r="G183" s="466" t="s">
        <v>350</v>
      </c>
      <c r="H183" s="469" t="n">
        <v>15000</v>
      </c>
      <c r="I183" s="466" t="s">
        <v>497</v>
      </c>
      <c r="J183" s="456" t="s">
        <v>353</v>
      </c>
      <c r="K183" s="455"/>
      <c r="L183" s="455"/>
      <c r="M183" s="455"/>
      <c r="N183" s="486" t="s">
        <v>498</v>
      </c>
      <c r="O183" s="456" t="s">
        <v>353</v>
      </c>
      <c r="P183" s="456" t="s">
        <v>396</v>
      </c>
    </row>
    <row r="184" customFormat="false" ht="24" hidden="false" customHeight="false" outlineLevel="0" collapsed="false">
      <c r="A184" s="462"/>
      <c r="B184" s="496"/>
      <c r="C184" s="498"/>
      <c r="D184" s="466"/>
      <c r="E184" s="469"/>
      <c r="F184" s="466"/>
      <c r="G184" s="466" t="s">
        <v>499</v>
      </c>
      <c r="H184" s="469"/>
      <c r="I184" s="466"/>
      <c r="J184" s="456"/>
      <c r="K184" s="455"/>
      <c r="L184" s="455"/>
      <c r="M184" s="455"/>
      <c r="N184" s="486"/>
      <c r="O184" s="456"/>
      <c r="P184" s="456"/>
    </row>
    <row r="185" customFormat="false" ht="24" hidden="false" customHeight="false" outlineLevel="0" collapsed="false">
      <c r="A185" s="462"/>
      <c r="B185" s="496"/>
      <c r="C185" s="498"/>
      <c r="D185" s="466"/>
      <c r="E185" s="469" t="n">
        <v>-17500</v>
      </c>
      <c r="F185" s="494" t="s">
        <v>442</v>
      </c>
      <c r="G185" s="466"/>
      <c r="H185" s="469"/>
      <c r="I185" s="466"/>
      <c r="J185" s="456"/>
      <c r="K185" s="455"/>
      <c r="L185" s="455"/>
      <c r="M185" s="455"/>
      <c r="N185" s="486"/>
      <c r="O185" s="456"/>
      <c r="P185" s="456"/>
    </row>
    <row r="186" customFormat="false" ht="24.6" hidden="false" customHeight="true" outlineLevel="0" collapsed="false">
      <c r="A186" s="462" t="s">
        <v>291</v>
      </c>
      <c r="B186" s="496" t="s">
        <v>500</v>
      </c>
      <c r="C186" s="498" t="n">
        <v>2500</v>
      </c>
      <c r="D186" s="466" t="s">
        <v>445</v>
      </c>
      <c r="E186" s="469" t="n">
        <v>5000</v>
      </c>
      <c r="F186" s="466" t="s">
        <v>501</v>
      </c>
      <c r="G186" s="466" t="s">
        <v>350</v>
      </c>
      <c r="H186" s="469" t="n">
        <v>1000</v>
      </c>
      <c r="I186" s="466" t="s">
        <v>502</v>
      </c>
      <c r="J186" s="456" t="s">
        <v>353</v>
      </c>
      <c r="K186" s="455"/>
      <c r="L186" s="455"/>
      <c r="M186" s="455"/>
      <c r="N186" s="486" t="s">
        <v>503</v>
      </c>
      <c r="O186" s="456" t="s">
        <v>353</v>
      </c>
      <c r="P186" s="456" t="s">
        <v>396</v>
      </c>
    </row>
    <row r="187" customFormat="false" ht="24" hidden="false" customHeight="false" outlineLevel="0" collapsed="false">
      <c r="A187" s="462"/>
      <c r="B187" s="496"/>
      <c r="C187" s="498"/>
      <c r="D187" s="466"/>
      <c r="E187" s="469"/>
      <c r="F187" s="466"/>
      <c r="G187" s="466" t="s">
        <v>504</v>
      </c>
      <c r="H187" s="469"/>
      <c r="I187" s="466"/>
      <c r="J187" s="456"/>
      <c r="K187" s="455"/>
      <c r="L187" s="455"/>
      <c r="M187" s="455"/>
      <c r="N187" s="486"/>
      <c r="O187" s="456"/>
      <c r="P187" s="456"/>
    </row>
    <row r="188" customFormat="false" ht="24" hidden="false" customHeight="false" outlineLevel="0" collapsed="false">
      <c r="A188" s="462"/>
      <c r="B188" s="496"/>
      <c r="C188" s="498"/>
      <c r="D188" s="466"/>
      <c r="E188" s="469" t="n">
        <v>-2500</v>
      </c>
      <c r="F188" s="494" t="s">
        <v>442</v>
      </c>
      <c r="G188" s="466"/>
      <c r="H188" s="469"/>
      <c r="I188" s="466"/>
      <c r="J188" s="456"/>
      <c r="K188" s="455"/>
      <c r="L188" s="455"/>
      <c r="M188" s="455"/>
      <c r="N188" s="486"/>
      <c r="O188" s="456"/>
      <c r="P188" s="456"/>
    </row>
    <row r="189" customFormat="false" ht="37.2" hidden="false" customHeight="true" outlineLevel="0" collapsed="false">
      <c r="A189" s="462" t="s">
        <v>293</v>
      </c>
      <c r="B189" s="496" t="s">
        <v>505</v>
      </c>
      <c r="C189" s="467" t="n">
        <v>24760</v>
      </c>
      <c r="D189" s="466" t="s">
        <v>445</v>
      </c>
      <c r="E189" s="469" t="n">
        <v>24760</v>
      </c>
      <c r="F189" s="466" t="s">
        <v>506</v>
      </c>
      <c r="G189" s="466" t="s">
        <v>507</v>
      </c>
      <c r="H189" s="469"/>
      <c r="I189" s="473"/>
      <c r="J189" s="456" t="s">
        <v>353</v>
      </c>
      <c r="K189" s="455"/>
      <c r="L189" s="455"/>
      <c r="M189" s="455"/>
      <c r="N189" s="486" t="s">
        <v>508</v>
      </c>
      <c r="O189" s="456" t="s">
        <v>353</v>
      </c>
      <c r="P189" s="456" t="s">
        <v>396</v>
      </c>
    </row>
    <row r="190" customFormat="false" ht="24" hidden="false" customHeight="true" outlineLevel="0" collapsed="false">
      <c r="A190" s="462" t="s">
        <v>295</v>
      </c>
      <c r="B190" s="471" t="s">
        <v>509</v>
      </c>
      <c r="C190" s="467" t="n">
        <v>18000</v>
      </c>
      <c r="D190" s="466" t="s">
        <v>510</v>
      </c>
      <c r="E190" s="469" t="n">
        <v>18000</v>
      </c>
      <c r="F190" s="470" t="s">
        <v>511</v>
      </c>
      <c r="G190" s="466" t="s">
        <v>512</v>
      </c>
      <c r="H190" s="469" t="n">
        <v>12000</v>
      </c>
      <c r="I190" s="466" t="s">
        <v>513</v>
      </c>
      <c r="J190" s="484" t="s">
        <v>514</v>
      </c>
      <c r="K190" s="455"/>
      <c r="L190" s="455"/>
      <c r="M190" s="455"/>
      <c r="N190" s="456" t="s">
        <v>352</v>
      </c>
      <c r="O190" s="456" t="s">
        <v>353</v>
      </c>
      <c r="P190" s="456" t="s">
        <v>396</v>
      </c>
    </row>
    <row r="191" customFormat="false" ht="24" hidden="false" customHeight="false" outlineLevel="0" collapsed="false">
      <c r="A191" s="462"/>
      <c r="B191" s="471"/>
      <c r="C191" s="467"/>
      <c r="D191" s="466"/>
      <c r="E191" s="469"/>
      <c r="F191" s="470"/>
      <c r="G191" s="466" t="s">
        <v>515</v>
      </c>
      <c r="H191" s="469" t="n">
        <v>6000</v>
      </c>
      <c r="I191" s="466" t="s">
        <v>516</v>
      </c>
      <c r="J191" s="484"/>
      <c r="K191" s="455"/>
      <c r="L191" s="455"/>
      <c r="M191" s="455"/>
      <c r="N191" s="456"/>
      <c r="O191" s="456"/>
      <c r="P191" s="456"/>
    </row>
    <row r="192" customFormat="false" ht="24" hidden="false" customHeight="false" outlineLevel="0" collapsed="false">
      <c r="A192" s="462"/>
      <c r="B192" s="471"/>
      <c r="C192" s="467"/>
      <c r="D192" s="466"/>
      <c r="E192" s="469"/>
      <c r="F192" s="494" t="s">
        <v>517</v>
      </c>
      <c r="G192" s="466"/>
      <c r="H192" s="469"/>
      <c r="I192" s="466"/>
      <c r="J192" s="484"/>
      <c r="K192" s="455"/>
      <c r="L192" s="455"/>
      <c r="M192" s="455"/>
      <c r="N192" s="456"/>
      <c r="O192" s="456"/>
      <c r="P192" s="456"/>
    </row>
    <row r="193" customFormat="false" ht="24" hidden="false" customHeight="true" outlineLevel="0" collapsed="false">
      <c r="A193" s="462" t="s">
        <v>297</v>
      </c>
      <c r="B193" s="471" t="s">
        <v>518</v>
      </c>
      <c r="C193" s="501" t="n">
        <v>49500</v>
      </c>
      <c r="D193" s="466" t="s">
        <v>510</v>
      </c>
      <c r="E193" s="469" t="n">
        <v>49500</v>
      </c>
      <c r="F193" s="470" t="s">
        <v>519</v>
      </c>
      <c r="G193" s="466" t="s">
        <v>512</v>
      </c>
      <c r="H193" s="469" t="n">
        <v>16500</v>
      </c>
      <c r="I193" s="466" t="s">
        <v>520</v>
      </c>
      <c r="J193" s="456" t="s">
        <v>353</v>
      </c>
      <c r="K193" s="455"/>
      <c r="L193" s="455"/>
      <c r="M193" s="455"/>
      <c r="N193" s="486" t="s">
        <v>521</v>
      </c>
      <c r="O193" s="456" t="s">
        <v>353</v>
      </c>
      <c r="P193" s="456" t="s">
        <v>462</v>
      </c>
    </row>
    <row r="194" customFormat="false" ht="24" hidden="false" customHeight="false" outlineLevel="0" collapsed="false">
      <c r="A194" s="462"/>
      <c r="B194" s="471"/>
      <c r="C194" s="501"/>
      <c r="D194" s="466"/>
      <c r="E194" s="469"/>
      <c r="F194" s="470"/>
      <c r="G194" s="466" t="s">
        <v>522</v>
      </c>
      <c r="H194" s="469"/>
      <c r="I194" s="466"/>
      <c r="J194" s="456"/>
      <c r="K194" s="455"/>
      <c r="L194" s="455"/>
      <c r="M194" s="455"/>
      <c r="N194" s="486"/>
      <c r="O194" s="456"/>
      <c r="P194" s="456"/>
    </row>
    <row r="195" customFormat="false" ht="24" hidden="false" customHeight="false" outlineLevel="0" collapsed="false">
      <c r="A195" s="462"/>
      <c r="B195" s="471"/>
      <c r="C195" s="501"/>
      <c r="D195" s="466"/>
      <c r="E195" s="469"/>
      <c r="F195" s="470"/>
      <c r="G195" s="466" t="s">
        <v>523</v>
      </c>
      <c r="H195" s="469" t="n">
        <v>16500</v>
      </c>
      <c r="I195" s="466" t="s">
        <v>524</v>
      </c>
      <c r="J195" s="456"/>
      <c r="K195" s="455"/>
      <c r="L195" s="455"/>
      <c r="M195" s="455"/>
      <c r="N195" s="486"/>
      <c r="O195" s="456"/>
      <c r="P195" s="456"/>
    </row>
    <row r="196" customFormat="false" ht="24" hidden="false" customHeight="true" outlineLevel="0" collapsed="false">
      <c r="A196" s="462" t="s">
        <v>299</v>
      </c>
      <c r="B196" s="496" t="s">
        <v>525</v>
      </c>
      <c r="C196" s="501" t="n">
        <v>15500</v>
      </c>
      <c r="D196" s="466" t="s">
        <v>510</v>
      </c>
      <c r="E196" s="474" t="n">
        <v>15500</v>
      </c>
      <c r="F196" s="470" t="s">
        <v>526</v>
      </c>
      <c r="G196" s="466" t="s">
        <v>527</v>
      </c>
      <c r="H196" s="469" t="n">
        <v>5000</v>
      </c>
      <c r="I196" s="466" t="s">
        <v>528</v>
      </c>
      <c r="J196" s="484" t="s">
        <v>529</v>
      </c>
      <c r="K196" s="455"/>
      <c r="L196" s="455"/>
      <c r="M196" s="455"/>
      <c r="N196" s="456" t="s">
        <v>352</v>
      </c>
      <c r="O196" s="456" t="s">
        <v>353</v>
      </c>
      <c r="P196" s="456" t="s">
        <v>396</v>
      </c>
    </row>
    <row r="197" customFormat="false" ht="27" hidden="false" customHeight="true" outlineLevel="0" collapsed="false">
      <c r="A197" s="462"/>
      <c r="B197" s="496"/>
      <c r="C197" s="501"/>
      <c r="D197" s="466"/>
      <c r="E197" s="474"/>
      <c r="F197" s="470"/>
      <c r="G197" s="466" t="s">
        <v>512</v>
      </c>
      <c r="H197" s="469" t="n">
        <v>10500</v>
      </c>
      <c r="I197" s="466" t="s">
        <v>530</v>
      </c>
      <c r="J197" s="484"/>
      <c r="K197" s="455"/>
      <c r="L197" s="455"/>
      <c r="M197" s="455"/>
      <c r="N197" s="456"/>
      <c r="O197" s="456"/>
      <c r="P197" s="456"/>
    </row>
    <row r="198" customFormat="false" ht="27" hidden="false" customHeight="true" outlineLevel="0" collapsed="false">
      <c r="A198" s="462"/>
      <c r="B198" s="496"/>
      <c r="C198" s="501"/>
      <c r="D198" s="466"/>
      <c r="E198" s="474"/>
      <c r="F198" s="494" t="s">
        <v>517</v>
      </c>
      <c r="G198" s="466"/>
      <c r="H198" s="469"/>
      <c r="I198" s="466"/>
      <c r="J198" s="484"/>
      <c r="K198" s="455"/>
      <c r="L198" s="455"/>
      <c r="M198" s="455"/>
      <c r="N198" s="456"/>
      <c r="O198" s="456"/>
      <c r="P198" s="456"/>
    </row>
    <row r="199" customFormat="false" ht="24" hidden="false" customHeight="true" outlineLevel="0" collapsed="false">
      <c r="A199" s="462" t="s">
        <v>301</v>
      </c>
      <c r="B199" s="496" t="s">
        <v>531</v>
      </c>
      <c r="C199" s="501" t="n">
        <v>20500</v>
      </c>
      <c r="D199" s="466" t="s">
        <v>510</v>
      </c>
      <c r="E199" s="474" t="n">
        <v>32500</v>
      </c>
      <c r="F199" s="466" t="s">
        <v>532</v>
      </c>
      <c r="G199" s="466" t="s">
        <v>533</v>
      </c>
      <c r="H199" s="458"/>
      <c r="I199" s="456"/>
      <c r="J199" s="456" t="s">
        <v>353</v>
      </c>
      <c r="K199" s="455"/>
      <c r="L199" s="455"/>
      <c r="M199" s="455"/>
      <c r="N199" s="486" t="s">
        <v>534</v>
      </c>
      <c r="O199" s="456" t="s">
        <v>353</v>
      </c>
      <c r="P199" s="456" t="s">
        <v>462</v>
      </c>
    </row>
    <row r="200" customFormat="false" ht="34.2" hidden="false" customHeight="true" outlineLevel="0" collapsed="false">
      <c r="A200" s="482" t="s">
        <v>303</v>
      </c>
      <c r="B200" s="496" t="s">
        <v>535</v>
      </c>
      <c r="C200" s="501" t="n">
        <v>12000</v>
      </c>
      <c r="D200" s="466"/>
      <c r="E200" s="474"/>
      <c r="F200" s="466"/>
      <c r="G200" s="466" t="s">
        <v>512</v>
      </c>
      <c r="H200" s="474" t="n">
        <v>9000</v>
      </c>
      <c r="I200" s="466" t="s">
        <v>536</v>
      </c>
      <c r="J200" s="456"/>
      <c r="K200" s="455"/>
      <c r="L200" s="455"/>
      <c r="M200" s="455"/>
      <c r="N200" s="486"/>
      <c r="O200" s="456"/>
      <c r="P200" s="456"/>
    </row>
    <row r="201" customFormat="false" ht="24" hidden="false" customHeight="false" outlineLevel="0" collapsed="false">
      <c r="A201" s="482"/>
      <c r="B201" s="496"/>
      <c r="C201" s="501"/>
      <c r="D201" s="466"/>
      <c r="E201" s="474"/>
      <c r="F201" s="466"/>
      <c r="G201" s="466" t="s">
        <v>537</v>
      </c>
      <c r="H201" s="474" t="n">
        <v>11000</v>
      </c>
      <c r="I201" s="466" t="s">
        <v>538</v>
      </c>
      <c r="J201" s="456"/>
      <c r="K201" s="455"/>
      <c r="L201" s="455"/>
      <c r="M201" s="455"/>
      <c r="N201" s="486"/>
      <c r="O201" s="456"/>
      <c r="P201" s="456"/>
    </row>
    <row r="202" customFormat="false" ht="24" hidden="false" customHeight="false" outlineLevel="0" collapsed="false">
      <c r="A202" s="482"/>
      <c r="B202" s="496"/>
      <c r="C202" s="501"/>
      <c r="D202" s="466"/>
      <c r="E202" s="474"/>
      <c r="F202" s="494" t="s">
        <v>517</v>
      </c>
      <c r="G202" s="466"/>
      <c r="H202" s="474"/>
      <c r="I202" s="466"/>
      <c r="J202" s="456"/>
      <c r="K202" s="455"/>
      <c r="L202" s="455"/>
      <c r="M202" s="455"/>
      <c r="N202" s="486"/>
      <c r="O202" s="456"/>
      <c r="P202" s="456"/>
    </row>
    <row r="203" customFormat="false" ht="24" hidden="false" customHeight="true" outlineLevel="0" collapsed="false">
      <c r="A203" s="462" t="s">
        <v>305</v>
      </c>
      <c r="B203" s="463" t="s">
        <v>539</v>
      </c>
      <c r="C203" s="475" t="n">
        <v>6000</v>
      </c>
      <c r="D203" s="466" t="s">
        <v>540</v>
      </c>
      <c r="E203" s="474" t="n">
        <v>6000</v>
      </c>
      <c r="F203" s="466" t="s">
        <v>541</v>
      </c>
      <c r="G203" s="466" t="s">
        <v>542</v>
      </c>
      <c r="H203" s="474" t="n">
        <v>300</v>
      </c>
      <c r="I203" s="466" t="s">
        <v>543</v>
      </c>
      <c r="J203" s="502" t="s">
        <v>544</v>
      </c>
      <c r="K203" s="455"/>
      <c r="L203" s="455"/>
      <c r="M203" s="455"/>
      <c r="N203" s="486" t="s">
        <v>545</v>
      </c>
      <c r="O203" s="456" t="s">
        <v>353</v>
      </c>
      <c r="P203" s="456" t="s">
        <v>396</v>
      </c>
    </row>
    <row r="204" customFormat="false" ht="24" hidden="false" customHeight="false" outlineLevel="0" collapsed="false">
      <c r="A204" s="462"/>
      <c r="B204" s="463"/>
      <c r="C204" s="475"/>
      <c r="D204" s="466"/>
      <c r="E204" s="474"/>
      <c r="F204" s="494" t="s">
        <v>546</v>
      </c>
      <c r="G204" s="466"/>
      <c r="H204" s="474"/>
      <c r="I204" s="503"/>
      <c r="J204" s="502"/>
      <c r="K204" s="455"/>
      <c r="L204" s="455"/>
      <c r="M204" s="455"/>
      <c r="N204" s="486"/>
      <c r="O204" s="456"/>
      <c r="P204" s="456"/>
    </row>
    <row r="205" customFormat="false" ht="36" hidden="false" customHeight="true" outlineLevel="0" collapsed="false">
      <c r="A205" s="462" t="s">
        <v>307</v>
      </c>
      <c r="B205" s="463" t="s">
        <v>547</v>
      </c>
      <c r="C205" s="475" t="n">
        <v>10000</v>
      </c>
      <c r="D205" s="466" t="s">
        <v>445</v>
      </c>
      <c r="E205" s="498" t="n">
        <v>20000</v>
      </c>
      <c r="F205" s="466" t="s">
        <v>548</v>
      </c>
      <c r="G205" s="466" t="s">
        <v>549</v>
      </c>
      <c r="H205" s="458"/>
      <c r="I205" s="456"/>
      <c r="J205" s="456" t="s">
        <v>353</v>
      </c>
      <c r="K205" s="455"/>
      <c r="L205" s="455"/>
      <c r="M205" s="455"/>
      <c r="N205" s="486" t="s">
        <v>550</v>
      </c>
      <c r="O205" s="456" t="s">
        <v>353</v>
      </c>
      <c r="P205" s="456" t="s">
        <v>396</v>
      </c>
    </row>
    <row r="206" customFormat="false" ht="36" hidden="false" customHeight="false" outlineLevel="0" collapsed="false">
      <c r="A206" s="462" t="s">
        <v>309</v>
      </c>
      <c r="B206" s="463" t="s">
        <v>551</v>
      </c>
      <c r="C206" s="475" t="n">
        <v>10000</v>
      </c>
      <c r="D206" s="466"/>
      <c r="E206" s="498"/>
      <c r="F206" s="466"/>
      <c r="G206" s="466"/>
      <c r="H206" s="458"/>
      <c r="I206" s="456"/>
      <c r="J206" s="456"/>
      <c r="K206" s="455"/>
      <c r="L206" s="455"/>
      <c r="M206" s="455"/>
      <c r="N206" s="486"/>
      <c r="O206" s="456"/>
      <c r="P206" s="456"/>
    </row>
    <row r="207" customFormat="false" ht="13.8" hidden="false" customHeight="false" outlineLevel="0" collapsed="false">
      <c r="A207" s="504" t="s">
        <v>23</v>
      </c>
      <c r="B207" s="504"/>
      <c r="C207" s="505" t="n">
        <v>719326</v>
      </c>
      <c r="D207" s="505"/>
      <c r="E207" s="505" t="n">
        <f aca="false">E205+E203+E199+E196+E193+E190+E189+E188+E186+E185+E183+E182+E181+E180+E179+E177+E176+E175+E174+E173+E171+E169+E167+E165+E163+E138+E133+E120+E109+E74+E61+E27+E25+E22+E20+E17+E31</f>
        <v>710176</v>
      </c>
      <c r="F207" s="505"/>
      <c r="G207" s="505"/>
      <c r="H207" s="505" t="n">
        <f aca="false">H203+H201+H200+H197+H196+H195+H193+H191+H190+H186+H183+H177+H173+H169+H167+H165+H163+H139+H133+H120+H109+H61+H31+H29+H28+H27+H26+H25+H23+H22+H21+H20+H19+H18+H17</f>
        <v>473334</v>
      </c>
      <c r="I207" s="506"/>
    </row>
    <row r="210" s="429" customFormat="true" ht="15" hidden="false" customHeight="true" outlineLevel="0" collapsed="false">
      <c r="A210" s="507" t="s">
        <v>552</v>
      </c>
      <c r="B210" s="507"/>
      <c r="C210" s="507"/>
      <c r="D210" s="507"/>
      <c r="E210" s="508" t="s">
        <v>328</v>
      </c>
      <c r="F210" s="508"/>
      <c r="G210" s="508"/>
      <c r="H210" s="508"/>
      <c r="I210" s="508"/>
      <c r="J210" s="508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="429" customFormat="true" ht="86.4" hidden="false" customHeight="false" outlineLevel="0" collapsed="false">
      <c r="A211" s="509" t="s">
        <v>553</v>
      </c>
      <c r="B211" s="509" t="s">
        <v>554</v>
      </c>
      <c r="C211" s="509" t="s">
        <v>55</v>
      </c>
      <c r="D211" s="510" t="s">
        <v>555</v>
      </c>
      <c r="E211" s="511" t="s">
        <v>556</v>
      </c>
      <c r="F211" s="512" t="s">
        <v>555</v>
      </c>
      <c r="G211" s="511" t="s">
        <v>557</v>
      </c>
      <c r="H211" s="511" t="s">
        <v>558</v>
      </c>
      <c r="I211" s="511" t="s">
        <v>335</v>
      </c>
      <c r="J211" s="511" t="s">
        <v>336</v>
      </c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="429" customFormat="true" ht="15.75" hidden="false" customHeight="true" outlineLevel="0" collapsed="false">
      <c r="A212" s="513"/>
      <c r="B212" s="513" t="s">
        <v>112</v>
      </c>
      <c r="C212" s="514"/>
      <c r="D212" s="515"/>
      <c r="E212" s="514"/>
      <c r="F212" s="515"/>
      <c r="G212" s="514"/>
      <c r="H212" s="514"/>
      <c r="I212" s="515"/>
      <c r="J212" s="514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="429" customFormat="true" ht="15.75" hidden="false" customHeight="true" outlineLevel="0" collapsed="false">
      <c r="A213" s="513"/>
      <c r="B213" s="513" t="s">
        <v>135</v>
      </c>
      <c r="C213" s="514"/>
      <c r="D213" s="515"/>
      <c r="E213" s="514"/>
      <c r="F213" s="515"/>
      <c r="G213" s="514"/>
      <c r="H213" s="514"/>
      <c r="I213" s="515"/>
      <c r="J213" s="514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="429" customFormat="true" ht="15.75" hidden="false" customHeight="true" outlineLevel="0" collapsed="false">
      <c r="A214" s="513"/>
      <c r="B214" s="513" t="s">
        <v>559</v>
      </c>
      <c r="C214" s="514"/>
      <c r="D214" s="515"/>
      <c r="E214" s="514"/>
      <c r="F214" s="515"/>
      <c r="G214" s="514"/>
      <c r="H214" s="514"/>
      <c r="I214" s="515"/>
      <c r="J214" s="514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="429" customFormat="true" ht="15.75" hidden="false" customHeight="true" outlineLevel="0" collapsed="false">
      <c r="A215" s="513"/>
      <c r="B215" s="513" t="s">
        <v>141</v>
      </c>
      <c r="C215" s="514"/>
      <c r="D215" s="515"/>
      <c r="E215" s="514"/>
      <c r="F215" s="515"/>
      <c r="G215" s="514"/>
      <c r="H215" s="514"/>
      <c r="I215" s="515"/>
      <c r="J215" s="514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="429" customFormat="true" ht="15.75" hidden="false" customHeight="true" outlineLevel="0" collapsed="false">
      <c r="A216" s="513"/>
      <c r="B216" s="513" t="s">
        <v>154</v>
      </c>
      <c r="C216" s="514"/>
      <c r="D216" s="515"/>
      <c r="E216" s="514"/>
      <c r="F216" s="515"/>
      <c r="G216" s="514"/>
      <c r="H216" s="514"/>
      <c r="I216" s="515"/>
      <c r="J216" s="514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="429" customFormat="true" ht="15.75" hidden="false" customHeight="true" outlineLevel="0" collapsed="false">
      <c r="A217" s="513"/>
      <c r="B217" s="513"/>
      <c r="C217" s="514"/>
      <c r="D217" s="515"/>
      <c r="E217" s="514"/>
      <c r="F217" s="515"/>
      <c r="G217" s="514"/>
      <c r="H217" s="514"/>
      <c r="I217" s="515"/>
      <c r="J217" s="514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="429" customFormat="true" ht="15" hidden="false" customHeight="true" outlineLevel="0" collapsed="false">
      <c r="A218" s="516"/>
      <c r="B218" s="517" t="s">
        <v>560</v>
      </c>
      <c r="C218" s="517"/>
      <c r="D218" s="518"/>
      <c r="E218" s="518"/>
      <c r="F218" s="518"/>
      <c r="G218" s="518"/>
      <c r="H218" s="518"/>
      <c r="I218" s="519"/>
      <c r="J218" s="51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="429" customFormat="true" ht="15.75" hidden="false" customHeight="true" outlineLevel="0" collapsed="false">
      <c r="A219" s="432"/>
      <c r="B219" s="432"/>
      <c r="C219" s="432"/>
      <c r="D219" s="3"/>
      <c r="E219" s="432"/>
      <c r="F219" s="3"/>
      <c r="G219" s="432"/>
      <c r="H219" s="432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="429" customFormat="true" ht="15.75" hidden="false" customHeight="true" outlineLevel="0" collapsed="false">
      <c r="A220" s="520" t="s">
        <v>561</v>
      </c>
      <c r="B220" s="520"/>
      <c r="C220" s="520"/>
      <c r="D220" s="520"/>
      <c r="E220" s="521" t="s">
        <v>328</v>
      </c>
      <c r="F220" s="521"/>
      <c r="G220" s="521"/>
      <c r="H220" s="521"/>
      <c r="I220" s="521"/>
      <c r="J220" s="5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="429" customFormat="true" ht="88.5" hidden="false" customHeight="true" outlineLevel="0" collapsed="false">
      <c r="A221" s="511" t="s">
        <v>553</v>
      </c>
      <c r="B221" s="511" t="s">
        <v>554</v>
      </c>
      <c r="C221" s="511" t="s">
        <v>55</v>
      </c>
      <c r="D221" s="512" t="s">
        <v>555</v>
      </c>
      <c r="E221" s="511" t="s">
        <v>556</v>
      </c>
      <c r="F221" s="512" t="s">
        <v>555</v>
      </c>
      <c r="G221" s="511" t="s">
        <v>557</v>
      </c>
      <c r="H221" s="511" t="s">
        <v>558</v>
      </c>
      <c r="I221" s="511" t="s">
        <v>335</v>
      </c>
      <c r="J221" s="511" t="s">
        <v>336</v>
      </c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="429" customFormat="true" ht="15.75" hidden="false" customHeight="true" outlineLevel="0" collapsed="false">
      <c r="A222" s="513"/>
      <c r="B222" s="513" t="s">
        <v>112</v>
      </c>
      <c r="C222" s="514"/>
      <c r="D222" s="515"/>
      <c r="E222" s="514"/>
      <c r="F222" s="515"/>
      <c r="G222" s="514"/>
      <c r="H222" s="514"/>
      <c r="I222" s="515"/>
      <c r="J222" s="514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="429" customFormat="true" ht="15.75" hidden="false" customHeight="true" outlineLevel="0" collapsed="false">
      <c r="A223" s="513"/>
      <c r="B223" s="513" t="s">
        <v>135</v>
      </c>
      <c r="C223" s="514"/>
      <c r="D223" s="515"/>
      <c r="E223" s="514"/>
      <c r="F223" s="515"/>
      <c r="G223" s="514"/>
      <c r="H223" s="514"/>
      <c r="I223" s="515"/>
      <c r="J223" s="514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="429" customFormat="true" ht="15.75" hidden="false" customHeight="true" outlineLevel="0" collapsed="false">
      <c r="A224" s="513"/>
      <c r="B224" s="513" t="s">
        <v>559</v>
      </c>
      <c r="C224" s="514"/>
      <c r="D224" s="515"/>
      <c r="E224" s="514"/>
      <c r="F224" s="515"/>
      <c r="G224" s="514"/>
      <c r="H224" s="514"/>
      <c r="I224" s="515"/>
      <c r="J224" s="514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="429" customFormat="true" ht="15.75" hidden="false" customHeight="true" outlineLevel="0" collapsed="false">
      <c r="A225" s="513"/>
      <c r="B225" s="513" t="s">
        <v>141</v>
      </c>
      <c r="C225" s="514"/>
      <c r="D225" s="515"/>
      <c r="E225" s="514"/>
      <c r="F225" s="515"/>
      <c r="G225" s="514"/>
      <c r="H225" s="514"/>
      <c r="I225" s="515"/>
      <c r="J225" s="514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="429" customFormat="true" ht="15.75" hidden="false" customHeight="true" outlineLevel="0" collapsed="false">
      <c r="A226" s="513"/>
      <c r="B226" s="513" t="s">
        <v>154</v>
      </c>
      <c r="C226" s="514"/>
      <c r="D226" s="515"/>
      <c r="E226" s="514"/>
      <c r="F226" s="515"/>
      <c r="G226" s="514"/>
      <c r="H226" s="514"/>
      <c r="I226" s="515"/>
      <c r="J226" s="514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="429" customFormat="true" ht="15.75" hidden="false" customHeight="true" outlineLevel="0" collapsed="false">
      <c r="A227" s="513"/>
      <c r="B227" s="513"/>
      <c r="C227" s="514"/>
      <c r="D227" s="515"/>
      <c r="E227" s="514"/>
      <c r="F227" s="515"/>
      <c r="G227" s="514"/>
      <c r="H227" s="514"/>
      <c r="I227" s="515"/>
      <c r="J227" s="514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="429" customFormat="true" ht="15" hidden="false" customHeight="true" outlineLevel="0" collapsed="false">
      <c r="A228" s="516"/>
      <c r="B228" s="517" t="s">
        <v>560</v>
      </c>
      <c r="C228" s="517"/>
      <c r="D228" s="518"/>
      <c r="E228" s="518"/>
      <c r="F228" s="518"/>
      <c r="G228" s="518"/>
      <c r="H228" s="518"/>
      <c r="I228" s="519"/>
      <c r="J228" s="518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</sheetData>
  <mergeCells count="285">
    <mergeCell ref="A3:I3"/>
    <mergeCell ref="B5:I5"/>
    <mergeCell ref="A8:C9"/>
    <mergeCell ref="D8:I9"/>
    <mergeCell ref="J8:P8"/>
    <mergeCell ref="A12:C12"/>
    <mergeCell ref="A17:A19"/>
    <mergeCell ref="B17:B19"/>
    <mergeCell ref="C17:C19"/>
    <mergeCell ref="D17:D19"/>
    <mergeCell ref="E17:E19"/>
    <mergeCell ref="F17:F19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F22:F23"/>
    <mergeCell ref="A25:A26"/>
    <mergeCell ref="B25:B26"/>
    <mergeCell ref="C25:C26"/>
    <mergeCell ref="D25:D26"/>
    <mergeCell ref="E25:E26"/>
    <mergeCell ref="F25:F26"/>
    <mergeCell ref="A27:A29"/>
    <mergeCell ref="B27:B29"/>
    <mergeCell ref="C27:C29"/>
    <mergeCell ref="D27:D29"/>
    <mergeCell ref="E27:E29"/>
    <mergeCell ref="F27:F29"/>
    <mergeCell ref="A33:A35"/>
    <mergeCell ref="B33:B35"/>
    <mergeCell ref="C33:C35"/>
    <mergeCell ref="A36:A37"/>
    <mergeCell ref="B36:B37"/>
    <mergeCell ref="C36:C37"/>
    <mergeCell ref="A38:A39"/>
    <mergeCell ref="B38:B39"/>
    <mergeCell ref="C38:C39"/>
    <mergeCell ref="A41:A42"/>
    <mergeCell ref="B41:B42"/>
    <mergeCell ref="C41:C42"/>
    <mergeCell ref="A43:A45"/>
    <mergeCell ref="B43:B45"/>
    <mergeCell ref="C43:C45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N61:N63"/>
    <mergeCell ref="O61:O63"/>
    <mergeCell ref="P61:P63"/>
    <mergeCell ref="D109:D118"/>
    <mergeCell ref="E109:E118"/>
    <mergeCell ref="F109:F118"/>
    <mergeCell ref="G109:G118"/>
    <mergeCell ref="H109:H118"/>
    <mergeCell ref="I109:I118"/>
    <mergeCell ref="J109:J118"/>
    <mergeCell ref="K109:K118"/>
    <mergeCell ref="M109:M118"/>
    <mergeCell ref="N109:N118"/>
    <mergeCell ref="O109:O118"/>
    <mergeCell ref="P109:P118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138:A140"/>
    <mergeCell ref="B138:B140"/>
    <mergeCell ref="C138:C140"/>
    <mergeCell ref="D138:D140"/>
    <mergeCell ref="E138:E140"/>
    <mergeCell ref="F138:F139"/>
    <mergeCell ref="J138:J140"/>
    <mergeCell ref="K138:K140"/>
    <mergeCell ref="L138:L140"/>
    <mergeCell ref="M138:M140"/>
    <mergeCell ref="N138:N140"/>
    <mergeCell ref="O138:O140"/>
    <mergeCell ref="P138:P140"/>
    <mergeCell ref="A163:A164"/>
    <mergeCell ref="B163:B164"/>
    <mergeCell ref="C163:C164"/>
    <mergeCell ref="D163:D164"/>
    <mergeCell ref="E163:E164"/>
    <mergeCell ref="J163:J164"/>
    <mergeCell ref="K163:K164"/>
    <mergeCell ref="L163:L164"/>
    <mergeCell ref="M163:M164"/>
    <mergeCell ref="N163:N164"/>
    <mergeCell ref="O163:O164"/>
    <mergeCell ref="P163:P164"/>
    <mergeCell ref="A165:A166"/>
    <mergeCell ref="B165:B166"/>
    <mergeCell ref="C165:C166"/>
    <mergeCell ref="D165:D166"/>
    <mergeCell ref="E165:E166"/>
    <mergeCell ref="J165:J166"/>
    <mergeCell ref="K165:K166"/>
    <mergeCell ref="L165:L166"/>
    <mergeCell ref="M165:M166"/>
    <mergeCell ref="N165:N166"/>
    <mergeCell ref="O165:O166"/>
    <mergeCell ref="P165:P166"/>
    <mergeCell ref="A167:A168"/>
    <mergeCell ref="B167:B168"/>
    <mergeCell ref="C167:C168"/>
    <mergeCell ref="D167:D168"/>
    <mergeCell ref="E167:E168"/>
    <mergeCell ref="J167:J168"/>
    <mergeCell ref="K167:K168"/>
    <mergeCell ref="L167:L168"/>
    <mergeCell ref="M167:M168"/>
    <mergeCell ref="N167:N168"/>
    <mergeCell ref="O167:O168"/>
    <mergeCell ref="P167:P168"/>
    <mergeCell ref="D169:D172"/>
    <mergeCell ref="E169:E170"/>
    <mergeCell ref="F169:F170"/>
    <mergeCell ref="J169:J172"/>
    <mergeCell ref="K169:K172"/>
    <mergeCell ref="L169:L172"/>
    <mergeCell ref="M169:M172"/>
    <mergeCell ref="N169:N172"/>
    <mergeCell ref="O169:O172"/>
    <mergeCell ref="P169:P172"/>
    <mergeCell ref="A170:A172"/>
    <mergeCell ref="B170:B172"/>
    <mergeCell ref="C170:C172"/>
    <mergeCell ref="A173:A174"/>
    <mergeCell ref="B173:B174"/>
    <mergeCell ref="C173:C174"/>
    <mergeCell ref="D173:D174"/>
    <mergeCell ref="J173:J174"/>
    <mergeCell ref="K173:K174"/>
    <mergeCell ref="L173:L174"/>
    <mergeCell ref="M173:M174"/>
    <mergeCell ref="N173:N174"/>
    <mergeCell ref="O173:O174"/>
    <mergeCell ref="P173:P174"/>
    <mergeCell ref="A177:A179"/>
    <mergeCell ref="B177:B179"/>
    <mergeCell ref="C177:C179"/>
    <mergeCell ref="D177:D179"/>
    <mergeCell ref="E177:E178"/>
    <mergeCell ref="F177:F178"/>
    <mergeCell ref="J177:J179"/>
    <mergeCell ref="K177:K179"/>
    <mergeCell ref="L177:L179"/>
    <mergeCell ref="M177:M179"/>
    <mergeCell ref="N177:N179"/>
    <mergeCell ref="O177:O179"/>
    <mergeCell ref="P177:P179"/>
    <mergeCell ref="A183:A185"/>
    <mergeCell ref="B183:B185"/>
    <mergeCell ref="C183:C185"/>
    <mergeCell ref="D183:D185"/>
    <mergeCell ref="E183:E184"/>
    <mergeCell ref="F183:F184"/>
    <mergeCell ref="J183:J185"/>
    <mergeCell ref="K183:K185"/>
    <mergeCell ref="L183:L185"/>
    <mergeCell ref="M183:M185"/>
    <mergeCell ref="N183:N185"/>
    <mergeCell ref="O183:O185"/>
    <mergeCell ref="P183:P185"/>
    <mergeCell ref="A186:A188"/>
    <mergeCell ref="B186:B188"/>
    <mergeCell ref="C186:C188"/>
    <mergeCell ref="D186:D188"/>
    <mergeCell ref="E186:E187"/>
    <mergeCell ref="F186:F187"/>
    <mergeCell ref="J186:J188"/>
    <mergeCell ref="K186:K188"/>
    <mergeCell ref="L186:L188"/>
    <mergeCell ref="M186:M188"/>
    <mergeCell ref="N186:N188"/>
    <mergeCell ref="O186:O188"/>
    <mergeCell ref="P186:P188"/>
    <mergeCell ref="A190:A192"/>
    <mergeCell ref="B190:B192"/>
    <mergeCell ref="C190:C192"/>
    <mergeCell ref="D190:D192"/>
    <mergeCell ref="E190:E192"/>
    <mergeCell ref="F190:F191"/>
    <mergeCell ref="J190:J192"/>
    <mergeCell ref="K190:K192"/>
    <mergeCell ref="L190:L192"/>
    <mergeCell ref="M190:M192"/>
    <mergeCell ref="N190:N192"/>
    <mergeCell ref="O190:O192"/>
    <mergeCell ref="P190:P192"/>
    <mergeCell ref="A193:A195"/>
    <mergeCell ref="B193:B195"/>
    <mergeCell ref="C193:C195"/>
    <mergeCell ref="D193:D195"/>
    <mergeCell ref="E193:E195"/>
    <mergeCell ref="F193:F195"/>
    <mergeCell ref="J193:J195"/>
    <mergeCell ref="K193:K195"/>
    <mergeCell ref="L193:L195"/>
    <mergeCell ref="M193:M195"/>
    <mergeCell ref="N193:N195"/>
    <mergeCell ref="O193:O195"/>
    <mergeCell ref="P193:P195"/>
    <mergeCell ref="A196:A198"/>
    <mergeCell ref="B196:B198"/>
    <mergeCell ref="C196:C198"/>
    <mergeCell ref="D196:D198"/>
    <mergeCell ref="E196:E198"/>
    <mergeCell ref="F196:F197"/>
    <mergeCell ref="J196:J198"/>
    <mergeCell ref="K196:K198"/>
    <mergeCell ref="L196:L198"/>
    <mergeCell ref="M196:M198"/>
    <mergeCell ref="N196:N198"/>
    <mergeCell ref="O196:O198"/>
    <mergeCell ref="P196:P198"/>
    <mergeCell ref="D199:D202"/>
    <mergeCell ref="E199:E202"/>
    <mergeCell ref="F199:F201"/>
    <mergeCell ref="J199:J202"/>
    <mergeCell ref="K199:K202"/>
    <mergeCell ref="L199:L202"/>
    <mergeCell ref="M199:M202"/>
    <mergeCell ref="N199:N202"/>
    <mergeCell ref="O199:O202"/>
    <mergeCell ref="P199:P202"/>
    <mergeCell ref="A200:A202"/>
    <mergeCell ref="B200:B202"/>
    <mergeCell ref="C200:C202"/>
    <mergeCell ref="A203:A204"/>
    <mergeCell ref="B203:B204"/>
    <mergeCell ref="C203:C204"/>
    <mergeCell ref="D203:D204"/>
    <mergeCell ref="E203:E204"/>
    <mergeCell ref="J203:J204"/>
    <mergeCell ref="K203:K204"/>
    <mergeCell ref="L203:L204"/>
    <mergeCell ref="M203:M204"/>
    <mergeCell ref="N203:N204"/>
    <mergeCell ref="O203:O204"/>
    <mergeCell ref="P203:P204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A207:B207"/>
    <mergeCell ref="A210:D210"/>
    <mergeCell ref="E210:J210"/>
    <mergeCell ref="B218:C218"/>
    <mergeCell ref="A220:D220"/>
    <mergeCell ref="E220:J220"/>
    <mergeCell ref="B228:C2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LibreOffice/6.0.3.2$Windows_x86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2020-12-08T15:46:34Z</dcterms:created>
  <dc:creator>Вера Усатенко</dc:creator>
  <dc:description/>
  <dc:language>uk-UA</dc:language>
  <cp:lastModifiedBy/>
  <cp:lastPrinted>2020-11-27T12:04:45Z</cp:lastPrinted>
  <dcterms:modified xsi:type="dcterms:W3CDTF">2020-12-29T13:24:24Z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