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I56" i="3" l="1"/>
  <c r="C20" i="1" l="1"/>
  <c r="J100" i="2" l="1"/>
  <c r="F56" i="3" l="1"/>
  <c r="D56" i="3"/>
  <c r="J46" i="2"/>
  <c r="G46" i="2"/>
  <c r="G113" i="2"/>
  <c r="AC113" i="2" s="1"/>
  <c r="AD113" i="2"/>
  <c r="J114" i="2"/>
  <c r="AD114" i="2" s="1"/>
  <c r="J115" i="2"/>
  <c r="AD115" i="2" s="1"/>
  <c r="J116" i="2"/>
  <c r="G114" i="2"/>
  <c r="AC114" i="2" s="1"/>
  <c r="G115" i="2"/>
  <c r="AC115" i="2" s="1"/>
  <c r="G116" i="2"/>
  <c r="AE115" i="2" l="1"/>
  <c r="AF115" i="2" s="1"/>
  <c r="AE114" i="2"/>
  <c r="AF114" i="2" s="1"/>
  <c r="AE113" i="2"/>
  <c r="AF113" i="2" s="1"/>
  <c r="S14" i="2" l="1"/>
  <c r="V14" i="2"/>
  <c r="Y14" i="2"/>
  <c r="AB14" i="2"/>
  <c r="S15" i="2"/>
  <c r="V15" i="2"/>
  <c r="Y15" i="2"/>
  <c r="AB15" i="2"/>
  <c r="S16" i="2"/>
  <c r="V16" i="2"/>
  <c r="Y16" i="2"/>
  <c r="AB16" i="2"/>
  <c r="S18" i="2"/>
  <c r="Y18" i="2"/>
  <c r="S19" i="2"/>
  <c r="Y19" i="2"/>
  <c r="S20" i="2"/>
  <c r="Y20" i="2"/>
  <c r="S22" i="2"/>
  <c r="V22" i="2"/>
  <c r="Y22" i="2"/>
  <c r="AB22" i="2"/>
  <c r="S23" i="2"/>
  <c r="V23" i="2"/>
  <c r="Y23" i="2"/>
  <c r="AB23" i="2"/>
  <c r="S24" i="2"/>
  <c r="V24" i="2"/>
  <c r="Y24" i="2"/>
  <c r="AB24" i="2"/>
  <c r="S32" i="2"/>
  <c r="V32" i="2"/>
  <c r="Y32" i="2"/>
  <c r="AB32" i="2"/>
  <c r="S33" i="2"/>
  <c r="V33" i="2"/>
  <c r="Y33" i="2"/>
  <c r="AB33" i="2"/>
  <c r="S34" i="2"/>
  <c r="V34" i="2"/>
  <c r="Y34" i="2"/>
  <c r="AB34" i="2"/>
  <c r="Q35" i="2"/>
  <c r="R35" i="2"/>
  <c r="T35" i="2"/>
  <c r="U35" i="2"/>
  <c r="W35" i="2"/>
  <c r="X35" i="2"/>
  <c r="Z35" i="2"/>
  <c r="AA35" i="2"/>
  <c r="S36" i="2"/>
  <c r="V36" i="2"/>
  <c r="Y36" i="2"/>
  <c r="AB36" i="2"/>
  <c r="S37" i="2"/>
  <c r="V37" i="2"/>
  <c r="Y37" i="2"/>
  <c r="AB37" i="2"/>
  <c r="S38" i="2"/>
  <c r="V38" i="2"/>
  <c r="Y38" i="2"/>
  <c r="AB38" i="2"/>
  <c r="Q39" i="2"/>
  <c r="R39" i="2"/>
  <c r="T39" i="2"/>
  <c r="U39" i="2"/>
  <c r="W39" i="2"/>
  <c r="X39" i="2"/>
  <c r="Z39" i="2"/>
  <c r="AA39" i="2"/>
  <c r="S40" i="2"/>
  <c r="V40" i="2"/>
  <c r="Y40" i="2"/>
  <c r="AB40" i="2"/>
  <c r="S41" i="2"/>
  <c r="V41" i="2"/>
  <c r="Y41" i="2"/>
  <c r="AB41" i="2"/>
  <c r="S42" i="2"/>
  <c r="V42" i="2"/>
  <c r="Y42" i="2"/>
  <c r="AB42" i="2"/>
  <c r="Q45" i="2"/>
  <c r="R45" i="2"/>
  <c r="T45" i="2"/>
  <c r="U45" i="2"/>
  <c r="W45" i="2"/>
  <c r="X45" i="2"/>
  <c r="Z45" i="2"/>
  <c r="AA45" i="2"/>
  <c r="S46" i="2"/>
  <c r="V46" i="2"/>
  <c r="Y46" i="2"/>
  <c r="AB46" i="2"/>
  <c r="S47" i="2"/>
  <c r="V47" i="2"/>
  <c r="Y47" i="2"/>
  <c r="AB47" i="2"/>
  <c r="S48" i="2"/>
  <c r="V48" i="2"/>
  <c r="Y48" i="2"/>
  <c r="AB48" i="2"/>
  <c r="Q49" i="2"/>
  <c r="R49" i="2"/>
  <c r="T49" i="2"/>
  <c r="T53" i="2" s="1"/>
  <c r="U49" i="2"/>
  <c r="U53" i="2" s="1"/>
  <c r="W49" i="2"/>
  <c r="X49" i="2"/>
  <c r="X53" i="2" s="1"/>
  <c r="Z49" i="2"/>
  <c r="AA49" i="2"/>
  <c r="S50" i="2"/>
  <c r="V50" i="2"/>
  <c r="Y50" i="2"/>
  <c r="AB50" i="2"/>
  <c r="S51" i="2"/>
  <c r="V51" i="2"/>
  <c r="Y51" i="2"/>
  <c r="AB51" i="2"/>
  <c r="S52" i="2"/>
  <c r="V52" i="2"/>
  <c r="Y52" i="2"/>
  <c r="AB52" i="2"/>
  <c r="Q53" i="2"/>
  <c r="R53" i="2"/>
  <c r="W53" i="2"/>
  <c r="Z53" i="2"/>
  <c r="AA53" i="2"/>
  <c r="Q55" i="2"/>
  <c r="R55" i="2"/>
  <c r="T55" i="2"/>
  <c r="U55" i="2"/>
  <c r="W55" i="2"/>
  <c r="X55" i="2"/>
  <c r="Z55" i="2"/>
  <c r="AA55" i="2"/>
  <c r="S56" i="2"/>
  <c r="V56" i="2"/>
  <c r="Y56" i="2"/>
  <c r="AB56" i="2"/>
  <c r="S57" i="2"/>
  <c r="V57" i="2"/>
  <c r="Y57" i="2"/>
  <c r="AB57" i="2"/>
  <c r="S58" i="2"/>
  <c r="V58" i="2"/>
  <c r="Y58" i="2"/>
  <c r="AB58" i="2"/>
  <c r="Q59" i="2"/>
  <c r="R59" i="2"/>
  <c r="T59" i="2"/>
  <c r="U59" i="2"/>
  <c r="W59" i="2"/>
  <c r="X59" i="2"/>
  <c r="Z59" i="2"/>
  <c r="AA59" i="2"/>
  <c r="S60" i="2"/>
  <c r="V60" i="2"/>
  <c r="Y60" i="2"/>
  <c r="AB60" i="2"/>
  <c r="S61" i="2"/>
  <c r="V61" i="2"/>
  <c r="Y61" i="2"/>
  <c r="AB61" i="2"/>
  <c r="S62" i="2"/>
  <c r="V62" i="2"/>
  <c r="Y62" i="2"/>
  <c r="AB62" i="2"/>
  <c r="Q63" i="2"/>
  <c r="R63" i="2"/>
  <c r="T63" i="2"/>
  <c r="U63" i="2"/>
  <c r="W63" i="2"/>
  <c r="X63" i="2"/>
  <c r="Z63" i="2"/>
  <c r="AA63" i="2"/>
  <c r="S64" i="2"/>
  <c r="V64" i="2"/>
  <c r="Y64" i="2"/>
  <c r="AB64" i="2"/>
  <c r="S65" i="2"/>
  <c r="V65" i="2"/>
  <c r="Y65" i="2"/>
  <c r="AB65" i="2"/>
  <c r="S66" i="2"/>
  <c r="V66" i="2"/>
  <c r="Y66" i="2"/>
  <c r="AB66" i="2"/>
  <c r="Q67" i="2"/>
  <c r="R67" i="2"/>
  <c r="T67" i="2"/>
  <c r="U67" i="2"/>
  <c r="W67" i="2"/>
  <c r="X67" i="2"/>
  <c r="Z67" i="2"/>
  <c r="AA67" i="2"/>
  <c r="S68" i="2"/>
  <c r="V68" i="2"/>
  <c r="Y68" i="2"/>
  <c r="AB68" i="2"/>
  <c r="S69" i="2"/>
  <c r="V69" i="2"/>
  <c r="Y69" i="2"/>
  <c r="AB69" i="2"/>
  <c r="S70" i="2"/>
  <c r="V70" i="2"/>
  <c r="Y70" i="2"/>
  <c r="AB70" i="2"/>
  <c r="Q71" i="2"/>
  <c r="R71" i="2"/>
  <c r="T71" i="2"/>
  <c r="T75" i="2" s="1"/>
  <c r="U71" i="2"/>
  <c r="U75" i="2" s="1"/>
  <c r="W71" i="2"/>
  <c r="X71" i="2"/>
  <c r="X75" i="2" s="1"/>
  <c r="Z71" i="2"/>
  <c r="AA71" i="2"/>
  <c r="S72" i="2"/>
  <c r="V72" i="2"/>
  <c r="Y72" i="2"/>
  <c r="AB72" i="2"/>
  <c r="S73" i="2"/>
  <c r="V73" i="2"/>
  <c r="Y73" i="2"/>
  <c r="AB73" i="2"/>
  <c r="S74" i="2"/>
  <c r="V74" i="2"/>
  <c r="Y74" i="2"/>
  <c r="AB74" i="2"/>
  <c r="Q75" i="2"/>
  <c r="R75" i="2"/>
  <c r="W75" i="2"/>
  <c r="Z75" i="2"/>
  <c r="AA75" i="2"/>
  <c r="Q77" i="2"/>
  <c r="R77" i="2"/>
  <c r="T77" i="2"/>
  <c r="T81" i="2" s="1"/>
  <c r="U77" i="2"/>
  <c r="U81" i="2" s="1"/>
  <c r="W77" i="2"/>
  <c r="X77" i="2"/>
  <c r="X81" i="2" s="1"/>
  <c r="Z77" i="2"/>
  <c r="AA77" i="2"/>
  <c r="S78" i="2"/>
  <c r="V78" i="2"/>
  <c r="Y78" i="2"/>
  <c r="AB78" i="2"/>
  <c r="S79" i="2"/>
  <c r="V79" i="2"/>
  <c r="Y79" i="2"/>
  <c r="AB79" i="2"/>
  <c r="S80" i="2"/>
  <c r="S77" i="2" s="1"/>
  <c r="S81" i="2" s="1"/>
  <c r="V80" i="2"/>
  <c r="Y80" i="2"/>
  <c r="AB80" i="2"/>
  <c r="Q81" i="2"/>
  <c r="R81" i="2"/>
  <c r="W81" i="2"/>
  <c r="Z81" i="2"/>
  <c r="AA81" i="2"/>
  <c r="Q83" i="2"/>
  <c r="R83" i="2"/>
  <c r="R95" i="2" s="1"/>
  <c r="T83" i="2"/>
  <c r="U83" i="2"/>
  <c r="W83" i="2"/>
  <c r="X83" i="2"/>
  <c r="Z83" i="2"/>
  <c r="AA83" i="2"/>
  <c r="S84" i="2"/>
  <c r="S83" i="2" s="1"/>
  <c r="V84" i="2"/>
  <c r="Y84" i="2"/>
  <c r="AB84" i="2"/>
  <c r="S85" i="2"/>
  <c r="V85" i="2"/>
  <c r="Y85" i="2"/>
  <c r="AB85" i="2"/>
  <c r="S86" i="2"/>
  <c r="V86" i="2"/>
  <c r="Y86" i="2"/>
  <c r="AB86" i="2"/>
  <c r="Q87" i="2"/>
  <c r="R87" i="2"/>
  <c r="T87" i="2"/>
  <c r="U87" i="2"/>
  <c r="W87" i="2"/>
  <c r="X87" i="2"/>
  <c r="Z87" i="2"/>
  <c r="AA87" i="2"/>
  <c r="S88" i="2"/>
  <c r="V88" i="2"/>
  <c r="Y88" i="2"/>
  <c r="AB88" i="2"/>
  <c r="S89" i="2"/>
  <c r="V89" i="2"/>
  <c r="Y89" i="2"/>
  <c r="AB89" i="2"/>
  <c r="S90" i="2"/>
  <c r="V90" i="2"/>
  <c r="Y90" i="2"/>
  <c r="AB90" i="2"/>
  <c r="Q91" i="2"/>
  <c r="R91" i="2"/>
  <c r="T91" i="2"/>
  <c r="T95" i="2" s="1"/>
  <c r="U91" i="2"/>
  <c r="W91" i="2"/>
  <c r="W95" i="2" s="1"/>
  <c r="X91" i="2"/>
  <c r="X95" i="2" s="1"/>
  <c r="Z91" i="2"/>
  <c r="AA91" i="2"/>
  <c r="S92" i="2"/>
  <c r="V92" i="2"/>
  <c r="Y92" i="2"/>
  <c r="AB92" i="2"/>
  <c r="S93" i="2"/>
  <c r="V93" i="2"/>
  <c r="Y93" i="2"/>
  <c r="AB93" i="2"/>
  <c r="S94" i="2"/>
  <c r="V94" i="2"/>
  <c r="Y94" i="2"/>
  <c r="AB94" i="2"/>
  <c r="Q95" i="2"/>
  <c r="U95" i="2"/>
  <c r="Z95" i="2"/>
  <c r="AA95" i="2"/>
  <c r="Q97" i="2"/>
  <c r="R97" i="2"/>
  <c r="T97" i="2"/>
  <c r="T108" i="2" s="1"/>
  <c r="U97" i="2"/>
  <c r="W97" i="2"/>
  <c r="W108" i="2" s="1"/>
  <c r="X97" i="2"/>
  <c r="X108" i="2" s="1"/>
  <c r="Z97" i="2"/>
  <c r="AA97" i="2"/>
  <c r="S98" i="2"/>
  <c r="V98" i="2"/>
  <c r="Y98" i="2"/>
  <c r="AB98" i="2"/>
  <c r="S99" i="2"/>
  <c r="V99" i="2"/>
  <c r="Y99" i="2"/>
  <c r="AB99" i="2"/>
  <c r="S100" i="2"/>
  <c r="V100" i="2"/>
  <c r="Y100" i="2"/>
  <c r="AB100" i="2"/>
  <c r="S101" i="2"/>
  <c r="V101" i="2"/>
  <c r="Y101" i="2"/>
  <c r="AB101" i="2"/>
  <c r="S102" i="2"/>
  <c r="V102" i="2"/>
  <c r="Y102" i="2"/>
  <c r="AB102" i="2"/>
  <c r="S103" i="2"/>
  <c r="V103" i="2"/>
  <c r="Y103" i="2"/>
  <c r="AB103" i="2"/>
  <c r="S104" i="2"/>
  <c r="V104" i="2"/>
  <c r="Y104" i="2"/>
  <c r="AB104" i="2"/>
  <c r="S105" i="2"/>
  <c r="V105" i="2"/>
  <c r="Y105" i="2"/>
  <c r="AB105" i="2"/>
  <c r="S106" i="2"/>
  <c r="V106" i="2"/>
  <c r="Y106" i="2"/>
  <c r="AB106" i="2"/>
  <c r="S107" i="2"/>
  <c r="V107" i="2"/>
  <c r="Y107" i="2"/>
  <c r="AB107" i="2"/>
  <c r="Q108" i="2"/>
  <c r="R108" i="2"/>
  <c r="U108" i="2"/>
  <c r="Z108" i="2"/>
  <c r="AA108" i="2"/>
  <c r="S110" i="2"/>
  <c r="V110" i="2"/>
  <c r="Y110" i="2"/>
  <c r="AB110" i="2"/>
  <c r="S111" i="2"/>
  <c r="V111" i="2"/>
  <c r="Y111" i="2"/>
  <c r="AB111" i="2"/>
  <c r="S112" i="2"/>
  <c r="V112" i="2"/>
  <c r="Y112" i="2"/>
  <c r="AB112" i="2"/>
  <c r="S116" i="2"/>
  <c r="V116" i="2"/>
  <c r="Y116" i="2"/>
  <c r="AB116" i="2"/>
  <c r="Q117" i="2"/>
  <c r="R117" i="2"/>
  <c r="T117" i="2"/>
  <c r="U117" i="2"/>
  <c r="V117" i="2"/>
  <c r="W117" i="2"/>
  <c r="X117" i="2"/>
  <c r="Z117" i="2"/>
  <c r="AA117" i="2"/>
  <c r="S119" i="2"/>
  <c r="V119" i="2"/>
  <c r="Y119" i="2"/>
  <c r="AB119" i="2"/>
  <c r="S120" i="2"/>
  <c r="V120" i="2"/>
  <c r="Y120" i="2"/>
  <c r="AB120" i="2"/>
  <c r="Q121" i="2"/>
  <c r="R121" i="2"/>
  <c r="S121" i="2"/>
  <c r="T121" i="2"/>
  <c r="U121" i="2"/>
  <c r="V121" i="2"/>
  <c r="W121" i="2"/>
  <c r="X121" i="2"/>
  <c r="Z121" i="2"/>
  <c r="AA121" i="2"/>
  <c r="S123" i="2"/>
  <c r="V123" i="2"/>
  <c r="V125" i="2" s="1"/>
  <c r="Y123" i="2"/>
  <c r="AB123" i="2"/>
  <c r="S124" i="2"/>
  <c r="V124" i="2"/>
  <c r="Y124" i="2"/>
  <c r="AB124" i="2"/>
  <c r="Q125" i="2"/>
  <c r="R125" i="2"/>
  <c r="T125" i="2"/>
  <c r="U125" i="2"/>
  <c r="W125" i="2"/>
  <c r="X125" i="2"/>
  <c r="Z125" i="2"/>
  <c r="AA125" i="2"/>
  <c r="S127" i="2"/>
  <c r="V127" i="2"/>
  <c r="Y127" i="2"/>
  <c r="AB127" i="2"/>
  <c r="S128" i="2"/>
  <c r="V128" i="2"/>
  <c r="Y128" i="2"/>
  <c r="AB128" i="2"/>
  <c r="S129" i="2"/>
  <c r="V129" i="2"/>
  <c r="Y129" i="2"/>
  <c r="AB129" i="2"/>
  <c r="Q130" i="2"/>
  <c r="R130" i="2"/>
  <c r="S130" i="2"/>
  <c r="T130" i="2"/>
  <c r="U130" i="2"/>
  <c r="V130" i="2"/>
  <c r="W130" i="2"/>
  <c r="X130" i="2"/>
  <c r="Z130" i="2"/>
  <c r="AA130" i="2"/>
  <c r="AB130" i="2"/>
  <c r="S132" i="2"/>
  <c r="V132" i="2"/>
  <c r="Y132" i="2"/>
  <c r="AB132" i="2"/>
  <c r="S133" i="2"/>
  <c r="V133" i="2"/>
  <c r="Y133" i="2"/>
  <c r="AB133" i="2"/>
  <c r="S134" i="2"/>
  <c r="V134" i="2"/>
  <c r="Y134" i="2"/>
  <c r="AB134" i="2"/>
  <c r="S135" i="2"/>
  <c r="V135" i="2"/>
  <c r="Y135" i="2"/>
  <c r="AB135" i="2"/>
  <c r="Q136" i="2"/>
  <c r="R136" i="2"/>
  <c r="S136" i="2"/>
  <c r="T136" i="2"/>
  <c r="U136" i="2"/>
  <c r="V136" i="2"/>
  <c r="W136" i="2"/>
  <c r="X136" i="2"/>
  <c r="Z136" i="2"/>
  <c r="AA136" i="2"/>
  <c r="Q138" i="2"/>
  <c r="R138" i="2"/>
  <c r="T138" i="2"/>
  <c r="U138" i="2"/>
  <c r="W138" i="2"/>
  <c r="X138" i="2"/>
  <c r="Z138" i="2"/>
  <c r="AA138" i="2"/>
  <c r="S139" i="2"/>
  <c r="V139" i="2"/>
  <c r="Y139" i="2"/>
  <c r="AB139" i="2"/>
  <c r="S140" i="2"/>
  <c r="V140" i="2"/>
  <c r="Y140" i="2"/>
  <c r="AB140" i="2"/>
  <c r="S141" i="2"/>
  <c r="V141" i="2"/>
  <c r="Y141" i="2"/>
  <c r="AB141" i="2"/>
  <c r="Q142" i="2"/>
  <c r="R142" i="2"/>
  <c r="T142" i="2"/>
  <c r="U142" i="2"/>
  <c r="W142" i="2"/>
  <c r="X142" i="2"/>
  <c r="Z142" i="2"/>
  <c r="AA142" i="2"/>
  <c r="S143" i="2"/>
  <c r="V143" i="2"/>
  <c r="Y143" i="2"/>
  <c r="AB143" i="2"/>
  <c r="S144" i="2"/>
  <c r="V144" i="2"/>
  <c r="Y144" i="2"/>
  <c r="AB144" i="2"/>
  <c r="S145" i="2"/>
  <c r="V145" i="2"/>
  <c r="Y145" i="2"/>
  <c r="AB145" i="2"/>
  <c r="Q146" i="2"/>
  <c r="R146" i="2"/>
  <c r="T146" i="2"/>
  <c r="T159" i="2" s="1"/>
  <c r="U146" i="2"/>
  <c r="W146" i="2"/>
  <c r="X146" i="2"/>
  <c r="Z146" i="2"/>
  <c r="Z159" i="2" s="1"/>
  <c r="AA146" i="2"/>
  <c r="S147" i="2"/>
  <c r="S146" i="2" s="1"/>
  <c r="V147" i="2"/>
  <c r="Y147" i="2"/>
  <c r="AB147" i="2"/>
  <c r="S148" i="2"/>
  <c r="V148" i="2"/>
  <c r="Y148" i="2"/>
  <c r="AB148" i="2"/>
  <c r="S149" i="2"/>
  <c r="V149" i="2"/>
  <c r="Y149" i="2"/>
  <c r="AB149" i="2"/>
  <c r="S150" i="2"/>
  <c r="V150" i="2"/>
  <c r="Y150" i="2"/>
  <c r="AB150" i="2"/>
  <c r="S151" i="2"/>
  <c r="V151" i="2"/>
  <c r="Y151" i="2"/>
  <c r="AB151" i="2"/>
  <c r="Q152" i="2"/>
  <c r="Q159" i="2" s="1"/>
  <c r="R152" i="2"/>
  <c r="S152" i="2"/>
  <c r="T152" i="2"/>
  <c r="U152" i="2"/>
  <c r="U159" i="2" s="1"/>
  <c r="W152" i="2"/>
  <c r="X152" i="2"/>
  <c r="X159" i="2" s="1"/>
  <c r="Z152" i="2"/>
  <c r="AA152" i="2"/>
  <c r="S153" i="2"/>
  <c r="V153" i="2"/>
  <c r="Y153" i="2"/>
  <c r="AB153" i="2"/>
  <c r="S154" i="2"/>
  <c r="V154" i="2"/>
  <c r="Y154" i="2"/>
  <c r="AB154" i="2"/>
  <c r="S155" i="2"/>
  <c r="V155" i="2"/>
  <c r="Y155" i="2"/>
  <c r="AB155" i="2"/>
  <c r="S156" i="2"/>
  <c r="V156" i="2"/>
  <c r="Y156" i="2"/>
  <c r="AB156" i="2"/>
  <c r="S157" i="2"/>
  <c r="V157" i="2"/>
  <c r="Y157" i="2"/>
  <c r="AB157" i="2"/>
  <c r="S158" i="2"/>
  <c r="V158" i="2"/>
  <c r="Y158" i="2"/>
  <c r="AB158" i="2"/>
  <c r="R159" i="2"/>
  <c r="W159" i="2"/>
  <c r="P158" i="2"/>
  <c r="M158" i="2"/>
  <c r="J158" i="2"/>
  <c r="G158" i="2"/>
  <c r="P157" i="2"/>
  <c r="M157" i="2"/>
  <c r="J157" i="2"/>
  <c r="G157" i="2"/>
  <c r="P156" i="2"/>
  <c r="M156" i="2"/>
  <c r="J156" i="2"/>
  <c r="G156" i="2"/>
  <c r="P155" i="2"/>
  <c r="M155" i="2"/>
  <c r="J155" i="2"/>
  <c r="G155" i="2"/>
  <c r="P154" i="2"/>
  <c r="M154" i="2"/>
  <c r="J154" i="2"/>
  <c r="G154" i="2"/>
  <c r="P153" i="2"/>
  <c r="M153" i="2"/>
  <c r="M152" i="2" s="1"/>
  <c r="J153" i="2"/>
  <c r="G153" i="2"/>
  <c r="P152" i="2"/>
  <c r="O152" i="2"/>
  <c r="N152" i="2"/>
  <c r="L152" i="2"/>
  <c r="K152" i="2"/>
  <c r="I152" i="2"/>
  <c r="H152" i="2"/>
  <c r="F152" i="2"/>
  <c r="E152" i="2"/>
  <c r="P151" i="2"/>
  <c r="M151" i="2"/>
  <c r="J151" i="2"/>
  <c r="G151" i="2"/>
  <c r="P150" i="2"/>
  <c r="M150" i="2"/>
  <c r="J150" i="2"/>
  <c r="G150" i="2"/>
  <c r="P149" i="2"/>
  <c r="M149" i="2"/>
  <c r="J149" i="2"/>
  <c r="G149" i="2"/>
  <c r="P148" i="2"/>
  <c r="M148" i="2"/>
  <c r="J148" i="2"/>
  <c r="G148" i="2"/>
  <c r="P147" i="2"/>
  <c r="M147" i="2"/>
  <c r="M146" i="2" s="1"/>
  <c r="J147" i="2"/>
  <c r="J146" i="2" s="1"/>
  <c r="G147" i="2"/>
  <c r="P146" i="2"/>
  <c r="O146" i="2"/>
  <c r="N146" i="2"/>
  <c r="L146" i="2"/>
  <c r="K146" i="2"/>
  <c r="I146" i="2"/>
  <c r="H146" i="2"/>
  <c r="F146" i="2"/>
  <c r="E146" i="2"/>
  <c r="P145" i="2"/>
  <c r="M145" i="2"/>
  <c r="J145" i="2"/>
  <c r="G145" i="2"/>
  <c r="P144" i="2"/>
  <c r="M144" i="2"/>
  <c r="J144" i="2"/>
  <c r="G144" i="2"/>
  <c r="P143" i="2"/>
  <c r="M143" i="2"/>
  <c r="M142" i="2" s="1"/>
  <c r="J143" i="2"/>
  <c r="J142" i="2" s="1"/>
  <c r="G143" i="2"/>
  <c r="P142" i="2"/>
  <c r="O142" i="2"/>
  <c r="N142" i="2"/>
  <c r="L142" i="2"/>
  <c r="K142" i="2"/>
  <c r="I142" i="2"/>
  <c r="H142" i="2"/>
  <c r="F142" i="2"/>
  <c r="E142" i="2"/>
  <c r="P141" i="2"/>
  <c r="M141" i="2"/>
  <c r="J141" i="2"/>
  <c r="G141" i="2"/>
  <c r="P140" i="2"/>
  <c r="M140" i="2"/>
  <c r="J140" i="2"/>
  <c r="G140" i="2"/>
  <c r="P139" i="2"/>
  <c r="M139" i="2"/>
  <c r="M138" i="2" s="1"/>
  <c r="J139" i="2"/>
  <c r="G139" i="2"/>
  <c r="P138" i="2"/>
  <c r="O138" i="2"/>
  <c r="N138" i="2"/>
  <c r="L138" i="2"/>
  <c r="K138" i="2"/>
  <c r="I138" i="2"/>
  <c r="H138" i="2"/>
  <c r="G138" i="2"/>
  <c r="F138" i="2"/>
  <c r="E138" i="2"/>
  <c r="O136" i="2"/>
  <c r="N136" i="2"/>
  <c r="L136" i="2"/>
  <c r="K136" i="2"/>
  <c r="I136" i="2"/>
  <c r="H136" i="2"/>
  <c r="F136" i="2"/>
  <c r="E136" i="2"/>
  <c r="P135" i="2"/>
  <c r="M135" i="2"/>
  <c r="J135" i="2"/>
  <c r="G135" i="2"/>
  <c r="P134" i="2"/>
  <c r="M134" i="2"/>
  <c r="J134" i="2"/>
  <c r="G134" i="2"/>
  <c r="P133" i="2"/>
  <c r="M133" i="2"/>
  <c r="J133" i="2"/>
  <c r="G133" i="2"/>
  <c r="P132" i="2"/>
  <c r="P136" i="2" s="1"/>
  <c r="M132" i="2"/>
  <c r="M136" i="2" s="1"/>
  <c r="J132" i="2"/>
  <c r="G132" i="2"/>
  <c r="O130" i="2"/>
  <c r="N130" i="2"/>
  <c r="L130" i="2"/>
  <c r="K130" i="2"/>
  <c r="I130" i="2"/>
  <c r="H130" i="2"/>
  <c r="F130" i="2"/>
  <c r="E130" i="2"/>
  <c r="P129" i="2"/>
  <c r="M129" i="2"/>
  <c r="J129" i="2"/>
  <c r="G129" i="2"/>
  <c r="P128" i="2"/>
  <c r="M128" i="2"/>
  <c r="J128" i="2"/>
  <c r="G128" i="2"/>
  <c r="P127" i="2"/>
  <c r="P130" i="2" s="1"/>
  <c r="M127" i="2"/>
  <c r="J127" i="2"/>
  <c r="J130" i="2" s="1"/>
  <c r="G127" i="2"/>
  <c r="G130" i="2" s="1"/>
  <c r="O125" i="2"/>
  <c r="N125" i="2"/>
  <c r="L125" i="2"/>
  <c r="K125" i="2"/>
  <c r="I125" i="2"/>
  <c r="H125" i="2"/>
  <c r="F125" i="2"/>
  <c r="E125" i="2"/>
  <c r="P124" i="2"/>
  <c r="M124" i="2"/>
  <c r="J124" i="2"/>
  <c r="G124" i="2"/>
  <c r="P123" i="2"/>
  <c r="P125" i="2" s="1"/>
  <c r="M123" i="2"/>
  <c r="M125" i="2" s="1"/>
  <c r="J123" i="2"/>
  <c r="J125" i="2" s="1"/>
  <c r="G123" i="2"/>
  <c r="G125" i="2" s="1"/>
  <c r="O121" i="2"/>
  <c r="N121" i="2"/>
  <c r="L121" i="2"/>
  <c r="K121" i="2"/>
  <c r="I121" i="2"/>
  <c r="H121" i="2"/>
  <c r="F121" i="2"/>
  <c r="E121" i="2"/>
  <c r="P120" i="2"/>
  <c r="M120" i="2"/>
  <c r="J120" i="2"/>
  <c r="G120" i="2"/>
  <c r="P119" i="2"/>
  <c r="P121" i="2" s="1"/>
  <c r="M119" i="2"/>
  <c r="M121" i="2" s="1"/>
  <c r="J119" i="2"/>
  <c r="G119" i="2"/>
  <c r="G121" i="2" s="1"/>
  <c r="O117" i="2"/>
  <c r="N117" i="2"/>
  <c r="L117" i="2"/>
  <c r="K117" i="2"/>
  <c r="I117" i="2"/>
  <c r="H117" i="2"/>
  <c r="F117" i="2"/>
  <c r="E117" i="2"/>
  <c r="P116" i="2"/>
  <c r="AD116" i="2" s="1"/>
  <c r="M116" i="2"/>
  <c r="P112" i="2"/>
  <c r="M112" i="2"/>
  <c r="J112" i="2"/>
  <c r="G112" i="2"/>
  <c r="P111" i="2"/>
  <c r="M111" i="2"/>
  <c r="J111" i="2"/>
  <c r="G111" i="2"/>
  <c r="P110" i="2"/>
  <c r="P117" i="2" s="1"/>
  <c r="M110" i="2"/>
  <c r="J110" i="2"/>
  <c r="G110" i="2"/>
  <c r="P107" i="2"/>
  <c r="M107" i="2"/>
  <c r="J107" i="2"/>
  <c r="G107" i="2"/>
  <c r="P106" i="2"/>
  <c r="M106" i="2"/>
  <c r="J106" i="2"/>
  <c r="G106" i="2"/>
  <c r="P105" i="2"/>
  <c r="M105" i="2"/>
  <c r="J105" i="2"/>
  <c r="G105" i="2"/>
  <c r="P104" i="2"/>
  <c r="M104" i="2"/>
  <c r="J104" i="2"/>
  <c r="G104" i="2"/>
  <c r="P103" i="2"/>
  <c r="M103" i="2"/>
  <c r="J103" i="2"/>
  <c r="G103" i="2"/>
  <c r="P102" i="2"/>
  <c r="M102" i="2"/>
  <c r="J102" i="2"/>
  <c r="G102" i="2"/>
  <c r="P101" i="2"/>
  <c r="M101" i="2"/>
  <c r="J101" i="2"/>
  <c r="G101" i="2"/>
  <c r="P100" i="2"/>
  <c r="M100" i="2"/>
  <c r="AD100" i="2"/>
  <c r="G100" i="2"/>
  <c r="P99" i="2"/>
  <c r="M99" i="2"/>
  <c r="J99" i="2"/>
  <c r="AD99" i="2" s="1"/>
  <c r="G99" i="2"/>
  <c r="P98" i="2"/>
  <c r="M98" i="2"/>
  <c r="J98" i="2"/>
  <c r="G98" i="2"/>
  <c r="O97" i="2"/>
  <c r="O108" i="2" s="1"/>
  <c r="N97" i="2"/>
  <c r="N108" i="2" s="1"/>
  <c r="L97" i="2"/>
  <c r="L108" i="2" s="1"/>
  <c r="K97" i="2"/>
  <c r="K108" i="2" s="1"/>
  <c r="I97" i="2"/>
  <c r="I108" i="2" s="1"/>
  <c r="H97" i="2"/>
  <c r="H108" i="2" s="1"/>
  <c r="F97" i="2"/>
  <c r="F108" i="2" s="1"/>
  <c r="E97" i="2"/>
  <c r="E108" i="2" s="1"/>
  <c r="P94" i="2"/>
  <c r="M94" i="2"/>
  <c r="J94" i="2"/>
  <c r="G94" i="2"/>
  <c r="P93" i="2"/>
  <c r="M93" i="2"/>
  <c r="J93" i="2"/>
  <c r="G93" i="2"/>
  <c r="P92" i="2"/>
  <c r="M92" i="2"/>
  <c r="M91" i="2" s="1"/>
  <c r="J92" i="2"/>
  <c r="J91" i="2" s="1"/>
  <c r="G92" i="2"/>
  <c r="G91" i="2" s="1"/>
  <c r="P91" i="2"/>
  <c r="O91" i="2"/>
  <c r="N91" i="2"/>
  <c r="L91" i="2"/>
  <c r="K91" i="2"/>
  <c r="I91" i="2"/>
  <c r="H91" i="2"/>
  <c r="F91" i="2"/>
  <c r="E91" i="2"/>
  <c r="P90" i="2"/>
  <c r="M90" i="2"/>
  <c r="J90" i="2"/>
  <c r="G90" i="2"/>
  <c r="P89" i="2"/>
  <c r="M89" i="2"/>
  <c r="J89" i="2"/>
  <c r="G89" i="2"/>
  <c r="P88" i="2"/>
  <c r="M88" i="2"/>
  <c r="M87" i="2" s="1"/>
  <c r="J88" i="2"/>
  <c r="J87" i="2" s="1"/>
  <c r="G88" i="2"/>
  <c r="P87" i="2"/>
  <c r="O87" i="2"/>
  <c r="N87" i="2"/>
  <c r="L87" i="2"/>
  <c r="K87" i="2"/>
  <c r="I87" i="2"/>
  <c r="H87" i="2"/>
  <c r="F87" i="2"/>
  <c r="E87" i="2"/>
  <c r="P86" i="2"/>
  <c r="M86" i="2"/>
  <c r="J86" i="2"/>
  <c r="G86" i="2"/>
  <c r="P85" i="2"/>
  <c r="M85" i="2"/>
  <c r="J85" i="2"/>
  <c r="G85" i="2"/>
  <c r="P84" i="2"/>
  <c r="P83" i="2" s="1"/>
  <c r="M84" i="2"/>
  <c r="M83" i="2" s="1"/>
  <c r="J84" i="2"/>
  <c r="G84" i="2"/>
  <c r="G83" i="2" s="1"/>
  <c r="O83" i="2"/>
  <c r="N83" i="2"/>
  <c r="L83" i="2"/>
  <c r="K83" i="2"/>
  <c r="I83" i="2"/>
  <c r="H83" i="2"/>
  <c r="F83" i="2"/>
  <c r="E83" i="2"/>
  <c r="P80" i="2"/>
  <c r="M80" i="2"/>
  <c r="J80" i="2"/>
  <c r="G80" i="2"/>
  <c r="P79" i="2"/>
  <c r="M79" i="2"/>
  <c r="J79" i="2"/>
  <c r="G79" i="2"/>
  <c r="AC79" i="2" s="1"/>
  <c r="P78" i="2"/>
  <c r="P77" i="2" s="1"/>
  <c r="P81" i="2" s="1"/>
  <c r="M78" i="2"/>
  <c r="J78" i="2"/>
  <c r="J77" i="2" s="1"/>
  <c r="J81" i="2" s="1"/>
  <c r="G78" i="2"/>
  <c r="G77" i="2" s="1"/>
  <c r="O77" i="2"/>
  <c r="O81" i="2" s="1"/>
  <c r="N77" i="2"/>
  <c r="N81" i="2" s="1"/>
  <c r="M77" i="2"/>
  <c r="M81" i="2" s="1"/>
  <c r="L77" i="2"/>
  <c r="L81" i="2" s="1"/>
  <c r="K77" i="2"/>
  <c r="K81" i="2" s="1"/>
  <c r="I77" i="2"/>
  <c r="I81" i="2" s="1"/>
  <c r="H77" i="2"/>
  <c r="H81" i="2" s="1"/>
  <c r="F77" i="2"/>
  <c r="F81" i="2" s="1"/>
  <c r="E77" i="2"/>
  <c r="E81" i="2" s="1"/>
  <c r="AE76" i="2"/>
  <c r="AF76" i="2" s="1"/>
  <c r="P74" i="2"/>
  <c r="M74" i="2"/>
  <c r="J74" i="2"/>
  <c r="G74" i="2"/>
  <c r="P73" i="2"/>
  <c r="M73" i="2"/>
  <c r="J73" i="2"/>
  <c r="G73" i="2"/>
  <c r="P72" i="2"/>
  <c r="P71" i="2" s="1"/>
  <c r="M72" i="2"/>
  <c r="M71" i="2" s="1"/>
  <c r="J72" i="2"/>
  <c r="J71" i="2" s="1"/>
  <c r="G72" i="2"/>
  <c r="O71" i="2"/>
  <c r="N71" i="2"/>
  <c r="L71" i="2"/>
  <c r="K71" i="2"/>
  <c r="I71" i="2"/>
  <c r="H71" i="2"/>
  <c r="F71" i="2"/>
  <c r="E71" i="2"/>
  <c r="P70" i="2"/>
  <c r="M70" i="2"/>
  <c r="J70" i="2"/>
  <c r="G70" i="2"/>
  <c r="P69" i="2"/>
  <c r="M69" i="2"/>
  <c r="J69" i="2"/>
  <c r="G69" i="2"/>
  <c r="P68" i="2"/>
  <c r="P67" i="2" s="1"/>
  <c r="M68" i="2"/>
  <c r="M67" i="2" s="1"/>
  <c r="J68" i="2"/>
  <c r="J67" i="2" s="1"/>
  <c r="G68" i="2"/>
  <c r="O67" i="2"/>
  <c r="N67" i="2"/>
  <c r="L67" i="2"/>
  <c r="K67" i="2"/>
  <c r="I67" i="2"/>
  <c r="H67" i="2"/>
  <c r="F67" i="2"/>
  <c r="E67" i="2"/>
  <c r="P66" i="2"/>
  <c r="M66" i="2"/>
  <c r="J66" i="2"/>
  <c r="G66" i="2"/>
  <c r="P65" i="2"/>
  <c r="M65" i="2"/>
  <c r="J65" i="2"/>
  <c r="G65" i="2"/>
  <c r="P64" i="2"/>
  <c r="P63" i="2" s="1"/>
  <c r="M64" i="2"/>
  <c r="M63" i="2" s="1"/>
  <c r="J64" i="2"/>
  <c r="J63" i="2" s="1"/>
  <c r="G64" i="2"/>
  <c r="O63" i="2"/>
  <c r="N63" i="2"/>
  <c r="L63" i="2"/>
  <c r="K63" i="2"/>
  <c r="I63" i="2"/>
  <c r="H63" i="2"/>
  <c r="F63" i="2"/>
  <c r="E63" i="2"/>
  <c r="P62" i="2"/>
  <c r="M62" i="2"/>
  <c r="J62" i="2"/>
  <c r="G62" i="2"/>
  <c r="P61" i="2"/>
  <c r="M61" i="2"/>
  <c r="J61" i="2"/>
  <c r="G61" i="2"/>
  <c r="P60" i="2"/>
  <c r="M60" i="2"/>
  <c r="M59" i="2" s="1"/>
  <c r="J60" i="2"/>
  <c r="J59" i="2" s="1"/>
  <c r="G60" i="2"/>
  <c r="O59" i="2"/>
  <c r="N59" i="2"/>
  <c r="L59" i="2"/>
  <c r="K59" i="2"/>
  <c r="I59" i="2"/>
  <c r="H59" i="2"/>
  <c r="F59" i="2"/>
  <c r="E59" i="2"/>
  <c r="P58" i="2"/>
  <c r="M58" i="2"/>
  <c r="J58" i="2"/>
  <c r="G58" i="2"/>
  <c r="P57" i="2"/>
  <c r="M57" i="2"/>
  <c r="J57" i="2"/>
  <c r="G57" i="2"/>
  <c r="P56" i="2"/>
  <c r="M56" i="2"/>
  <c r="M55" i="2" s="1"/>
  <c r="J56" i="2"/>
  <c r="J55" i="2" s="1"/>
  <c r="G56" i="2"/>
  <c r="O55" i="2"/>
  <c r="N55" i="2"/>
  <c r="L55" i="2"/>
  <c r="K55" i="2"/>
  <c r="I55" i="2"/>
  <c r="H55" i="2"/>
  <c r="F55" i="2"/>
  <c r="E55" i="2"/>
  <c r="P52" i="2"/>
  <c r="M52" i="2"/>
  <c r="J52" i="2"/>
  <c r="G52" i="2"/>
  <c r="P51" i="2"/>
  <c r="M51" i="2"/>
  <c r="J51" i="2"/>
  <c r="G51" i="2"/>
  <c r="P50" i="2"/>
  <c r="P49" i="2" s="1"/>
  <c r="M50" i="2"/>
  <c r="J50" i="2"/>
  <c r="J49" i="2" s="1"/>
  <c r="G50" i="2"/>
  <c r="G49" i="2" s="1"/>
  <c r="O49" i="2"/>
  <c r="N49" i="2"/>
  <c r="L49" i="2"/>
  <c r="K49" i="2"/>
  <c r="I49" i="2"/>
  <c r="H49" i="2"/>
  <c r="F49" i="2"/>
  <c r="E49" i="2"/>
  <c r="P48" i="2"/>
  <c r="M48" i="2"/>
  <c r="J48" i="2"/>
  <c r="G48" i="2"/>
  <c r="P47" i="2"/>
  <c r="M47" i="2"/>
  <c r="J47" i="2"/>
  <c r="G47" i="2"/>
  <c r="P46" i="2"/>
  <c r="M46" i="2"/>
  <c r="P45" i="2"/>
  <c r="O45" i="2"/>
  <c r="N45" i="2"/>
  <c r="L45" i="2"/>
  <c r="K45" i="2"/>
  <c r="I45" i="2"/>
  <c r="H45" i="2"/>
  <c r="F45" i="2"/>
  <c r="E45" i="2"/>
  <c r="P42" i="2"/>
  <c r="M42" i="2"/>
  <c r="J42" i="2"/>
  <c r="G42" i="2"/>
  <c r="P41" i="2"/>
  <c r="M41" i="2"/>
  <c r="J41" i="2"/>
  <c r="G41" i="2"/>
  <c r="P40" i="2"/>
  <c r="P39" i="2" s="1"/>
  <c r="M40" i="2"/>
  <c r="J40" i="2"/>
  <c r="G40" i="2"/>
  <c r="O39" i="2"/>
  <c r="N39" i="2"/>
  <c r="L39" i="2"/>
  <c r="K39" i="2"/>
  <c r="I39" i="2"/>
  <c r="H39" i="2"/>
  <c r="F39" i="2"/>
  <c r="E39" i="2"/>
  <c r="P38" i="2"/>
  <c r="M38" i="2"/>
  <c r="J38" i="2"/>
  <c r="G38" i="2"/>
  <c r="P37" i="2"/>
  <c r="M37" i="2"/>
  <c r="J37" i="2"/>
  <c r="G37" i="2"/>
  <c r="P36" i="2"/>
  <c r="M36" i="2"/>
  <c r="M35" i="2" s="1"/>
  <c r="J36" i="2"/>
  <c r="G36" i="2"/>
  <c r="P35" i="2"/>
  <c r="O35" i="2"/>
  <c r="N35" i="2"/>
  <c r="L35" i="2"/>
  <c r="K35" i="2"/>
  <c r="I35" i="2"/>
  <c r="H35" i="2"/>
  <c r="G35" i="2"/>
  <c r="F35" i="2"/>
  <c r="E35" i="2"/>
  <c r="P34" i="2"/>
  <c r="M34" i="2"/>
  <c r="J34" i="2"/>
  <c r="G34" i="2"/>
  <c r="P33" i="2"/>
  <c r="M33" i="2"/>
  <c r="J33" i="2"/>
  <c r="G33" i="2"/>
  <c r="P32" i="2"/>
  <c r="P31" i="2" s="1"/>
  <c r="M32" i="2"/>
  <c r="M31" i="2" s="1"/>
  <c r="J32" i="2"/>
  <c r="J31" i="2" s="1"/>
  <c r="G32" i="2"/>
  <c r="P24" i="2"/>
  <c r="M24" i="2"/>
  <c r="J24" i="2"/>
  <c r="G24" i="2"/>
  <c r="P23" i="2"/>
  <c r="M23" i="2"/>
  <c r="J23" i="2"/>
  <c r="G23" i="2"/>
  <c r="P22" i="2"/>
  <c r="P21" i="2" s="1"/>
  <c r="M22" i="2"/>
  <c r="M21" i="2" s="1"/>
  <c r="J22" i="2"/>
  <c r="J21" i="2" s="1"/>
  <c r="G22" i="2"/>
  <c r="G21" i="2" s="1"/>
  <c r="M20" i="2"/>
  <c r="J20" i="2"/>
  <c r="AD20" i="2" s="1"/>
  <c r="G20" i="2"/>
  <c r="M19" i="2"/>
  <c r="J19" i="2"/>
  <c r="AD19" i="2" s="1"/>
  <c r="G19" i="2"/>
  <c r="M18" i="2"/>
  <c r="J18" i="2"/>
  <c r="G18" i="2"/>
  <c r="P16" i="2"/>
  <c r="M16" i="2"/>
  <c r="J16" i="2"/>
  <c r="G16" i="2"/>
  <c r="AC16" i="2" s="1"/>
  <c r="P15" i="2"/>
  <c r="M15" i="2"/>
  <c r="J15" i="2"/>
  <c r="G15" i="2"/>
  <c r="AC15" i="2" s="1"/>
  <c r="P14" i="2"/>
  <c r="P13" i="2" s="1"/>
  <c r="M14" i="2"/>
  <c r="M13" i="2" s="1"/>
  <c r="J14" i="2"/>
  <c r="G14" i="2"/>
  <c r="AC14" i="2" s="1"/>
  <c r="L23" i="1"/>
  <c r="H23" i="1"/>
  <c r="G23" i="1"/>
  <c r="F23" i="1"/>
  <c r="E23" i="1"/>
  <c r="D23" i="1"/>
  <c r="J22" i="1"/>
  <c r="N22" i="1" s="1"/>
  <c r="J21" i="1"/>
  <c r="J20" i="1"/>
  <c r="N20" i="1" s="1"/>
  <c r="J23" i="1" l="1"/>
  <c r="AA159" i="2"/>
  <c r="S117" i="2"/>
  <c r="S97" i="2"/>
  <c r="S108" i="2" s="1"/>
  <c r="S91" i="2"/>
  <c r="S87" i="2"/>
  <c r="L53" i="2"/>
  <c r="AC99" i="2"/>
  <c r="AC101" i="2"/>
  <c r="AC103" i="2"/>
  <c r="AC104" i="2"/>
  <c r="AC116" i="2"/>
  <c r="AE116" i="2" s="1"/>
  <c r="AF116" i="2" s="1"/>
  <c r="S142" i="2"/>
  <c r="S159" i="2" s="1"/>
  <c r="S138" i="2"/>
  <c r="S125" i="2"/>
  <c r="S71" i="2"/>
  <c r="S67" i="2"/>
  <c r="S63" i="2"/>
  <c r="S59" i="2"/>
  <c r="S55" i="2"/>
  <c r="S49" i="2"/>
  <c r="S53" i="2" s="1"/>
  <c r="S45" i="2"/>
  <c r="S39" i="2"/>
  <c r="S43" i="2" s="1"/>
  <c r="S35" i="2"/>
  <c r="J152" i="2"/>
  <c r="G136" i="2"/>
  <c r="AC74" i="2"/>
  <c r="AD58" i="2"/>
  <c r="AD62" i="2"/>
  <c r="G71" i="2"/>
  <c r="AC37" i="2"/>
  <c r="AC38" i="2"/>
  <c r="AD14" i="2"/>
  <c r="AE14" i="2" s="1"/>
  <c r="AF14" i="2" s="1"/>
  <c r="AD15" i="2"/>
  <c r="AE15" i="2" s="1"/>
  <c r="AF15" i="2" s="1"/>
  <c r="AD16" i="2"/>
  <c r="AE16" i="2" s="1"/>
  <c r="AF16" i="2" s="1"/>
  <c r="V152" i="2"/>
  <c r="Y146" i="2"/>
  <c r="AB142" i="2"/>
  <c r="AB136" i="2"/>
  <c r="Y130" i="2"/>
  <c r="Y121" i="2"/>
  <c r="AB97" i="2"/>
  <c r="AB108" i="2" s="1"/>
  <c r="AB91" i="2"/>
  <c r="V83" i="2"/>
  <c r="V77" i="2"/>
  <c r="V81" i="2" s="1"/>
  <c r="V71" i="2"/>
  <c r="Y67" i="2"/>
  <c r="AB63" i="2"/>
  <c r="AB75" i="2" s="1"/>
  <c r="V55" i="2"/>
  <c r="V49" i="2"/>
  <c r="Y45" i="2"/>
  <c r="AB39" i="2"/>
  <c r="V31" i="2"/>
  <c r="V21" i="2"/>
  <c r="AB13" i="2"/>
  <c r="AD84" i="2"/>
  <c r="AD85" i="2"/>
  <c r="AD86" i="2"/>
  <c r="V146" i="2"/>
  <c r="Y142" i="2"/>
  <c r="Y159" i="2" s="1"/>
  <c r="AB138" i="2"/>
  <c r="Y136" i="2"/>
  <c r="AB125" i="2"/>
  <c r="AB117" i="2"/>
  <c r="Y97" i="2"/>
  <c r="Y108" i="2" s="1"/>
  <c r="Y91" i="2"/>
  <c r="AB87" i="2"/>
  <c r="V67" i="2"/>
  <c r="AD67" i="2" s="1"/>
  <c r="Y63" i="2"/>
  <c r="AB59" i="2"/>
  <c r="V45" i="2"/>
  <c r="Y39" i="2"/>
  <c r="AB35" i="2"/>
  <c r="S31" i="2"/>
  <c r="S21" i="2"/>
  <c r="Y13" i="2"/>
  <c r="AC65" i="2"/>
  <c r="AC139" i="2"/>
  <c r="AC140" i="2"/>
  <c r="AC141" i="2"/>
  <c r="AC153" i="2"/>
  <c r="AC154" i="2"/>
  <c r="AC155" i="2"/>
  <c r="AC156" i="2"/>
  <c r="AC157" i="2"/>
  <c r="AC158" i="2"/>
  <c r="AB152" i="2"/>
  <c r="V142" i="2"/>
  <c r="AD142" i="2" s="1"/>
  <c r="Y138" i="2"/>
  <c r="Y125" i="2"/>
  <c r="Y117" i="2"/>
  <c r="V97" i="2"/>
  <c r="V108" i="2" s="1"/>
  <c r="V91" i="2"/>
  <c r="Y87" i="2"/>
  <c r="AB83" i="2"/>
  <c r="AB77" i="2"/>
  <c r="AB81" i="2" s="1"/>
  <c r="AB71" i="2"/>
  <c r="V63" i="2"/>
  <c r="Y59" i="2"/>
  <c r="AB55" i="2"/>
  <c r="AB49" i="2"/>
  <c r="V39" i="2"/>
  <c r="AD39" i="2" s="1"/>
  <c r="Y35" i="2"/>
  <c r="AB31" i="2"/>
  <c r="AD31" i="2" s="1"/>
  <c r="AB21" i="2"/>
  <c r="V13" i="2"/>
  <c r="AC105" i="2"/>
  <c r="AC111" i="2"/>
  <c r="AC112" i="2"/>
  <c r="AC120" i="2"/>
  <c r="AE120" i="2" s="1"/>
  <c r="AF120" i="2" s="1"/>
  <c r="AC124" i="2"/>
  <c r="AC147" i="2"/>
  <c r="AC148" i="2"/>
  <c r="AC149" i="2"/>
  <c r="AC150" i="2"/>
  <c r="AC151" i="2"/>
  <c r="Y152" i="2"/>
  <c r="AB146" i="2"/>
  <c r="V138" i="2"/>
  <c r="AB121" i="2"/>
  <c r="V87" i="2"/>
  <c r="Y83" i="2"/>
  <c r="Y95" i="2" s="1"/>
  <c r="Y77" i="2"/>
  <c r="Y81" i="2" s="1"/>
  <c r="Y71" i="2"/>
  <c r="Y75" i="2" s="1"/>
  <c r="AB67" i="2"/>
  <c r="V59" i="2"/>
  <c r="Y55" i="2"/>
  <c r="Y49" i="2"/>
  <c r="AB45" i="2"/>
  <c r="V35" i="2"/>
  <c r="Y31" i="2"/>
  <c r="Y21" i="2"/>
  <c r="AC21" i="2" s="1"/>
  <c r="S17" i="2"/>
  <c r="S13" i="2"/>
  <c r="G17" i="2"/>
  <c r="AD101" i="2"/>
  <c r="AC80" i="2"/>
  <c r="J83" i="2"/>
  <c r="J95" i="2" s="1"/>
  <c r="P25" i="2"/>
  <c r="P97" i="2"/>
  <c r="P108" i="2" s="1"/>
  <c r="AD40" i="2"/>
  <c r="AD41" i="2"/>
  <c r="AD42" i="2"/>
  <c r="G117" i="2"/>
  <c r="J117" i="2"/>
  <c r="H53" i="2"/>
  <c r="G45" i="2"/>
  <c r="G53" i="2" s="1"/>
  <c r="AB159" i="2"/>
  <c r="AB25" i="2"/>
  <c r="Y17" i="2"/>
  <c r="O95" i="2"/>
  <c r="J39" i="2"/>
  <c r="AC20" i="2"/>
  <c r="AE20" i="2" s="1"/>
  <c r="AF20" i="2" s="1"/>
  <c r="AD22" i="2"/>
  <c r="AD46" i="2"/>
  <c r="AD47" i="2"/>
  <c r="AD48" i="2"/>
  <c r="P53" i="2"/>
  <c r="AC85" i="2"/>
  <c r="AE85" i="2" s="1"/>
  <c r="AF85" i="2" s="1"/>
  <c r="AC86" i="2"/>
  <c r="AD87" i="2"/>
  <c r="AE99" i="2"/>
  <c r="AF99" i="2" s="1"/>
  <c r="AE101" i="2"/>
  <c r="AF101" i="2" s="1"/>
  <c r="AD83" i="2"/>
  <c r="J17" i="2"/>
  <c r="AD17" i="2" s="1"/>
  <c r="AD24" i="2"/>
  <c r="I95" i="2"/>
  <c r="AD98" i="2"/>
  <c r="J97" i="2"/>
  <c r="J108" i="2" s="1"/>
  <c r="AD153" i="2"/>
  <c r="AE153" i="2" s="1"/>
  <c r="AF153" i="2" s="1"/>
  <c r="AD154" i="2"/>
  <c r="Y53" i="2"/>
  <c r="AD155" i="2"/>
  <c r="AE155" i="2" s="1"/>
  <c r="AF155" i="2" s="1"/>
  <c r="AD156" i="2"/>
  <c r="AE156" i="2" s="1"/>
  <c r="AF156" i="2" s="1"/>
  <c r="AD157" i="2"/>
  <c r="AE157" i="2" s="1"/>
  <c r="AF157" i="2" s="1"/>
  <c r="AD158" i="2"/>
  <c r="AE158" i="2" s="1"/>
  <c r="AF158" i="2" s="1"/>
  <c r="AC19" i="2"/>
  <c r="AE19" i="2" s="1"/>
  <c r="AF19" i="2" s="1"/>
  <c r="AC40" i="2"/>
  <c r="AE40" i="2" s="1"/>
  <c r="AF40" i="2" s="1"/>
  <c r="I53" i="2"/>
  <c r="AC50" i="2"/>
  <c r="AC51" i="2"/>
  <c r="AC52" i="2"/>
  <c r="AC60" i="2"/>
  <c r="AC61" i="2"/>
  <c r="AD73" i="2"/>
  <c r="AD74" i="2"/>
  <c r="AE74" i="2" s="1"/>
  <c r="AF74" i="2" s="1"/>
  <c r="AD78" i="2"/>
  <c r="AD79" i="2"/>
  <c r="AE79" i="2" s="1"/>
  <c r="AF79" i="2" s="1"/>
  <c r="AD80" i="2"/>
  <c r="AE80" i="2" s="1"/>
  <c r="AF80" i="2" s="1"/>
  <c r="AD88" i="2"/>
  <c r="AD89" i="2"/>
  <c r="AD90" i="2"/>
  <c r="F95" i="2"/>
  <c r="K95" i="2"/>
  <c r="AD105" i="2"/>
  <c r="AD111" i="2"/>
  <c r="AD112" i="2"/>
  <c r="AD119" i="2"/>
  <c r="AD120" i="2"/>
  <c r="AD123" i="2"/>
  <c r="AD124" i="2"/>
  <c r="AC128" i="2"/>
  <c r="AC143" i="2"/>
  <c r="AC144" i="2"/>
  <c r="AC145" i="2"/>
  <c r="AD146" i="2"/>
  <c r="AD147" i="2"/>
  <c r="AD148" i="2"/>
  <c r="AE148" i="2" s="1"/>
  <c r="AF148" i="2" s="1"/>
  <c r="AD149" i="2"/>
  <c r="AD150" i="2"/>
  <c r="AE150" i="2" s="1"/>
  <c r="AF150" i="2" s="1"/>
  <c r="AD151" i="2"/>
  <c r="AD130" i="2"/>
  <c r="AD143" i="2"/>
  <c r="AD144" i="2"/>
  <c r="AD145" i="2"/>
  <c r="M95" i="2"/>
  <c r="J75" i="2"/>
  <c r="AC83" i="2"/>
  <c r="G59" i="2"/>
  <c r="K75" i="2"/>
  <c r="E159" i="2"/>
  <c r="I159" i="2"/>
  <c r="J45" i="2"/>
  <c r="AD45" i="2" s="1"/>
  <c r="G63" i="2"/>
  <c r="AC63" i="2" s="1"/>
  <c r="H95" i="2"/>
  <c r="L95" i="2"/>
  <c r="F159" i="2"/>
  <c r="N159" i="2"/>
  <c r="E95" i="2"/>
  <c r="G97" i="2"/>
  <c r="G108" i="2" s="1"/>
  <c r="AC18" i="2"/>
  <c r="AC32" i="2"/>
  <c r="AD36" i="2"/>
  <c r="AD37" i="2"/>
  <c r="AD38" i="2"/>
  <c r="AE38" i="2" s="1"/>
  <c r="AF38" i="2" s="1"/>
  <c r="AD51" i="2"/>
  <c r="AE51" i="2" s="1"/>
  <c r="AF51" i="2" s="1"/>
  <c r="AD52" i="2"/>
  <c r="AD66" i="2"/>
  <c r="AC69" i="2"/>
  <c r="G67" i="2"/>
  <c r="AC67" i="2" s="1"/>
  <c r="N75" i="2"/>
  <c r="AC93" i="2"/>
  <c r="AC94" i="2"/>
  <c r="AD102" i="2"/>
  <c r="AD103" i="2"/>
  <c r="AE103" i="2" s="1"/>
  <c r="AF103" i="2" s="1"/>
  <c r="AD104" i="2"/>
  <c r="AE104" i="2" s="1"/>
  <c r="AF104" i="2" s="1"/>
  <c r="AC106" i="2"/>
  <c r="AC107" i="2"/>
  <c r="AD128" i="2"/>
  <c r="AD129" i="2"/>
  <c r="AC133" i="2"/>
  <c r="AC134" i="2"/>
  <c r="AD139" i="2"/>
  <c r="AD140" i="2"/>
  <c r="AE140" i="2" s="1"/>
  <c r="AF140" i="2" s="1"/>
  <c r="AD141" i="2"/>
  <c r="G146" i="2"/>
  <c r="AC146" i="2" s="1"/>
  <c r="G152" i="2"/>
  <c r="AC152" i="2" s="1"/>
  <c r="AD18" i="2"/>
  <c r="AC22" i="2"/>
  <c r="AC24" i="2"/>
  <c r="AE24" i="2" s="1"/>
  <c r="AF24" i="2" s="1"/>
  <c r="G31" i="2"/>
  <c r="AD32" i="2"/>
  <c r="AD33" i="2"/>
  <c r="AD34" i="2"/>
  <c r="J35" i="2"/>
  <c r="G39" i="2"/>
  <c r="P43" i="2"/>
  <c r="AC48" i="2"/>
  <c r="AE48" i="2" s="1"/>
  <c r="AF48" i="2" s="1"/>
  <c r="E53" i="2"/>
  <c r="M49" i="2"/>
  <c r="AC49" i="2" s="1"/>
  <c r="AC56" i="2"/>
  <c r="AC57" i="2"/>
  <c r="G55" i="2"/>
  <c r="AC55" i="2" s="1"/>
  <c r="AD70" i="2"/>
  <c r="F75" i="2"/>
  <c r="O75" i="2"/>
  <c r="AC89" i="2"/>
  <c r="AC90" i="2"/>
  <c r="N95" i="2"/>
  <c r="AD92" i="2"/>
  <c r="AD93" i="2"/>
  <c r="AD94" i="2"/>
  <c r="AD106" i="2"/>
  <c r="AD107" i="2"/>
  <c r="AD132" i="2"/>
  <c r="J136" i="2"/>
  <c r="AD136" i="2" s="1"/>
  <c r="AD134" i="2"/>
  <c r="AD135" i="2"/>
  <c r="J138" i="2"/>
  <c r="AD138" i="2" s="1"/>
  <c r="G142" i="2"/>
  <c r="H159" i="2"/>
  <c r="L159" i="2"/>
  <c r="P159" i="2"/>
  <c r="J13" i="2"/>
  <c r="G13" i="2"/>
  <c r="AC13" i="2" s="1"/>
  <c r="P28" i="2"/>
  <c r="P27" i="2" s="1"/>
  <c r="P29" i="2" s="1"/>
  <c r="AC58" i="2"/>
  <c r="AE58" i="2" s="1"/>
  <c r="AF58" i="2" s="1"/>
  <c r="AC23" i="2"/>
  <c r="AC33" i="2"/>
  <c r="AC35" i="2"/>
  <c r="AC41" i="2"/>
  <c r="AE41" i="2" s="1"/>
  <c r="AF41" i="2" s="1"/>
  <c r="AC46" i="2"/>
  <c r="O53" i="2"/>
  <c r="AC62" i="2"/>
  <c r="AC64" i="2"/>
  <c r="M75" i="2"/>
  <c r="AD23" i="2"/>
  <c r="AC34" i="2"/>
  <c r="AC36" i="2"/>
  <c r="M39" i="2"/>
  <c r="M43" i="2" s="1"/>
  <c r="AC42" i="2"/>
  <c r="AE42" i="2" s="1"/>
  <c r="AF42" i="2" s="1"/>
  <c r="AC47" i="2"/>
  <c r="AE47" i="2" s="1"/>
  <c r="AF47" i="2" s="1"/>
  <c r="K53" i="2"/>
  <c r="P55" i="2"/>
  <c r="AD63" i="2"/>
  <c r="AC66" i="2"/>
  <c r="AC68" i="2"/>
  <c r="AC91" i="2"/>
  <c r="AC100" i="2"/>
  <c r="AE100" i="2" s="1"/>
  <c r="AF100" i="2" s="1"/>
  <c r="M17" i="2"/>
  <c r="M25" i="2" s="1"/>
  <c r="M45" i="2"/>
  <c r="P59" i="2"/>
  <c r="AD59" i="2" s="1"/>
  <c r="AC70" i="2"/>
  <c r="G81" i="2"/>
  <c r="AC81" i="2" s="1"/>
  <c r="AC77" i="2"/>
  <c r="AC78" i="2"/>
  <c r="AE94" i="2"/>
  <c r="AF94" i="2" s="1"/>
  <c r="AD81" i="2"/>
  <c r="AC84" i="2"/>
  <c r="AC92" i="2"/>
  <c r="M97" i="2"/>
  <c r="M108" i="2" s="1"/>
  <c r="AC127" i="2"/>
  <c r="AD50" i="2"/>
  <c r="AE50" i="2" s="1"/>
  <c r="AF50" i="2" s="1"/>
  <c r="AD57" i="2"/>
  <c r="AD61" i="2"/>
  <c r="AE61" i="2" s="1"/>
  <c r="AF61" i="2" s="1"/>
  <c r="AD65" i="2"/>
  <c r="AD69" i="2"/>
  <c r="H75" i="2"/>
  <c r="L75" i="2"/>
  <c r="AC72" i="2"/>
  <c r="AC102" i="2"/>
  <c r="AC121" i="2"/>
  <c r="AC125" i="2"/>
  <c r="AC136" i="2"/>
  <c r="AD21" i="2"/>
  <c r="F53" i="2"/>
  <c r="J53" i="2"/>
  <c r="N53" i="2"/>
  <c r="AD56" i="2"/>
  <c r="AD60" i="2"/>
  <c r="AD64" i="2"/>
  <c r="AD68" i="2"/>
  <c r="E75" i="2"/>
  <c r="I75" i="2"/>
  <c r="AD72" i="2"/>
  <c r="AC73" i="2"/>
  <c r="AE73" i="2" s="1"/>
  <c r="AF73" i="2" s="1"/>
  <c r="G87" i="2"/>
  <c r="AC88" i="2"/>
  <c r="AC98" i="2"/>
  <c r="M117" i="2"/>
  <c r="AD125" i="2"/>
  <c r="M130" i="2"/>
  <c r="AC130" i="2" s="1"/>
  <c r="AC129" i="2"/>
  <c r="AE129" i="2" s="1"/>
  <c r="AF129" i="2" s="1"/>
  <c r="AD77" i="2"/>
  <c r="AD91" i="2"/>
  <c r="AC110" i="2"/>
  <c r="J121" i="2"/>
  <c r="AD121" i="2" s="1"/>
  <c r="AC123" i="2"/>
  <c r="AD127" i="2"/>
  <c r="M159" i="2"/>
  <c r="AD110" i="2"/>
  <c r="AC119" i="2"/>
  <c r="AC132" i="2"/>
  <c r="AD133" i="2"/>
  <c r="AC142" i="2"/>
  <c r="AD49" i="2"/>
  <c r="AD71" i="2"/>
  <c r="P95" i="2"/>
  <c r="AC135" i="2"/>
  <c r="AE135" i="2" s="1"/>
  <c r="AF135" i="2" s="1"/>
  <c r="AC138" i="2"/>
  <c r="K159" i="2"/>
  <c r="O159" i="2"/>
  <c r="AD152" i="2"/>
  <c r="AE142" i="2" l="1"/>
  <c r="AF142" i="2" s="1"/>
  <c r="AE67" i="2"/>
  <c r="AF67" i="2" s="1"/>
  <c r="AB43" i="2"/>
  <c r="AE138" i="2"/>
  <c r="AF138" i="2" s="1"/>
  <c r="AE119" i="2"/>
  <c r="AF119" i="2" s="1"/>
  <c r="AE123" i="2"/>
  <c r="AF123" i="2" s="1"/>
  <c r="AE130" i="2"/>
  <c r="AF130" i="2" s="1"/>
  <c r="AC87" i="2"/>
  <c r="AE87" i="2" s="1"/>
  <c r="AF87" i="2" s="1"/>
  <c r="AE84" i="2"/>
  <c r="AF84" i="2" s="1"/>
  <c r="AE70" i="2"/>
  <c r="AF70" i="2" s="1"/>
  <c r="M53" i="2"/>
  <c r="AC71" i="2"/>
  <c r="AE66" i="2"/>
  <c r="AF66" i="2" s="1"/>
  <c r="AD55" i="2"/>
  <c r="AE62" i="2"/>
  <c r="AF62" i="2" s="1"/>
  <c r="AD13" i="2"/>
  <c r="AD35" i="2"/>
  <c r="AE35" i="2" s="1"/>
  <c r="AF35" i="2" s="1"/>
  <c r="AC31" i="2"/>
  <c r="AE141" i="2"/>
  <c r="AF141" i="2" s="1"/>
  <c r="AE139" i="2"/>
  <c r="AF139" i="2" s="1"/>
  <c r="AE151" i="2"/>
  <c r="AF151" i="2" s="1"/>
  <c r="AE149" i="2"/>
  <c r="AF149" i="2" s="1"/>
  <c r="AE145" i="2"/>
  <c r="AF145" i="2" s="1"/>
  <c r="Y25" i="2"/>
  <c r="AD117" i="2"/>
  <c r="V159" i="2"/>
  <c r="AE124" i="2"/>
  <c r="AF124" i="2" s="1"/>
  <c r="S75" i="2"/>
  <c r="S95" i="2"/>
  <c r="AE154" i="2"/>
  <c r="AF154" i="2" s="1"/>
  <c r="AE146" i="2"/>
  <c r="AF146" i="2" s="1"/>
  <c r="AE147" i="2"/>
  <c r="AF147" i="2" s="1"/>
  <c r="AE133" i="2"/>
  <c r="AF133" i="2" s="1"/>
  <c r="AE112" i="2"/>
  <c r="AF112" i="2" s="1"/>
  <c r="AE111" i="2"/>
  <c r="AF111" i="2" s="1"/>
  <c r="AE65" i="2"/>
  <c r="AF65" i="2" s="1"/>
  <c r="AE86" i="2"/>
  <c r="AF86" i="2" s="1"/>
  <c r="AD97" i="2"/>
  <c r="AE92" i="2"/>
  <c r="AF92" i="2" s="1"/>
  <c r="AE37" i="2"/>
  <c r="AF37" i="2" s="1"/>
  <c r="AE88" i="2"/>
  <c r="AF88" i="2" s="1"/>
  <c r="AE46" i="2"/>
  <c r="AF46" i="2" s="1"/>
  <c r="AC117" i="2"/>
  <c r="AE117" i="2" s="1"/>
  <c r="AF117" i="2" s="1"/>
  <c r="AE90" i="2"/>
  <c r="AF90" i="2" s="1"/>
  <c r="AE83" i="2"/>
  <c r="AF83" i="2" s="1"/>
  <c r="AE105" i="2"/>
  <c r="AF105" i="2" s="1"/>
  <c r="AD43" i="2"/>
  <c r="AE34" i="2"/>
  <c r="AF34" i="2" s="1"/>
  <c r="AB53" i="2"/>
  <c r="V95" i="2"/>
  <c r="V25" i="2"/>
  <c r="V28" i="2" s="1"/>
  <c r="V27" i="2" s="1"/>
  <c r="V29" i="2" s="1"/>
  <c r="V53" i="2"/>
  <c r="V75" i="2"/>
  <c r="AE55" i="2"/>
  <c r="AF55" i="2" s="1"/>
  <c r="AD108" i="2"/>
  <c r="AE128" i="2"/>
  <c r="AF128" i="2" s="1"/>
  <c r="Y43" i="2"/>
  <c r="V43" i="2"/>
  <c r="S25" i="2"/>
  <c r="S28" i="2" s="1"/>
  <c r="S27" i="2" s="1"/>
  <c r="S29" i="2" s="1"/>
  <c r="S160" i="2" s="1"/>
  <c r="AB95" i="2"/>
  <c r="AE57" i="2"/>
  <c r="AF57" i="2" s="1"/>
  <c r="AC39" i="2"/>
  <c r="AE56" i="2"/>
  <c r="AF56" i="2" s="1"/>
  <c r="J43" i="2"/>
  <c r="AE32" i="2"/>
  <c r="AF32" i="2" s="1"/>
  <c r="G43" i="2"/>
  <c r="AC97" i="2"/>
  <c r="AE98" i="2"/>
  <c r="AF98" i="2" s="1"/>
  <c r="Y28" i="2"/>
  <c r="Y27" i="2" s="1"/>
  <c r="Y29" i="2" s="1"/>
  <c r="Y160" i="2" s="1"/>
  <c r="AE22" i="2"/>
  <c r="AF22" i="2" s="1"/>
  <c r="AE106" i="2"/>
  <c r="AF106" i="2" s="1"/>
  <c r="AB28" i="2"/>
  <c r="AB27" i="2" s="1"/>
  <c r="AB29" i="2" s="1"/>
  <c r="AB160" i="2" s="1"/>
  <c r="AE23" i="2"/>
  <c r="AF23" i="2" s="1"/>
  <c r="AD95" i="2"/>
  <c r="AE60" i="2"/>
  <c r="AF60" i="2" s="1"/>
  <c r="AE102" i="2"/>
  <c r="AF102" i="2" s="1"/>
  <c r="AE144" i="2"/>
  <c r="AF144" i="2" s="1"/>
  <c r="AE78" i="2"/>
  <c r="AF78" i="2" s="1"/>
  <c r="G159" i="2"/>
  <c r="AC159" i="2" s="1"/>
  <c r="AE36" i="2"/>
  <c r="AF36" i="2" s="1"/>
  <c r="AE89" i="2"/>
  <c r="AF89" i="2" s="1"/>
  <c r="AE52" i="2"/>
  <c r="AF52" i="2" s="1"/>
  <c r="G75" i="2"/>
  <c r="AE143" i="2"/>
  <c r="AF143" i="2" s="1"/>
  <c r="AC45" i="2"/>
  <c r="AC53" i="2" s="1"/>
  <c r="AC59" i="2"/>
  <c r="AC75" i="2" s="1"/>
  <c r="AE93" i="2"/>
  <c r="AF93" i="2" s="1"/>
  <c r="AE18" i="2"/>
  <c r="AF18" i="2" s="1"/>
  <c r="J159" i="2"/>
  <c r="AD159" i="2" s="1"/>
  <c r="AD53" i="2"/>
  <c r="AE132" i="2"/>
  <c r="AE125" i="2"/>
  <c r="AF125" i="2" s="1"/>
  <c r="AE69" i="2"/>
  <c r="AF69" i="2" s="1"/>
  <c r="AE63" i="2"/>
  <c r="AF63" i="2" s="1"/>
  <c r="J25" i="2"/>
  <c r="J28" i="2" s="1"/>
  <c r="AD25" i="2"/>
  <c r="AE33" i="2"/>
  <c r="AF33" i="2" s="1"/>
  <c r="AE13" i="2"/>
  <c r="AF13" i="2" s="1"/>
  <c r="AE134" i="2"/>
  <c r="AF134" i="2" s="1"/>
  <c r="AE107" i="2"/>
  <c r="AF107" i="2" s="1"/>
  <c r="G25" i="2"/>
  <c r="G28" i="2" s="1"/>
  <c r="M28" i="2"/>
  <c r="M27" i="2" s="1"/>
  <c r="M29" i="2" s="1"/>
  <c r="M160" i="2" s="1"/>
  <c r="P75" i="2"/>
  <c r="P160" i="2" s="1"/>
  <c r="AE110" i="2"/>
  <c r="AF110" i="2" s="1"/>
  <c r="AE121" i="2"/>
  <c r="AF121" i="2" s="1"/>
  <c r="AE21" i="2"/>
  <c r="AF21" i="2" s="1"/>
  <c r="G95" i="2"/>
  <c r="AC95" i="2" s="1"/>
  <c r="AE77" i="2"/>
  <c r="AF77" i="2" s="1"/>
  <c r="AE39" i="2"/>
  <c r="AF39" i="2" s="1"/>
  <c r="AE71" i="2"/>
  <c r="AF71" i="2" s="1"/>
  <c r="AE64" i="2"/>
  <c r="AF64" i="2" s="1"/>
  <c r="AE152" i="2"/>
  <c r="AF152" i="2" s="1"/>
  <c r="AE136" i="2"/>
  <c r="AF136" i="2" s="1"/>
  <c r="AE72" i="2"/>
  <c r="AF72" i="2" s="1"/>
  <c r="AE127" i="2"/>
  <c r="AF127" i="2" s="1"/>
  <c r="AE81" i="2"/>
  <c r="AF81" i="2" s="1"/>
  <c r="AE91" i="2"/>
  <c r="AF91" i="2" s="1"/>
  <c r="AE68" i="2"/>
  <c r="AF68" i="2" s="1"/>
  <c r="AE49" i="2"/>
  <c r="AF49" i="2" s="1"/>
  <c r="AC17" i="2"/>
  <c r="AE17" i="2" s="1"/>
  <c r="AF17" i="2" s="1"/>
  <c r="AD75" i="2"/>
  <c r="AC43" i="2"/>
  <c r="AE43" i="2" s="1"/>
  <c r="AF43" i="2" s="1"/>
  <c r="AE31" i="2"/>
  <c r="AF31" i="2" s="1"/>
  <c r="AC108" i="2"/>
  <c r="AF132" i="2" l="1"/>
  <c r="AE97" i="2"/>
  <c r="AF97" i="2" s="1"/>
  <c r="AE108" i="2"/>
  <c r="AF108" i="2" s="1"/>
  <c r="AE45" i="2"/>
  <c r="AF45" i="2" s="1"/>
  <c r="AE95" i="2"/>
  <c r="AF95" i="2" s="1"/>
  <c r="V160" i="2"/>
  <c r="AE53" i="2"/>
  <c r="AF53" i="2" s="1"/>
  <c r="AE59" i="2"/>
  <c r="AF59" i="2" s="1"/>
  <c r="AE159" i="2"/>
  <c r="AF159" i="2" s="1"/>
  <c r="AE75" i="2"/>
  <c r="AF75" i="2" s="1"/>
  <c r="AC28" i="2"/>
  <c r="G27" i="2"/>
  <c r="AD28" i="2"/>
  <c r="AD29" i="2" s="1"/>
  <c r="AD160" i="2" s="1"/>
  <c r="C21" i="1" s="1"/>
  <c r="J27" i="2"/>
  <c r="AC25" i="2"/>
  <c r="C23" i="1" l="1"/>
  <c r="N23" i="1" s="1"/>
  <c r="N21" i="1"/>
  <c r="J29" i="2"/>
  <c r="J160" i="2" s="1"/>
  <c r="AD27" i="2"/>
  <c r="G29" i="2"/>
  <c r="G160" i="2" s="1"/>
  <c r="AC27" i="2"/>
  <c r="AE27" i="2" s="1"/>
  <c r="AF27" i="2" s="1"/>
  <c r="AE25" i="2"/>
  <c r="AF25" i="2" s="1"/>
  <c r="AC29" i="2"/>
  <c r="AC160" i="2" s="1"/>
  <c r="AE28" i="2"/>
  <c r="AF28" i="2" l="1"/>
  <c r="AE29" i="2"/>
  <c r="AF29" i="2" s="1"/>
  <c r="AE160" i="2"/>
  <c r="AF160" i="2" s="1"/>
</calcChain>
</file>

<file path=xl/sharedStrings.xml><?xml version="1.0" encoding="utf-8"?>
<sst xmlns="http://schemas.openxmlformats.org/spreadsheetml/2006/main" count="885" uniqueCount="436">
  <si>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</si>
  <si>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</si>
  <si>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</si>
  <si>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</si>
  <si>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</si>
  <si>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</si>
  <si>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</si>
  <si>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</si>
  <si>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</si>
  <si>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</si>
  <si>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</si>
  <si>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</si>
  <si>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</si>
  <si>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</si>
  <si>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</si>
  <si>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</si>
  <si>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</si>
  <si>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</si>
  <si>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</si>
  <si>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</si>
  <si>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</si>
  <si>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</si>
  <si>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</si>
  <si>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</si>
  <si>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</si>
  <si>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</si>
  <si>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</si>
  <si>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</si>
  <si>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</si>
  <si>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</si>
  <si>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</si>
  <si>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</si>
  <si>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</si>
  <si>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</si>
  <si>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</si>
  <si>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</si>
  <si>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</si>
  <si>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</si>
  <si>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</si>
  <si>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</si>
  <si>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</si>
  <si>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</si>
  <si>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</si>
  <si>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</si>
  <si>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</si>
  <si>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</si>
  <si>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</si>
  <si>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</si>
  <si>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</si>
  <si>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</si>
  <si>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</si>
  <si>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</si>
  <si>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</si>
  <si>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</si>
  <si>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</si>
  <si>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</si>
  <si>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</si>
  <si>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</si>
  <si>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</si>
  <si>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</si>
  <si>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</si>
  <si>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</si>
  <si>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</si>
  <si>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</si>
  <si>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</si>
  <si>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</si>
  <si>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</si>
  <si>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</si>
  <si>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</si>
  <si>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</si>
  <si>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</si>
  <si>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</si>
  <si>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</si>
  <si>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</si>
  <si>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</si>
  <si>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</si>
  <si>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</si>
  <si>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</si>
  <si>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</si>
  <si>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</si>
  <si>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</si>
  <si>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</si>
  <si>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</si>
  <si>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</si>
  <si>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</si>
  <si>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</si>
  <si>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</si>
  <si>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</si>
  <si>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</si>
  <si>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</si>
  <si>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</si>
  <si>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</si>
  <si>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</si>
  <si>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</si>
  <si>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</si>
  <si>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</si>
  <si>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</si>
  <si>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</si>
  <si>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</si>
  <si>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</si>
  <si>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</si>
  <si>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</si>
  <si>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</si>
  <si>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</si>
  <si>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</si>
  <si>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</si>
  <si>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</si>
  <si>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</si>
  <si>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</si>
  <si>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</si>
  <si>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</si>
  <si>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</si>
  <si>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</si>
  <si>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</si>
  <si>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</si>
  <si>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</si>
  <si>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</si>
  <si>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</si>
  <si>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</si>
  <si>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</si>
  <si>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</si>
  <si>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</si>
  <si>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</si>
  <si>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</si>
  <si>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</si>
  <si>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</si>
  <si>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</si>
  <si>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</si>
  <si>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</si>
  <si>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</si>
  <si>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</si>
  <si>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</si>
  <si>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</si>
  <si>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</si>
  <si>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</si>
  <si>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</si>
  <si>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</si>
  <si>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</si>
  <si>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</si>
  <si>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</si>
  <si>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</si>
  <si>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</si>
  <si>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</si>
  <si>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</si>
  <si>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</si>
  <si>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</si>
  <si>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</si>
  <si>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</si>
  <si>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</si>
  <si>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</si>
  <si>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</si>
  <si>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</si>
  <si>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</si>
  <si>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</si>
  <si>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</si>
  <si>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</si>
  <si>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</si>
  <si>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</si>
  <si>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</si>
  <si>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</si>
  <si>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</si>
  <si>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</si>
  <si>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</si>
  <si>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</si>
  <si>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</si>
  <si>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</si>
  <si>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</si>
  <si>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</si>
  <si>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</si>
  <si>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</si>
  <si>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</si>
  <si>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</si>
  <si>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</si>
  <si>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</si>
  <si>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</si>
  <si>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</si>
  <si>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</si>
  <si>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</si>
  <si>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</si>
  <si>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</si>
  <si>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</si>
  <si>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</si>
  <si>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</si>
  <si>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</si>
  <si>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</si>
  <si>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</si>
  <si>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</si>
  <si>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</si>
  <si>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</si>
  <si>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г</t>
  </si>
  <si>
    <t>д</t>
  </si>
  <si>
    <t>е</t>
  </si>
  <si>
    <t>є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</si>
  <si>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</si>
  <si>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</si>
  <si>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</si>
  <si>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</si>
  <si>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</si>
  <si>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</si>
  <si>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</si>
  <si>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</si>
  <si>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</si>
  <si>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</si>
  <si>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</si>
  <si>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</si>
  <si>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</si>
  <si>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</si>
  <si>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</si>
  <si>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</si>
  <si>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</si>
  <si>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</si>
  <si>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</si>
  <si>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</si>
  <si>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</si>
  <si>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</si>
  <si>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</si>
  <si>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</si>
  <si>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</si>
  <si>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</si>
  <si>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</si>
  <si>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</si>
  <si>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</si>
  <si>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</si>
  <si>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</si>
  <si>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</si>
  <si>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</si>
  <si>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</si>
  <si>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</si>
  <si>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</si>
  <si>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</si>
  <si>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</si>
  <si>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</si>
  <si>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</si>
  <si>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</si>
  <si>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</si>
  <si>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</si>
  <si>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</si>
  <si>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</si>
  <si>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</si>
  <si>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</si>
  <si>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</si>
  <si>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</si>
  <si>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</si>
  <si>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</si>
  <si>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</si>
  <si>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</si>
  <si>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</si>
  <si>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</si>
  <si>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</si>
  <si>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</si>
  <si>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</si>
  <si>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</si>
  <si>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</si>
  <si>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</si>
  <si>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</si>
  <si>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</si>
  <si>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</si>
  <si>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</si>
  <si>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</si>
  <si>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</si>
  <si>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</si>
  <si>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</si>
  <si>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</si>
  <si>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</si>
  <si>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Кишенькова країна</t>
  </si>
  <si>
    <t>ТОВ "СКАЙРОН"</t>
  </si>
  <si>
    <t>Інноваційний культурний продукт. ЛОТ "Культурна спадщина"</t>
  </si>
  <si>
    <t>Гривняк Андрій, керівник</t>
  </si>
  <si>
    <t xml:space="preserve">Жорсткий диск Western Digital My Passport 4TB </t>
  </si>
  <si>
    <t>Друк брошур (єврофлаєр, 296х210мм, 130 гр/м2, глянец, два фальца)</t>
  </si>
  <si>
    <t>Набір "Кишенькове місто. Харків" (105×148 мм, 300dpi, 4+4, 250 г/м)</t>
  </si>
  <si>
    <t>Набір "Кишенькове місто. Київ" (105×148 мм, 300dpi, 4+4, 250 г/м)</t>
  </si>
  <si>
    <t>Набір "Кишенькове місто. Одеса" (105×148 мм, 300dpi, 4+4, 250 г/м)</t>
  </si>
  <si>
    <t>Набір листівок Мегапак Україна  (150х98мм, 300dpi, 4+4, 250 г/м)</t>
  </si>
  <si>
    <t>Друк листівок 150х98мм, 300dpi</t>
  </si>
  <si>
    <t>Промо відео для обєктів в регіонах (тривалість до 1 хв)</t>
  </si>
  <si>
    <t>Розсилка прес-релізу через інформаційне агенство УНІАН</t>
  </si>
  <si>
    <t>Таргетована реклама</t>
  </si>
  <si>
    <t>Платне розміщення матеріалів у медіа</t>
  </si>
  <si>
    <t>Розсилка промо матеріалів для лідерів думок</t>
  </si>
  <si>
    <t>Промо відео про проект (тривалість 2-3 хв)</t>
  </si>
  <si>
    <t>SMM спеціаліст</t>
  </si>
  <si>
    <t>Послуга 3D-сканування памятки архітектури</t>
  </si>
  <si>
    <t>Послуга спрощення 3D-моделей</t>
  </si>
  <si>
    <t>Послуга управління проектом</t>
  </si>
  <si>
    <t>Послуга розробки AR-додатку</t>
  </si>
  <si>
    <t>Послуга зі створення аудіо гідів ( 1 запис тривалістю 30-40 секунд)</t>
  </si>
  <si>
    <t>за проектом "Кишенькова країна"</t>
  </si>
  <si>
    <t>1.1а</t>
  </si>
  <si>
    <t>2.1а</t>
  </si>
  <si>
    <t>7.2а</t>
  </si>
  <si>
    <t xml:space="preserve">Накладна №ПА000000242 від 28 жовтня 2020 </t>
  </si>
  <si>
    <t>8.1а</t>
  </si>
  <si>
    <t>ФОП Плисюк О.О. ЄДРПОУ 3308503090</t>
  </si>
  <si>
    <t>Акт №1 від 19.08.2020</t>
  </si>
  <si>
    <t>Акт №2 від 26.10.2020</t>
  </si>
  <si>
    <t>8.1в</t>
  </si>
  <si>
    <t>8.1г</t>
  </si>
  <si>
    <t>8.1д</t>
  </si>
  <si>
    <t>8.1е</t>
  </si>
  <si>
    <t>8.1є</t>
  </si>
  <si>
    <t>8.1ж</t>
  </si>
  <si>
    <t>ТОВ "ДРУКАРНЯ "ПАПУГА"</t>
  </si>
  <si>
    <t>Видаткова накладна №1510-15 від 30.10.2020</t>
  </si>
  <si>
    <t>9а</t>
  </si>
  <si>
    <t>9б</t>
  </si>
  <si>
    <t>9в</t>
  </si>
  <si>
    <t>9г</t>
  </si>
  <si>
    <t>9д</t>
  </si>
  <si>
    <t>9е</t>
  </si>
  <si>
    <t>9є</t>
  </si>
  <si>
    <t>ФОП Безгінський С.А.</t>
  </si>
  <si>
    <t>Акт №28/07-02 від 27.07.2020 року</t>
  </si>
  <si>
    <t>ТОВ "УКРАЇНСЬКЕ НЕЗАЛЕЖНЕ ІНФОРМАЦІЙНЕ АГЕНТСТВО НОВИН"</t>
  </si>
  <si>
    <t>Акт №PUA00000822 від 13.07.2020</t>
  </si>
  <si>
    <t>ТОВ "РЕКЛАМНО-ІНФОРМАЦІЙНА АГЕНЦІЯ "КРАЇНА"</t>
  </si>
  <si>
    <t>Акт №320 від 22.10.2020</t>
  </si>
  <si>
    <t>ФОП Березніцька І.А.</t>
  </si>
  <si>
    <t>Акт №26/10-1 від 25.10.2020</t>
  </si>
  <si>
    <t>ФОП Патлатюк С.А.</t>
  </si>
  <si>
    <t>ФОП Рудий В.С.</t>
  </si>
  <si>
    <t>Акт №10/09-01 від 10.09.2020</t>
  </si>
  <si>
    <t>ФОП Малахова А.В.</t>
  </si>
  <si>
    <t>ФОП Добрянський І.В.</t>
  </si>
  <si>
    <t>13а</t>
  </si>
  <si>
    <t>13б</t>
  </si>
  <si>
    <t>13в</t>
  </si>
  <si>
    <t>ФОП Драдрах Ю.В.</t>
  </si>
  <si>
    <t>ТОВ "Аміго Партнерз"</t>
  </si>
  <si>
    <t>14.3а</t>
  </si>
  <si>
    <t>ФОП Гощук О.Ф.</t>
  </si>
  <si>
    <t>Акт №1 від 29.09.2020</t>
  </si>
  <si>
    <t>14.4а</t>
  </si>
  <si>
    <t>14.4б</t>
  </si>
  <si>
    <t>ФОП Преподобний Ю.Р.</t>
  </si>
  <si>
    <t>Акт №14/09-01</t>
  </si>
  <si>
    <t>Акт 28/10-01</t>
  </si>
  <si>
    <t>ГО "Пікселейтід Реалітіз"</t>
  </si>
  <si>
    <t>Акт №СК1 від 28.08.2020</t>
  </si>
  <si>
    <t>ФОП Заяць В.І.</t>
  </si>
  <si>
    <t>Акт №30/09-01</t>
  </si>
  <si>
    <t>Акт №19/08-01 від 19.08.2020</t>
  </si>
  <si>
    <t>Акт №30/09-01 від 30.09.2020</t>
  </si>
  <si>
    <t>Акт №28/10-02 від 28.10.2020</t>
  </si>
  <si>
    <t>14.4в</t>
  </si>
  <si>
    <t>ФОП Драчук А.І.</t>
  </si>
  <si>
    <t>Акт №3 від 03.08.2020</t>
  </si>
  <si>
    <t>Акт №9 від 30.10.2020</t>
  </si>
  <si>
    <t>14.4г</t>
  </si>
  <si>
    <t>Акт №03/08-01 від 03.08.2020</t>
  </si>
  <si>
    <t>Акт №30/10-01 від 30.10.2020</t>
  </si>
  <si>
    <t>14.4д</t>
  </si>
  <si>
    <t>ФОП Скорохід Я.П.</t>
  </si>
  <si>
    <t>Акт №1 від 29.10.2020</t>
  </si>
  <si>
    <t>Договір №03-08/20 від  03.08.20р.</t>
  </si>
  <si>
    <t>Договір №15-09/20 від 15.09.2020р.</t>
  </si>
  <si>
    <t>Договір №18/08-01 від 18.08.2020р.</t>
  </si>
  <si>
    <t>Договір №15/08-01 від 15.08.2020р.</t>
  </si>
  <si>
    <t>Договір №СК1 від 28.07.2020р.</t>
  </si>
  <si>
    <t>Договір №03/08-01 від 03.08.2020р.</t>
  </si>
  <si>
    <t>Договір №27102020 від 27.10.2020р.</t>
  </si>
  <si>
    <t>Договір №К-15/10/20 від 15.10.2020р.</t>
  </si>
  <si>
    <t>Договір №26/10-1 від 26.10.2020р.</t>
  </si>
  <si>
    <t>Договір №4697/Д від 13.07.2020р.</t>
  </si>
  <si>
    <t>Договір №20-10/20 від 20.10.2020р.</t>
  </si>
  <si>
    <t>Договір №27-07/20 від 27.07.2020р.</t>
  </si>
  <si>
    <t>Договір №30-09/20 від 30.09.2020р.</t>
  </si>
  <si>
    <t>Договір №15-08/20 від 15.08.2020р.</t>
  </si>
  <si>
    <t>Договір №01-10/20 від 01.10.2020</t>
  </si>
  <si>
    <t>Договір №01-10/20/1 від 01.10.2020р.</t>
  </si>
  <si>
    <t xml:space="preserve">Договір №27-01/20 від 27.07.20р. </t>
  </si>
  <si>
    <t>Акт №1 від 26.08.20р.</t>
  </si>
  <si>
    <t>Акт №2 від 30.10.20р.</t>
  </si>
  <si>
    <t>ФОП Васильовський Р.</t>
  </si>
  <si>
    <t xml:space="preserve">Договір №19-08/20 від 19.08.20р. </t>
  </si>
  <si>
    <t>Акт №01 від 25.10.2020</t>
  </si>
  <si>
    <t>Акт №1 від 27.07.2020</t>
  </si>
  <si>
    <t>Акт №2від 25.10.2020</t>
  </si>
  <si>
    <t>Акт №3 від 28.10.2020</t>
  </si>
  <si>
    <r>
      <t>Акт здачі-прийняття  від 30.10.2019</t>
    </r>
    <r>
      <rPr>
        <sz val="11"/>
        <color theme="1"/>
        <rFont val="Calibri"/>
        <family val="2"/>
        <charset val="204"/>
        <scheme val="minor"/>
      </rPr>
      <t/>
    </r>
  </si>
  <si>
    <t>Договір про надання послуг від 09.09.2020р.</t>
  </si>
  <si>
    <t>ТзОВ "Скайрон" (40358486)</t>
  </si>
  <si>
    <t>Наказ №04/20 від 26.06.2020р.</t>
  </si>
  <si>
    <t>Платіжні доручення</t>
  </si>
  <si>
    <t>платіжне доручення №37 від 29.10.20р.</t>
  </si>
  <si>
    <t>платіжне доручення №7 від 20.08.20р.</t>
  </si>
  <si>
    <t>платіжне доручення №30 від 26.10.20р.</t>
  </si>
  <si>
    <t>платіжне доручення №35 від 28.10.20р.</t>
  </si>
  <si>
    <t>платіжне доручення №3 від 05.08.20р.</t>
  </si>
  <si>
    <t>платіжне доручення №26 від 19.10.20р.</t>
  </si>
  <si>
    <t>платіжне доручення №13 від 15.09.20р.</t>
  </si>
  <si>
    <t>платіжне доручення №4 від 05.08.20р.</t>
  </si>
  <si>
    <t>платіжне доручення №31 від 28.10.20р.</t>
  </si>
  <si>
    <t>платіжне доручення №8 від 31.08.20р.</t>
  </si>
  <si>
    <t>платіжне доручення №1 від 14.07.20р.</t>
  </si>
  <si>
    <t>платіжне доручення №33 від 28.10.20р.</t>
  </si>
  <si>
    <t>платіжне доручення №34 від 28.10.20р.</t>
  </si>
  <si>
    <t>платіжне доручення №42 від 30.10.20р.</t>
  </si>
  <si>
    <t>платіжне доручення №32 від 28.10.20р.</t>
  </si>
  <si>
    <t>платіжне доручення №22 від 01.10.20р.</t>
  </si>
  <si>
    <t>платіжне доручення №12 від 15.10.20р.</t>
  </si>
  <si>
    <t>платіжне доручення №6 від 20.08.20р.</t>
  </si>
  <si>
    <t>платіжне доручення №19 від 01.10.20р.</t>
  </si>
  <si>
    <t>платіжне доручення №77 від 15.09.20р.</t>
  </si>
  <si>
    <t>платіжне доручення №20 від 01.10.20р.</t>
  </si>
  <si>
    <t>платіжне доручення №1 від 18.08.20р.</t>
  </si>
  <si>
    <t>платіжне доручення №41 від 30.10.20р.</t>
  </si>
  <si>
    <t>платіжне доручення №36 від 29.10.20р.</t>
  </si>
  <si>
    <t>платіжне доручення №2 від 05.08.20р.</t>
  </si>
  <si>
    <t>платіжне доручення №1 від 07.08.20р.</t>
  </si>
  <si>
    <t>Відомість №1 від 02.09.20р. Відомість №2 від 02.09.20р. Відомість №3 від 18.09.20р.  Відомість №4 від 06.10.20р. Відомість №5 від 21.10.20р. Відомість №6 від 30.10.20р.</t>
  </si>
  <si>
    <t>ПД №3 від 19.08.20р.;                    ПД №9 від 02.09.20р.;                   ПД №15 від 18.09.20р.;                  ПД №23 від 06.10.20р.;                  ПД №27 від 21.10.20р.;                  ПД №38 від 30.10.20р.</t>
  </si>
  <si>
    <t>ПП "ЗУАК"</t>
  </si>
  <si>
    <t>Договір на аудиторські посмлуги №480/20з від 26/10/2020 р.</t>
  </si>
  <si>
    <t>Акт надання послуг № 458 від 30/10/2020 р.</t>
  </si>
  <si>
    <t>Договір № 20-10/20</t>
  </si>
  <si>
    <t>Акт № 1</t>
  </si>
  <si>
    <t>за період з 26 червня 2020 року по 23 листопада 2020 року</t>
  </si>
  <si>
    <t>у період з 26 червня  року по 23 листопада 2020 року</t>
  </si>
  <si>
    <r>
      <t xml:space="preserve">Акт наданих послуг </t>
    </r>
    <r>
      <rPr>
        <sz val="14"/>
        <rFont val="Calibri"/>
        <family val="2"/>
      </rPr>
      <t>від 28.10.2020</t>
    </r>
  </si>
  <si>
    <r>
      <t>Договір</t>
    </r>
    <r>
      <rPr>
        <sz val="14"/>
        <color rgb="FFFF0000"/>
        <rFont val="Calibri"/>
        <family val="2"/>
      </rPr>
      <t xml:space="preserve"> </t>
    </r>
    <r>
      <rPr>
        <sz val="14"/>
        <rFont val="Calibri"/>
        <family val="2"/>
        <charset val="204"/>
      </rPr>
      <t>№15/07-01</t>
    </r>
    <r>
      <rPr>
        <sz val="14"/>
        <color theme="1"/>
        <rFont val="Calibri"/>
        <family val="2"/>
        <charset val="204"/>
      </rPr>
      <t xml:space="preserve"> від 15.07.2020р.</t>
    </r>
  </si>
  <si>
    <r>
      <t>Договір №15-09/20</t>
    </r>
    <r>
      <rPr>
        <sz val="14"/>
        <color theme="1"/>
        <rFont val="Calibri"/>
        <family val="2"/>
        <charset val="204"/>
      </rPr>
      <t xml:space="preserve"> від 15.09.2020р.</t>
    </r>
  </si>
  <si>
    <t>Акт №64 від 02.11.2020</t>
  </si>
  <si>
    <t>Акт №3/1 від 07.08.2020</t>
  </si>
  <si>
    <t>Відомість про виплату зарплати, 08/20, 09/20, 10/20</t>
  </si>
  <si>
    <t>Договір №28/07-01 від 25.07.2020р.</t>
  </si>
  <si>
    <t>Відомість про виплату премії</t>
  </si>
  <si>
    <t>Наказ №10/20 від 05.11.2020р.</t>
  </si>
  <si>
    <t>пл/доручення № 44 від 23.11.2020 р.</t>
  </si>
  <si>
    <t>Крмісія банку  за перекази</t>
  </si>
  <si>
    <t>АТ "КредоБанк"
МФО 325365</t>
  </si>
  <si>
    <t>Виписки банку за 15/07/2020 по 23/11/2020</t>
  </si>
  <si>
    <t>п/д № 43 від 04.11.2020 р.</t>
  </si>
  <si>
    <t>Директор ТзОВ СКАЙРОН</t>
  </si>
  <si>
    <t>Гривнак А.І.</t>
  </si>
  <si>
    <t>Директо ТзОВ СКАЙРОН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</si>
</sst>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000"/>
  </numFmts>
  <fonts count="4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</font>
    <font>
      <b/>
      <sz val="18"/>
      <color theme="1"/>
      <name val="Calibri"/>
      <family val="2"/>
      <charset val="204"/>
    </font>
    <font>
      <sz val="18"/>
      <color theme="1"/>
      <name val="Arial"/>
      <family val="2"/>
      <charset val="204"/>
    </font>
    <font>
      <sz val="14"/>
      <color theme="1"/>
      <name val="Calibri"/>
    </font>
    <font>
      <sz val="14"/>
      <color theme="1"/>
      <name val="Calibri"/>
      <family val="2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1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/>
    </xf>
    <xf numFmtId="0" fontId="9" fillId="4" borderId="41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41" xfId="0" applyNumberFormat="1" applyFont="1" applyFill="1" applyBorder="1" applyAlignment="1">
      <alignment vertical="top"/>
    </xf>
    <xf numFmtId="0" fontId="17" fillId="4" borderId="3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7" fillId="5" borderId="43" xfId="0" applyNumberFormat="1" applyFont="1" applyFill="1" applyBorder="1" applyAlignment="1">
      <alignment vertical="top"/>
    </xf>
    <xf numFmtId="4" fontId="7" fillId="5" borderId="42" xfId="0" applyNumberFormat="1" applyFont="1" applyFill="1" applyBorder="1" applyAlignment="1">
      <alignment horizontal="right" vertical="top"/>
    </xf>
    <xf numFmtId="4" fontId="7" fillId="5" borderId="43" xfId="0" applyNumberFormat="1" applyFont="1" applyFill="1" applyBorder="1" applyAlignment="1">
      <alignment horizontal="right" vertical="top"/>
    </xf>
    <xf numFmtId="4" fontId="7" fillId="5" borderId="44" xfId="0" applyNumberFormat="1" applyFont="1" applyFill="1" applyBorder="1" applyAlignment="1">
      <alignment horizontal="right" vertical="top"/>
    </xf>
    <xf numFmtId="4" fontId="7" fillId="5" borderId="45" xfId="0" applyNumberFormat="1" applyFont="1" applyFill="1" applyBorder="1" applyAlignment="1">
      <alignment horizontal="right" vertical="top"/>
    </xf>
    <xf numFmtId="4" fontId="7" fillId="5" borderId="46" xfId="0" applyNumberFormat="1" applyFont="1" applyFill="1" applyBorder="1" applyAlignment="1">
      <alignment horizontal="right" vertical="top"/>
    </xf>
    <xf numFmtId="4" fontId="7" fillId="5" borderId="47" xfId="0" applyNumberFormat="1" applyFont="1" applyFill="1" applyBorder="1" applyAlignment="1">
      <alignment horizontal="right"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15" fillId="6" borderId="51" xfId="0" applyNumberFormat="1" applyFont="1" applyFill="1" applyBorder="1" applyAlignment="1">
      <alignment vertical="top" wrapText="1"/>
    </xf>
    <xf numFmtId="166" fontId="5" fillId="6" borderId="52" xfId="0" applyNumberFormat="1" applyFont="1" applyFill="1" applyBorder="1" applyAlignment="1">
      <alignment vertical="top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18" fillId="6" borderId="53" xfId="0" applyNumberFormat="1" applyFont="1" applyFill="1" applyBorder="1" applyAlignment="1">
      <alignment horizontal="right" vertical="top"/>
    </xf>
    <xf numFmtId="4" fontId="18" fillId="6" borderId="37" xfId="0" applyNumberFormat="1" applyFont="1" applyFill="1" applyBorder="1" applyAlignment="1">
      <alignment horizontal="right" vertical="top"/>
    </xf>
    <xf numFmtId="4" fontId="18" fillId="6" borderId="54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vertical="top" wrapText="1"/>
    </xf>
    <xf numFmtId="166" fontId="7" fillId="0" borderId="57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7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7" fillId="0" borderId="61" xfId="0" applyNumberFormat="1" applyFont="1" applyBorder="1" applyAlignment="1">
      <alignment vertical="top" wrapText="1"/>
    </xf>
    <xf numFmtId="166" fontId="7" fillId="0" borderId="62" xfId="0" applyNumberFormat="1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4" fontId="7" fillId="0" borderId="61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7" fillId="0" borderId="65" xfId="0" applyNumberFormat="1" applyFont="1" applyBorder="1" applyAlignment="1">
      <alignment vertical="top" wrapText="1"/>
    </xf>
    <xf numFmtId="166" fontId="7" fillId="0" borderId="69" xfId="0" applyNumberFormat="1" applyFont="1" applyBorder="1" applyAlignment="1">
      <alignment horizontal="center" vertical="top"/>
    </xf>
    <xf numFmtId="4" fontId="7" fillId="0" borderId="67" xfId="0" applyNumberFormat="1" applyFont="1" applyBorder="1" applyAlignment="1">
      <alignment horizontal="right" vertical="top"/>
    </xf>
    <xf numFmtId="4" fontId="7" fillId="0" borderId="68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70" xfId="0" applyNumberFormat="1" applyFont="1" applyBorder="1" applyAlignment="1">
      <alignment horizontal="right" vertical="top"/>
    </xf>
    <xf numFmtId="10" fontId="18" fillId="6" borderId="71" xfId="0" applyNumberFormat="1" applyFont="1" applyFill="1" applyBorder="1" applyAlignment="1">
      <alignment horizontal="right" vertical="top"/>
    </xf>
    <xf numFmtId="0" fontId="18" fillId="6" borderId="22" xfId="0" applyFont="1" applyFill="1" applyBorder="1" applyAlignment="1">
      <alignment horizontal="righ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166" fontId="15" fillId="7" borderId="48" xfId="0" applyNumberFormat="1" applyFont="1" applyFill="1" applyBorder="1" applyAlignment="1">
      <alignment vertical="top"/>
    </xf>
    <xf numFmtId="166" fontId="5" fillId="7" borderId="73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5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75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76" xfId="0" applyNumberFormat="1" applyFont="1" applyFill="1" applyBorder="1" applyAlignment="1">
      <alignment vertical="top"/>
    </xf>
    <xf numFmtId="0" fontId="5" fillId="5" borderId="77" xfId="0" applyFont="1" applyFill="1" applyBorder="1" applyAlignment="1">
      <alignment horizontal="center" vertical="top"/>
    </xf>
    <xf numFmtId="166" fontId="5" fillId="5" borderId="42" xfId="0" applyNumberFormat="1" applyFont="1" applyFill="1" applyBorder="1" applyAlignment="1">
      <alignment horizontal="left" vertical="top" wrapText="1"/>
    </xf>
    <xf numFmtId="166" fontId="7" fillId="5" borderId="47" xfId="0" applyNumberFormat="1" applyFont="1" applyFill="1" applyBorder="1" applyAlignment="1">
      <alignment vertical="top"/>
    </xf>
    <xf numFmtId="4" fontId="7" fillId="5" borderId="40" xfId="0" applyNumberFormat="1" applyFont="1" applyFill="1" applyBorder="1" applyAlignment="1">
      <alignment horizontal="right" vertical="top"/>
    </xf>
    <xf numFmtId="4" fontId="7" fillId="5" borderId="77" xfId="0" applyNumberFormat="1" applyFont="1" applyFill="1" applyBorder="1" applyAlignment="1">
      <alignment horizontal="right" vertical="top"/>
    </xf>
    <xf numFmtId="4" fontId="7" fillId="5" borderId="39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vertical="top" wrapText="1"/>
    </xf>
    <xf numFmtId="166" fontId="5" fillId="6" borderId="78" xfId="0" applyNumberFormat="1" applyFont="1" applyFill="1" applyBorder="1" applyAlignment="1">
      <alignment horizontal="center" vertical="top"/>
    </xf>
    <xf numFmtId="166" fontId="5" fillId="7" borderId="75" xfId="0" applyNumberFormat="1" applyFont="1" applyFill="1" applyBorder="1" applyAlignment="1">
      <alignment vertical="top" wrapText="1"/>
    </xf>
    <xf numFmtId="166" fontId="5" fillId="7" borderId="42" xfId="0" applyNumberFormat="1" applyFont="1" applyFill="1" applyBorder="1" applyAlignment="1">
      <alignment vertical="top"/>
    </xf>
    <xf numFmtId="49" fontId="5" fillId="5" borderId="79" xfId="0" applyNumberFormat="1" applyFont="1" applyFill="1" applyBorder="1" applyAlignment="1">
      <alignment horizontal="center" vertical="top"/>
    </xf>
    <xf numFmtId="166" fontId="5" fillId="5" borderId="80" xfId="0" applyNumberFormat="1" applyFont="1" applyFill="1" applyBorder="1" applyAlignment="1">
      <alignment horizontal="left" vertical="top" wrapText="1"/>
    </xf>
    <xf numFmtId="166" fontId="7" fillId="5" borderId="81" xfId="0" applyNumberFormat="1" applyFont="1" applyFill="1" applyBorder="1" applyAlignment="1">
      <alignment vertical="top"/>
    </xf>
    <xf numFmtId="4" fontId="7" fillId="5" borderId="80" xfId="0" applyNumberFormat="1" applyFont="1" applyFill="1" applyBorder="1" applyAlignment="1">
      <alignment horizontal="right" vertical="top"/>
    </xf>
    <xf numFmtId="4" fontId="7" fillId="5" borderId="81" xfId="0" applyNumberFormat="1" applyFont="1" applyFill="1" applyBorder="1" applyAlignment="1">
      <alignment horizontal="right" vertical="top"/>
    </xf>
    <xf numFmtId="166" fontId="5" fillId="6" borderId="78" xfId="0" applyNumberFormat="1" applyFont="1" applyFill="1" applyBorder="1" applyAlignment="1">
      <alignment vertical="top"/>
    </xf>
    <xf numFmtId="10" fontId="18" fillId="6" borderId="82" xfId="0" applyNumberFormat="1" applyFont="1" applyFill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4" fontId="18" fillId="0" borderId="84" xfId="0" applyNumberFormat="1" applyFont="1" applyBorder="1" applyAlignment="1">
      <alignment horizontal="right" vertical="top"/>
    </xf>
    <xf numFmtId="10" fontId="18" fillId="6" borderId="85" xfId="0" applyNumberFormat="1" applyFont="1" applyFill="1" applyBorder="1" applyAlignment="1">
      <alignment horizontal="right" vertical="top"/>
    </xf>
    <xf numFmtId="166" fontId="15" fillId="7" borderId="44" xfId="0" applyNumberFormat="1" applyFont="1" applyFill="1" applyBorder="1" applyAlignment="1">
      <alignment vertical="top"/>
    </xf>
    <xf numFmtId="166" fontId="5" fillId="7" borderId="45" xfId="0" applyNumberFormat="1" applyFont="1" applyFill="1" applyBorder="1" applyAlignment="1">
      <alignment horizontal="center" vertical="top"/>
    </xf>
    <xf numFmtId="166" fontId="7" fillId="7" borderId="74" xfId="0" applyNumberFormat="1" applyFont="1" applyFill="1" applyBorder="1" applyAlignment="1">
      <alignment vertical="top" wrapText="1"/>
    </xf>
    <xf numFmtId="166" fontId="7" fillId="7" borderId="35" xfId="0" applyNumberFormat="1" applyFont="1" applyFill="1" applyBorder="1" applyAlignment="1">
      <alignment vertical="top"/>
    </xf>
    <xf numFmtId="4" fontId="5" fillId="7" borderId="53" xfId="0" applyNumberFormat="1" applyFont="1" applyFill="1" applyBorder="1" applyAlignment="1">
      <alignment horizontal="right" vertical="top"/>
    </xf>
    <xf numFmtId="4" fontId="5" fillId="7" borderId="86" xfId="0" applyNumberFormat="1" applyFont="1" applyFill="1" applyBorder="1" applyAlignment="1">
      <alignment horizontal="right" vertical="top"/>
    </xf>
    <xf numFmtId="4" fontId="5" fillId="7" borderId="74" xfId="0" applyNumberFormat="1" applyFont="1" applyFill="1" applyBorder="1" applyAlignment="1">
      <alignment horizontal="right" vertical="top"/>
    </xf>
    <xf numFmtId="4" fontId="5" fillId="7" borderId="54" xfId="0" applyNumberFormat="1" applyFont="1" applyFill="1" applyBorder="1" applyAlignment="1">
      <alignment horizontal="right" vertical="top"/>
    </xf>
    <xf numFmtId="4" fontId="5" fillId="7" borderId="87" xfId="0" applyNumberFormat="1" applyFont="1" applyFill="1" applyBorder="1" applyAlignment="1">
      <alignment horizontal="right" vertical="top"/>
    </xf>
    <xf numFmtId="4" fontId="5" fillId="7" borderId="41" xfId="0" applyNumberFormat="1" applyFont="1" applyFill="1" applyBorder="1" applyAlignment="1">
      <alignment horizontal="right" vertical="top"/>
    </xf>
    <xf numFmtId="10" fontId="5" fillId="7" borderId="88" xfId="0" applyNumberFormat="1" applyFont="1" applyFill="1" applyBorder="1" applyAlignment="1">
      <alignment horizontal="right" vertical="top"/>
    </xf>
    <xf numFmtId="0" fontId="5" fillId="7" borderId="89" xfId="0" applyFont="1" applyFill="1" applyBorder="1" applyAlignment="1">
      <alignment horizontal="right" vertical="top" wrapText="1"/>
    </xf>
    <xf numFmtId="166" fontId="5" fillId="5" borderId="90" xfId="0" applyNumberFormat="1" applyFont="1" applyFill="1" applyBorder="1" applyAlignment="1">
      <alignment vertical="top"/>
    </xf>
    <xf numFmtId="49" fontId="5" fillId="5" borderId="77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vertical="top"/>
    </xf>
    <xf numFmtId="4" fontId="5" fillId="6" borderId="91" xfId="0" applyNumberFormat="1" applyFont="1" applyFill="1" applyBorder="1" applyAlignment="1">
      <alignment horizontal="right" vertical="top"/>
    </xf>
    <xf numFmtId="4" fontId="5" fillId="6" borderId="92" xfId="0" applyNumberFormat="1" applyFont="1" applyFill="1" applyBorder="1" applyAlignment="1">
      <alignment horizontal="right" vertical="top"/>
    </xf>
    <xf numFmtId="4" fontId="5" fillId="6" borderId="55" xfId="0" applyNumberFormat="1" applyFont="1" applyFill="1" applyBorder="1" applyAlignment="1">
      <alignment horizontal="right" vertical="top"/>
    </xf>
    <xf numFmtId="4" fontId="5" fillId="6" borderId="93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/>
    </xf>
    <xf numFmtId="4" fontId="7" fillId="0" borderId="58" xfId="0" applyNumberFormat="1" applyFont="1" applyBorder="1" applyAlignment="1">
      <alignment horizontal="right" vertical="top"/>
    </xf>
    <xf numFmtId="166" fontId="7" fillId="0" borderId="69" xfId="0" applyNumberFormat="1" applyFont="1" applyBorder="1" applyAlignment="1">
      <alignment vertical="top"/>
    </xf>
    <xf numFmtId="4" fontId="7" fillId="0" borderId="94" xfId="0" applyNumberFormat="1" applyFont="1" applyBorder="1" applyAlignment="1">
      <alignment horizontal="right" vertical="top"/>
    </xf>
    <xf numFmtId="4" fontId="5" fillId="7" borderId="46" xfId="0" applyNumberFormat="1" applyFont="1" applyFill="1" applyBorder="1" applyAlignment="1">
      <alignment horizontal="right" vertical="top"/>
    </xf>
    <xf numFmtId="10" fontId="5" fillId="7" borderId="74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right" vertical="top" wrapText="1"/>
    </xf>
    <xf numFmtId="166" fontId="5" fillId="5" borderId="53" xfId="0" applyNumberFormat="1" applyFont="1" applyFill="1" applyBorder="1" applyAlignment="1">
      <alignment vertical="top"/>
    </xf>
    <xf numFmtId="49" fontId="5" fillId="5" borderId="74" xfId="0" applyNumberFormat="1" applyFont="1" applyFill="1" applyBorder="1" applyAlignment="1">
      <alignment horizontal="center" vertical="top"/>
    </xf>
    <xf numFmtId="4" fontId="5" fillId="6" borderId="95" xfId="0" applyNumberFormat="1" applyFont="1" applyFill="1" applyBorder="1" applyAlignment="1">
      <alignment horizontal="right" vertical="top"/>
    </xf>
    <xf numFmtId="4" fontId="5" fillId="6" borderId="96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7" fillId="0" borderId="17" xfId="0" applyNumberFormat="1" applyFont="1" applyBorder="1" applyAlignment="1">
      <alignment horizontal="right" vertical="top" wrapText="1"/>
    </xf>
    <xf numFmtId="166" fontId="7" fillId="0" borderId="62" xfId="0" applyNumberFormat="1" applyFont="1" applyBorder="1" applyAlignment="1">
      <alignment vertical="top" wrapText="1"/>
    </xf>
    <xf numFmtId="4" fontId="7" fillId="0" borderId="59" xfId="0" applyNumberFormat="1" applyFont="1" applyBorder="1" applyAlignment="1">
      <alignment horizontal="right" vertical="top" wrapText="1"/>
    </xf>
    <xf numFmtId="4" fontId="7" fillId="0" borderId="60" xfId="0" applyNumberFormat="1" applyFont="1" applyBorder="1" applyAlignment="1">
      <alignment horizontal="right" vertical="top" wrapText="1"/>
    </xf>
    <xf numFmtId="4" fontId="7" fillId="0" borderId="61" xfId="0" applyNumberFormat="1" applyFont="1" applyBorder="1" applyAlignment="1">
      <alignment horizontal="right" vertical="top" wrapText="1"/>
    </xf>
    <xf numFmtId="4" fontId="7" fillId="0" borderId="67" xfId="0" applyNumberFormat="1" applyFont="1" applyBorder="1" applyAlignment="1">
      <alignment horizontal="right" vertical="top" wrapText="1"/>
    </xf>
    <xf numFmtId="4" fontId="7" fillId="0" borderId="68" xfId="0" applyNumberFormat="1" applyFont="1" applyBorder="1" applyAlignment="1">
      <alignment horizontal="right" vertical="top" wrapText="1"/>
    </xf>
    <xf numFmtId="4" fontId="7" fillId="0" borderId="70" xfId="0" applyNumberFormat="1" applyFont="1" applyBorder="1" applyAlignment="1">
      <alignment horizontal="right" vertical="top" wrapText="1"/>
    </xf>
    <xf numFmtId="4" fontId="7" fillId="0" borderId="64" xfId="0" applyNumberFormat="1" applyFont="1" applyBorder="1" applyAlignment="1">
      <alignment horizontal="right" vertical="top"/>
    </xf>
    <xf numFmtId="4" fontId="7" fillId="0" borderId="63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 wrapText="1"/>
    </xf>
    <xf numFmtId="166" fontId="7" fillId="0" borderId="61" xfId="0" applyNumberFormat="1" applyFont="1" applyBorder="1" applyAlignment="1">
      <alignment horizontal="left" vertical="top" wrapText="1"/>
    </xf>
    <xf numFmtId="49" fontId="5" fillId="5" borderId="74" xfId="0" applyNumberFormat="1" applyFont="1" applyFill="1" applyBorder="1" applyAlignment="1">
      <alignment horizontal="center" vertical="top" wrapText="1"/>
    </xf>
    <xf numFmtId="4" fontId="18" fillId="5" borderId="81" xfId="0" applyNumberFormat="1" applyFont="1" applyFill="1" applyBorder="1" applyAlignment="1">
      <alignment horizontal="right" vertical="top"/>
    </xf>
    <xf numFmtId="4" fontId="18" fillId="5" borderId="92" xfId="0" applyNumberFormat="1" applyFont="1" applyFill="1" applyBorder="1" applyAlignment="1">
      <alignment horizontal="right" vertical="top"/>
    </xf>
    <xf numFmtId="10" fontId="18" fillId="5" borderId="55" xfId="0" applyNumberFormat="1" applyFont="1" applyFill="1" applyBorder="1" applyAlignment="1">
      <alignment horizontal="right" vertical="top"/>
    </xf>
    <xf numFmtId="0" fontId="18" fillId="5" borderId="56" xfId="0" applyFont="1" applyFill="1" applyBorder="1" applyAlignment="1">
      <alignment horizontal="right" vertical="top" wrapText="1"/>
    </xf>
    <xf numFmtId="4" fontId="18" fillId="0" borderId="67" xfId="0" applyNumberFormat="1" applyFont="1" applyBorder="1" applyAlignment="1">
      <alignment horizontal="right" vertical="top"/>
    </xf>
    <xf numFmtId="4" fontId="18" fillId="0" borderId="70" xfId="0" applyNumberFormat="1" applyFont="1" applyBorder="1" applyAlignment="1">
      <alignment horizontal="right" vertical="top"/>
    </xf>
    <xf numFmtId="4" fontId="18" fillId="0" borderId="97" xfId="0" applyNumberFormat="1" applyFont="1" applyBorder="1" applyAlignment="1">
      <alignment horizontal="right" vertical="top"/>
    </xf>
    <xf numFmtId="166" fontId="5" fillId="5" borderId="43" xfId="0" applyNumberFormat="1" applyFont="1" applyFill="1" applyBorder="1" applyAlignment="1">
      <alignment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43" xfId="0" applyNumberFormat="1" applyFont="1" applyFill="1" applyBorder="1" applyAlignment="1">
      <alignment horizontal="right" vertical="top"/>
    </xf>
    <xf numFmtId="4" fontId="5" fillId="5" borderId="47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horizontal="left" vertical="top" wrapText="1"/>
    </xf>
    <xf numFmtId="166" fontId="15" fillId="6" borderId="51" xfId="0" applyNumberFormat="1" applyFont="1" applyFill="1" applyBorder="1" applyAlignment="1">
      <alignment horizontal="left" vertical="top" wrapText="1"/>
    </xf>
    <xf numFmtId="10" fontId="5" fillId="7" borderId="41" xfId="0" applyNumberFormat="1" applyFont="1" applyFill="1" applyBorder="1" applyAlignment="1">
      <alignment horizontal="right" vertical="top"/>
    </xf>
    <xf numFmtId="166" fontId="5" fillId="5" borderId="36" xfId="0" applyNumberFormat="1" applyFont="1" applyFill="1" applyBorder="1" applyAlignment="1">
      <alignment vertical="top"/>
    </xf>
    <xf numFmtId="49" fontId="5" fillId="5" borderId="35" xfId="0" applyNumberFormat="1" applyFont="1" applyFill="1" applyBorder="1" applyAlignment="1">
      <alignment horizontal="center" vertical="top"/>
    </xf>
    <xf numFmtId="49" fontId="5" fillId="0" borderId="12" xfId="0" quotePrefix="1" applyNumberFormat="1" applyFont="1" applyBorder="1" applyAlignment="1">
      <alignment horizontal="center" vertical="top"/>
    </xf>
    <xf numFmtId="10" fontId="5" fillId="7" borderId="98" xfId="0" applyNumberFormat="1" applyFont="1" applyFill="1" applyBorder="1" applyAlignment="1">
      <alignment horizontal="right" vertical="top"/>
    </xf>
    <xf numFmtId="166" fontId="5" fillId="5" borderId="35" xfId="0" applyNumberFormat="1" applyFont="1" applyFill="1" applyBorder="1" applyAlignment="1">
      <alignment horizontal="left" vertical="top" wrapText="1"/>
    </xf>
    <xf numFmtId="166" fontId="7" fillId="5" borderId="41" xfId="0" applyNumberFormat="1" applyFont="1" applyFill="1" applyBorder="1" applyAlignment="1">
      <alignment horizontal="center" vertical="top"/>
    </xf>
    <xf numFmtId="4" fontId="7" fillId="5" borderId="35" xfId="0" applyNumberFormat="1" applyFont="1" applyFill="1" applyBorder="1" applyAlignment="1">
      <alignment horizontal="right" vertical="top"/>
    </xf>
    <xf numFmtId="4" fontId="7" fillId="5" borderId="41" xfId="0" applyNumberFormat="1" applyFont="1" applyFill="1" applyBorder="1" applyAlignment="1">
      <alignment horizontal="right" vertical="top"/>
    </xf>
    <xf numFmtId="4" fontId="7" fillId="5" borderId="37" xfId="0" applyNumberFormat="1" applyFont="1" applyFill="1" applyBorder="1" applyAlignment="1">
      <alignment horizontal="right" vertical="top"/>
    </xf>
    <xf numFmtId="10" fontId="5" fillId="5" borderId="43" xfId="0" applyNumberFormat="1" applyFont="1" applyFill="1" applyBorder="1" applyAlignment="1">
      <alignment horizontal="right" vertical="top"/>
    </xf>
    <xf numFmtId="0" fontId="5" fillId="5" borderId="48" xfId="0" applyFont="1" applyFill="1" applyBorder="1" applyAlignment="1">
      <alignment horizontal="right" vertical="top" wrapText="1"/>
    </xf>
    <xf numFmtId="166" fontId="5" fillId="0" borderId="49" xfId="0" applyNumberFormat="1" applyFont="1" applyBorder="1" applyAlignment="1">
      <alignment vertical="top"/>
    </xf>
    <xf numFmtId="167" fontId="5" fillId="0" borderId="50" xfId="0" applyNumberFormat="1" applyFont="1" applyBorder="1" applyAlignment="1">
      <alignment horizontal="center" vertical="top"/>
    </xf>
    <xf numFmtId="166" fontId="7" fillId="0" borderId="50" xfId="0" applyNumberFormat="1" applyFont="1" applyBorder="1" applyAlignment="1">
      <alignment vertical="top" wrapText="1"/>
    </xf>
    <xf numFmtId="166" fontId="7" fillId="0" borderId="99" xfId="0" applyNumberFormat="1" applyFont="1" applyBorder="1" applyAlignment="1">
      <alignment horizontal="center" vertical="top"/>
    </xf>
    <xf numFmtId="4" fontId="7" fillId="0" borderId="49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top"/>
    </xf>
    <xf numFmtId="4" fontId="7" fillId="0" borderId="99" xfId="0" applyNumberFormat="1" applyFont="1" applyBorder="1" applyAlignment="1">
      <alignment horizontal="right" vertical="top"/>
    </xf>
    <xf numFmtId="4" fontId="7" fillId="0" borderId="66" xfId="0" applyNumberFormat="1" applyFont="1" applyBorder="1" applyAlignment="1">
      <alignment horizontal="right" vertical="top"/>
    </xf>
    <xf numFmtId="4" fontId="7" fillId="0" borderId="100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99" xfId="0" applyNumberFormat="1" applyFont="1" applyBorder="1" applyAlignment="1">
      <alignment horizontal="right" vertical="top"/>
    </xf>
    <xf numFmtId="0" fontId="18" fillId="0" borderId="101" xfId="0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vertical="top" wrapText="1"/>
    </xf>
    <xf numFmtId="166" fontId="7" fillId="0" borderId="13" xfId="0" applyNumberFormat="1" applyFont="1" applyBorder="1" applyAlignment="1">
      <alignment horizontal="center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5" fillId="0" borderId="68" xfId="0" applyNumberFormat="1" applyFont="1" applyBorder="1" applyAlignment="1">
      <alignment horizontal="center" vertical="top"/>
    </xf>
    <xf numFmtId="166" fontId="7" fillId="0" borderId="68" xfId="0" applyNumberFormat="1" applyFont="1" applyBorder="1" applyAlignment="1">
      <alignment vertical="top" wrapText="1"/>
    </xf>
    <xf numFmtId="166" fontId="7" fillId="0" borderId="65" xfId="0" applyNumberFormat="1" applyFont="1" applyBorder="1" applyAlignment="1">
      <alignment horizontal="center" vertical="top"/>
    </xf>
    <xf numFmtId="166" fontId="15" fillId="7" borderId="102" xfId="0" applyNumberFormat="1" applyFont="1" applyFill="1" applyBorder="1" applyAlignment="1">
      <alignment vertical="top"/>
    </xf>
    <xf numFmtId="166" fontId="5" fillId="7" borderId="103" xfId="0" applyNumberFormat="1" applyFont="1" applyFill="1" applyBorder="1" applyAlignment="1">
      <alignment horizontal="center" vertical="top"/>
    </xf>
    <xf numFmtId="166" fontId="7" fillId="7" borderId="79" xfId="0" applyNumberFormat="1" applyFont="1" applyFill="1" applyBorder="1" applyAlignment="1">
      <alignment vertical="top" wrapText="1"/>
    </xf>
    <xf numFmtId="166" fontId="7" fillId="7" borderId="77" xfId="0" applyNumberFormat="1" applyFont="1" applyFill="1" applyBorder="1" applyAlignment="1">
      <alignment vertical="top"/>
    </xf>
    <xf numFmtId="4" fontId="5" fillId="7" borderId="76" xfId="0" applyNumberFormat="1" applyFont="1" applyFill="1" applyBorder="1" applyAlignment="1">
      <alignment horizontal="right" vertical="top"/>
    </xf>
    <xf numFmtId="4" fontId="5" fillId="7" borderId="104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4" fontId="5" fillId="7" borderId="102" xfId="0" applyNumberFormat="1" applyFont="1" applyFill="1" applyBorder="1" applyAlignment="1">
      <alignment horizontal="right" vertical="top"/>
    </xf>
    <xf numFmtId="4" fontId="5" fillId="7" borderId="103" xfId="0" applyNumberFormat="1" applyFont="1" applyFill="1" applyBorder="1" applyAlignment="1">
      <alignment horizontal="right" vertical="top"/>
    </xf>
    <xf numFmtId="4" fontId="5" fillId="7" borderId="105" xfId="0" applyNumberFormat="1" applyFont="1" applyFill="1" applyBorder="1" applyAlignment="1">
      <alignment horizontal="right" vertical="top"/>
    </xf>
    <xf numFmtId="4" fontId="5" fillId="7" borderId="106" xfId="0" applyNumberFormat="1" applyFont="1" applyFill="1" applyBorder="1" applyAlignment="1">
      <alignment horizontal="right" vertical="top"/>
    </xf>
    <xf numFmtId="4" fontId="5" fillId="7" borderId="107" xfId="0" applyNumberFormat="1" applyFont="1" applyFill="1" applyBorder="1" applyAlignment="1">
      <alignment horizontal="right" vertical="top"/>
    </xf>
    <xf numFmtId="49" fontId="5" fillId="5" borderId="52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horizontal="center" vertical="top"/>
    </xf>
    <xf numFmtId="166" fontId="5" fillId="0" borderId="22" xfId="0" applyNumberFormat="1" applyFont="1" applyBorder="1" applyAlignment="1">
      <alignment vertical="top"/>
    </xf>
    <xf numFmtId="167" fontId="5" fillId="0" borderId="22" xfId="0" applyNumberFormat="1" applyFont="1" applyBorder="1" applyAlignment="1">
      <alignment horizontal="center" vertical="top"/>
    </xf>
    <xf numFmtId="166" fontId="7" fillId="0" borderId="9" xfId="0" applyNumberFormat="1" applyFont="1" applyBorder="1" applyAlignment="1">
      <alignment vertical="top" wrapText="1"/>
    </xf>
    <xf numFmtId="166" fontId="7" fillId="0" borderId="15" xfId="0" applyNumberFormat="1" applyFont="1" applyBorder="1" applyAlignment="1">
      <alignment horizontal="center" vertical="top"/>
    </xf>
    <xf numFmtId="4" fontId="7" fillId="0" borderId="108" xfId="0" applyNumberFormat="1" applyFont="1" applyBorder="1" applyAlignment="1">
      <alignment horizontal="right" vertical="top"/>
    </xf>
    <xf numFmtId="4" fontId="7" fillId="0" borderId="109" xfId="0" applyNumberFormat="1" applyFont="1" applyBorder="1" applyAlignment="1">
      <alignment horizontal="right" vertical="top"/>
    </xf>
    <xf numFmtId="4" fontId="7" fillId="0" borderId="110" xfId="0" applyNumberFormat="1" applyFont="1" applyBorder="1" applyAlignment="1">
      <alignment horizontal="right" vertical="top"/>
    </xf>
    <xf numFmtId="4" fontId="7" fillId="0" borderId="111" xfId="0" applyNumberFormat="1" applyFont="1" applyBorder="1" applyAlignment="1">
      <alignment horizontal="right" vertical="top"/>
    </xf>
    <xf numFmtId="4" fontId="7" fillId="0" borderId="112" xfId="0" applyNumberFormat="1" applyFont="1" applyBorder="1" applyAlignment="1">
      <alignment horizontal="right" vertical="top"/>
    </xf>
    <xf numFmtId="166" fontId="5" fillId="0" borderId="72" xfId="0" applyNumberFormat="1" applyFont="1" applyBorder="1" applyAlignment="1">
      <alignment vertical="top"/>
    </xf>
    <xf numFmtId="166" fontId="7" fillId="0" borderId="113" xfId="0" applyNumberFormat="1" applyFont="1" applyBorder="1" applyAlignment="1">
      <alignment vertical="top" wrapText="1"/>
    </xf>
    <xf numFmtId="10" fontId="5" fillId="7" borderId="114" xfId="0" applyNumberFormat="1" applyFont="1" applyFill="1" applyBorder="1" applyAlignment="1">
      <alignment horizontal="right" vertical="top"/>
    </xf>
    <xf numFmtId="0" fontId="5" fillId="7" borderId="23" xfId="0" applyFont="1" applyFill="1" applyBorder="1" applyAlignment="1">
      <alignment horizontal="right" vertical="top" wrapText="1"/>
    </xf>
    <xf numFmtId="166" fontId="5" fillId="5" borderId="56" xfId="0" applyNumberFormat="1" applyFont="1" applyFill="1" applyBorder="1" applyAlignment="1">
      <alignment vertical="top"/>
    </xf>
    <xf numFmtId="166" fontId="5" fillId="8" borderId="35" xfId="0" applyNumberFormat="1" applyFont="1" applyFill="1" applyBorder="1" applyAlignment="1">
      <alignment horizontal="center" vertical="top"/>
    </xf>
    <xf numFmtId="4" fontId="5" fillId="8" borderId="36" xfId="0" applyNumberFormat="1" applyFont="1" applyFill="1" applyBorder="1" applyAlignment="1">
      <alignment horizontal="right" vertical="top"/>
    </xf>
    <xf numFmtId="4" fontId="5" fillId="8" borderId="87" xfId="0" applyNumberFormat="1" applyFont="1" applyFill="1" applyBorder="1" applyAlignment="1">
      <alignment horizontal="right" vertical="top"/>
    </xf>
    <xf numFmtId="4" fontId="5" fillId="8" borderId="74" xfId="0" applyNumberFormat="1" applyFont="1" applyFill="1" applyBorder="1" applyAlignment="1">
      <alignment horizontal="right" vertical="top"/>
    </xf>
    <xf numFmtId="4" fontId="5" fillId="8" borderId="48" xfId="0" applyNumberFormat="1" applyFont="1" applyFill="1" applyBorder="1" applyAlignment="1">
      <alignment horizontal="right" vertical="top"/>
    </xf>
    <xf numFmtId="4" fontId="5" fillId="8" borderId="46" xfId="0" applyNumberFormat="1" applyFont="1" applyFill="1" applyBorder="1" applyAlignment="1">
      <alignment horizontal="right" vertical="top"/>
    </xf>
    <xf numFmtId="4" fontId="5" fillId="8" borderId="37" xfId="0" applyNumberFormat="1" applyFont="1" applyFill="1" applyBorder="1" applyAlignment="1">
      <alignment horizontal="right" vertical="top"/>
    </xf>
    <xf numFmtId="10" fontId="5" fillId="8" borderId="71" xfId="0" applyNumberFormat="1" applyFont="1" applyFill="1" applyBorder="1" applyAlignment="1">
      <alignment horizontal="right" vertical="top"/>
    </xf>
    <xf numFmtId="0" fontId="5" fillId="8" borderId="22" xfId="0" applyFont="1" applyFill="1" applyBorder="1" applyAlignment="1">
      <alignment horizontal="right" vertical="top" wrapText="1"/>
    </xf>
    <xf numFmtId="166" fontId="5" fillId="5" borderId="41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 vertical="top"/>
    </xf>
    <xf numFmtId="4" fontId="18" fillId="0" borderId="99" xfId="0" applyNumberFormat="1" applyFont="1" applyBorder="1" applyAlignment="1">
      <alignment horizontal="right" vertical="top"/>
    </xf>
    <xf numFmtId="4" fontId="18" fillId="0" borderId="101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166" fontId="5" fillId="8" borderId="77" xfId="0" applyNumberFormat="1" applyFont="1" applyFill="1" applyBorder="1" applyAlignment="1">
      <alignment horizontal="center" vertical="top"/>
    </xf>
    <xf numFmtId="4" fontId="5" fillId="8" borderId="90" xfId="0" applyNumberFormat="1" applyFont="1" applyFill="1" applyBorder="1" applyAlignment="1">
      <alignment horizontal="right" vertical="top"/>
    </xf>
    <xf numFmtId="4" fontId="5" fillId="8" borderId="107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8" borderId="118" xfId="0" applyNumberFormat="1" applyFont="1" applyFill="1" applyBorder="1" applyAlignment="1">
      <alignment horizontal="right" vertical="top"/>
    </xf>
    <xf numFmtId="4" fontId="5" fillId="8" borderId="105" xfId="0" applyNumberFormat="1" applyFont="1" applyFill="1" applyBorder="1" applyAlignment="1">
      <alignment horizontal="right" vertical="top"/>
    </xf>
    <xf numFmtId="4" fontId="5" fillId="8" borderId="39" xfId="0" applyNumberFormat="1" applyFont="1" applyFill="1" applyBorder="1" applyAlignment="1">
      <alignment horizontal="right" vertical="top"/>
    </xf>
    <xf numFmtId="4" fontId="5" fillId="7" borderId="81" xfId="0" applyNumberFormat="1" applyFont="1" applyFill="1" applyBorder="1" applyAlignment="1">
      <alignment horizontal="right" vertical="top"/>
    </xf>
    <xf numFmtId="4" fontId="5" fillId="7" borderId="23" xfId="0" applyNumberFormat="1" applyFont="1" applyFill="1" applyBorder="1" applyAlignment="1">
      <alignment horizontal="right" vertical="top"/>
    </xf>
    <xf numFmtId="10" fontId="5" fillId="8" borderId="85" xfId="0" applyNumberFormat="1" applyFont="1" applyFill="1" applyBorder="1" applyAlignment="1">
      <alignment horizontal="right" vertical="top"/>
    </xf>
    <xf numFmtId="4" fontId="5" fillId="5" borderId="40" xfId="0" applyNumberFormat="1" applyFont="1" applyFill="1" applyBorder="1" applyAlignment="1">
      <alignment horizontal="right" vertical="top"/>
    </xf>
    <xf numFmtId="10" fontId="5" fillId="5" borderId="41" xfId="0" applyNumberFormat="1" applyFont="1" applyFill="1" applyBorder="1" applyAlignment="1">
      <alignment horizontal="right" vertical="top"/>
    </xf>
    <xf numFmtId="0" fontId="5" fillId="5" borderId="36" xfId="0" applyFont="1" applyFill="1" applyBorder="1" applyAlignment="1">
      <alignment horizontal="right" vertical="top" wrapText="1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5" fillId="7" borderId="118" xfId="0" applyNumberFormat="1" applyFont="1" applyFill="1" applyBorder="1" applyAlignment="1">
      <alignment horizontal="right" vertical="top"/>
    </xf>
    <xf numFmtId="10" fontId="5" fillId="8" borderId="55" xfId="0" applyNumberFormat="1" applyFont="1" applyFill="1" applyBorder="1" applyAlignment="1">
      <alignment horizontal="right" vertical="top"/>
    </xf>
    <xf numFmtId="0" fontId="5" fillId="8" borderId="56" xfId="0" applyFont="1" applyFill="1" applyBorder="1" applyAlignment="1">
      <alignment horizontal="right" vertical="top" wrapText="1"/>
    </xf>
    <xf numFmtId="166" fontId="5" fillId="5" borderId="48" xfId="0" applyNumberFormat="1" applyFont="1" applyFill="1" applyBorder="1" applyAlignment="1">
      <alignment vertical="top"/>
    </xf>
    <xf numFmtId="4" fontId="18" fillId="6" borderId="41" xfId="0" applyNumberFormat="1" applyFont="1" applyFill="1" applyBorder="1" applyAlignment="1">
      <alignment horizontal="right" vertical="top"/>
    </xf>
    <xf numFmtId="4" fontId="18" fillId="6" borderId="49" xfId="0" applyNumberFormat="1" applyFont="1" applyFill="1" applyBorder="1" applyAlignment="1">
      <alignment horizontal="right" vertical="top"/>
    </xf>
    <xf numFmtId="10" fontId="18" fillId="6" borderId="51" xfId="0" applyNumberFormat="1" applyFont="1" applyFill="1" applyBorder="1" applyAlignment="1">
      <alignment horizontal="right" vertical="top"/>
    </xf>
    <xf numFmtId="0" fontId="18" fillId="6" borderId="101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4" fontId="18" fillId="0" borderId="61" xfId="0" applyNumberFormat="1" applyFont="1" applyBorder="1" applyAlignment="1">
      <alignment horizontal="right" vertical="top"/>
    </xf>
    <xf numFmtId="4" fontId="18" fillId="6" borderId="51" xfId="0" applyNumberFormat="1" applyFont="1" applyFill="1" applyBorder="1" applyAlignment="1">
      <alignment horizontal="right" vertical="top"/>
    </xf>
    <xf numFmtId="166" fontId="5" fillId="8" borderId="42" xfId="0" applyNumberFormat="1" applyFont="1" applyFill="1" applyBorder="1" applyAlignment="1">
      <alignment horizontal="center" vertical="top"/>
    </xf>
    <xf numFmtId="4" fontId="5" fillId="8" borderId="47" xfId="0" applyNumberFormat="1" applyFont="1" applyFill="1" applyBorder="1" applyAlignment="1">
      <alignment horizontal="right" vertical="top"/>
    </xf>
    <xf numFmtId="10" fontId="5" fillId="8" borderId="80" xfId="0" applyNumberFormat="1" applyFont="1" applyFill="1" applyBorder="1" applyAlignment="1">
      <alignment horizontal="right" vertical="top"/>
    </xf>
    <xf numFmtId="0" fontId="5" fillId="8" borderId="118" xfId="0" applyFont="1" applyFill="1" applyBorder="1" applyAlignment="1">
      <alignment horizontal="right" vertical="top" wrapText="1"/>
    </xf>
    <xf numFmtId="166" fontId="20" fillId="4" borderId="118" xfId="0" applyNumberFormat="1" applyFont="1" applyFill="1" applyBorder="1" applyAlignment="1">
      <alignment vertical="top"/>
    </xf>
    <xf numFmtId="166" fontId="9" fillId="4" borderId="119" xfId="0" applyNumberFormat="1" applyFont="1" applyFill="1" applyBorder="1" applyAlignment="1">
      <alignment horizontal="center" vertical="top"/>
    </xf>
    <xf numFmtId="166" fontId="9" fillId="4" borderId="120" xfId="0" applyNumberFormat="1" applyFont="1" applyFill="1" applyBorder="1" applyAlignment="1">
      <alignment vertical="top" wrapText="1"/>
    </xf>
    <xf numFmtId="166" fontId="9" fillId="4" borderId="80" xfId="0" applyNumberFormat="1" applyFont="1" applyFill="1" applyBorder="1" applyAlignment="1">
      <alignment vertical="top"/>
    </xf>
    <xf numFmtId="4" fontId="9" fillId="4" borderId="102" xfId="0" applyNumberFormat="1" applyFont="1" applyFill="1" applyBorder="1" applyAlignment="1">
      <alignment horizontal="right" vertical="top"/>
    </xf>
    <xf numFmtId="4" fontId="9" fillId="4" borderId="118" xfId="0" applyNumberFormat="1" applyFont="1" applyFill="1" applyBorder="1" applyAlignment="1">
      <alignment horizontal="right" vertical="top"/>
    </xf>
    <xf numFmtId="4" fontId="9" fillId="4" borderId="80" xfId="0" applyNumberFormat="1" applyFont="1" applyFill="1" applyBorder="1" applyAlignment="1">
      <alignment horizontal="right" vertical="top"/>
    </xf>
    <xf numFmtId="10" fontId="9" fillId="4" borderId="80" xfId="0" applyNumberFormat="1" applyFont="1" applyFill="1" applyBorder="1" applyAlignment="1">
      <alignment horizontal="right" vertical="top"/>
    </xf>
    <xf numFmtId="0" fontId="9" fillId="4" borderId="118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6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1" fillId="0" borderId="0" xfId="0" applyFont="1"/>
    <xf numFmtId="0" fontId="3" fillId="0" borderId="9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5" fillId="0" borderId="0" xfId="0" applyFont="1"/>
    <xf numFmtId="167" fontId="5" fillId="0" borderId="60" xfId="0" applyNumberFormat="1" applyFont="1" applyBorder="1" applyAlignment="1">
      <alignment horizontal="center" vertical="top"/>
    </xf>
    <xf numFmtId="166" fontId="7" fillId="0" borderId="60" xfId="0" applyNumberFormat="1" applyFont="1" applyBorder="1" applyAlignment="1">
      <alignment vertical="top" wrapText="1"/>
    </xf>
    <xf numFmtId="166" fontId="27" fillId="0" borderId="50" xfId="0" applyNumberFormat="1" applyFont="1" applyBorder="1" applyAlignment="1">
      <alignment vertical="top" wrapText="1"/>
    </xf>
    <xf numFmtId="166" fontId="27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/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1" fillId="0" borderId="0" xfId="0" applyFont="1"/>
    <xf numFmtId="0" fontId="11" fillId="0" borderId="0" xfId="0" applyFont="1" applyAlignment="1"/>
    <xf numFmtId="0" fontId="3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7" fillId="0" borderId="13" xfId="0" applyNumberFormat="1" applyFont="1" applyFill="1" applyBorder="1" applyAlignment="1">
      <alignment horizontal="right" vertical="top"/>
    </xf>
    <xf numFmtId="4" fontId="7" fillId="0" borderId="65" xfId="0" applyNumberFormat="1" applyFont="1" applyFill="1" applyBorder="1" applyAlignment="1">
      <alignment horizontal="right" vertical="top"/>
    </xf>
    <xf numFmtId="4" fontId="7" fillId="0" borderId="17" xfId="0" applyNumberFormat="1" applyFont="1" applyFill="1" applyBorder="1" applyAlignment="1">
      <alignment horizontal="right" vertical="top"/>
    </xf>
    <xf numFmtId="4" fontId="7" fillId="0" borderId="66" xfId="0" applyNumberFormat="1" applyFont="1" applyFill="1" applyBorder="1" applyAlignment="1">
      <alignment horizontal="right" vertical="top"/>
    </xf>
    <xf numFmtId="4" fontId="7" fillId="0" borderId="70" xfId="0" applyNumberFormat="1" applyFont="1" applyFill="1" applyBorder="1" applyAlignment="1">
      <alignment horizontal="right" vertical="top"/>
    </xf>
    <xf numFmtId="170" fontId="7" fillId="0" borderId="12" xfId="0" applyNumberFormat="1" applyFont="1" applyBorder="1" applyAlignment="1">
      <alignment horizontal="right" vertical="top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right" wrapText="1"/>
    </xf>
    <xf numFmtId="49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4" fontId="35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4" fontId="35" fillId="0" borderId="12" xfId="0" applyNumberFormat="1" applyFont="1" applyFill="1" applyBorder="1" applyAlignment="1">
      <alignment horizontal="center" vertical="center"/>
    </xf>
    <xf numFmtId="4" fontId="35" fillId="0" borderId="109" xfId="0" applyNumberFormat="1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lef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" fontId="35" fillId="0" borderId="109" xfId="0" applyNumberFormat="1" applyFont="1" applyBorder="1" applyAlignment="1">
      <alignment horizontal="center" vertical="center"/>
    </xf>
    <xf numFmtId="0" fontId="35" fillId="0" borderId="109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6" fillId="0" borderId="109" xfId="0" applyFont="1" applyBorder="1" applyAlignment="1">
      <alignment horizontal="left" vertical="center" wrapText="1"/>
    </xf>
    <xf numFmtId="0" fontId="37" fillId="0" borderId="104" xfId="0" applyFont="1" applyFill="1" applyBorder="1" applyAlignment="1">
      <alignment horizontal="left" vertical="center" wrapText="1"/>
    </xf>
    <xf numFmtId="0" fontId="38" fillId="0" borderId="109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4" fontId="37" fillId="0" borderId="58" xfId="0" applyNumberFormat="1" applyFont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wrapText="1"/>
    </xf>
    <xf numFmtId="0" fontId="37" fillId="0" borderId="109" xfId="0" applyFont="1" applyFill="1" applyBorder="1" applyAlignment="1">
      <alignment horizontal="left" vertical="center" wrapText="1"/>
    </xf>
    <xf numFmtId="0" fontId="37" fillId="0" borderId="109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34" fillId="0" borderId="12" xfId="0" applyFont="1" applyBorder="1" applyAlignment="1">
      <alignment wrapText="1"/>
    </xf>
    <xf numFmtId="166" fontId="39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43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1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11" fillId="0" borderId="34" xfId="0" applyFont="1" applyBorder="1"/>
    <xf numFmtId="3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11" fillId="0" borderId="27" xfId="0" applyFont="1" applyBorder="1"/>
    <xf numFmtId="0" fontId="11" fillId="0" borderId="28" xfId="0" applyFont="1" applyBorder="1"/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6" fontId="5" fillId="8" borderId="26" xfId="0" applyNumberFormat="1" applyFont="1" applyFill="1" applyBorder="1" applyAlignment="1">
      <alignment horizontal="left" vertical="top"/>
    </xf>
    <xf numFmtId="0" fontId="11" fillId="0" borderId="29" xfId="0" applyFont="1" applyBorder="1"/>
    <xf numFmtId="166" fontId="7" fillId="0" borderId="0" xfId="0" applyNumberFormat="1" applyFont="1" applyAlignment="1">
      <alignment horizontal="center"/>
    </xf>
    <xf numFmtId="166" fontId="9" fillId="4" borderId="26" xfId="0" applyNumberFormat="1" applyFont="1" applyFill="1" applyBorder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166" fontId="15" fillId="8" borderId="26" xfId="0" applyNumberFormat="1" applyFont="1" applyFill="1" applyBorder="1" applyAlignment="1">
      <alignment horizontal="left" vertical="top" wrapText="1"/>
    </xf>
    <xf numFmtId="166" fontId="5" fillId="8" borderId="115" xfId="0" applyNumberFormat="1" applyFont="1" applyFill="1" applyBorder="1" applyAlignment="1">
      <alignment horizontal="left" vertical="top"/>
    </xf>
    <xf numFmtId="0" fontId="11" fillId="0" borderId="116" xfId="0" applyFont="1" applyBorder="1"/>
    <xf numFmtId="0" fontId="11" fillId="0" borderId="117" xfId="0" applyFont="1" applyBorder="1"/>
    <xf numFmtId="164" fontId="5" fillId="2" borderId="26" xfId="0" applyNumberFormat="1" applyFont="1" applyFill="1" applyBorder="1" applyAlignment="1">
      <alignment horizontal="center" vertical="center" wrapText="1"/>
    </xf>
    <xf numFmtId="0" fontId="11" fillId="0" borderId="38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49" fontId="37" fillId="0" borderId="60" xfId="0" applyNumberFormat="1" applyFont="1" applyBorder="1" applyAlignment="1">
      <alignment horizontal="center" vertical="center" wrapText="1"/>
    </xf>
    <xf numFmtId="49" fontId="37" fillId="0" borderId="10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left" vertical="center" wrapText="1"/>
    </xf>
    <xf numFmtId="0" fontId="37" fillId="0" borderId="109" xfId="0" applyFont="1" applyBorder="1" applyAlignment="1">
      <alignment horizontal="left" vertical="center" wrapText="1"/>
    </xf>
    <xf numFmtId="4" fontId="35" fillId="0" borderId="60" xfId="0" applyNumberFormat="1" applyFont="1" applyBorder="1" applyAlignment="1">
      <alignment horizontal="center" vertical="center"/>
    </xf>
    <xf numFmtId="4" fontId="35" fillId="0" borderId="109" xfId="0" applyNumberFormat="1" applyFont="1" applyBorder="1" applyAlignment="1">
      <alignment horizontal="center" vertical="center"/>
    </xf>
    <xf numFmtId="4" fontId="35" fillId="0" borderId="104" xfId="0" applyNumberFormat="1" applyFont="1" applyBorder="1" applyAlignment="1">
      <alignment horizontal="center" vertical="center"/>
    </xf>
    <xf numFmtId="0" fontId="37" fillId="0" borderId="104" xfId="0" applyFont="1" applyBorder="1" applyAlignment="1">
      <alignment horizontal="left" vertical="center" wrapText="1"/>
    </xf>
    <xf numFmtId="0" fontId="35" fillId="0" borderId="60" xfId="0" applyFont="1" applyBorder="1" applyAlignment="1">
      <alignment horizontal="left" vertical="center" wrapText="1"/>
    </xf>
    <xf numFmtId="0" fontId="35" fillId="0" borderId="104" xfId="0" applyFont="1" applyBorder="1" applyAlignment="1">
      <alignment horizontal="left" vertical="center" wrapText="1"/>
    </xf>
    <xf numFmtId="0" fontId="35" fillId="0" borderId="109" xfId="0" applyFont="1" applyBorder="1" applyAlignment="1">
      <alignment horizontal="left" vertical="center" wrapText="1"/>
    </xf>
    <xf numFmtId="49" fontId="35" fillId="0" borderId="60" xfId="0" applyNumberFormat="1" applyFont="1" applyBorder="1" applyAlignment="1">
      <alignment horizontal="center" vertical="center" wrapText="1"/>
    </xf>
    <xf numFmtId="49" fontId="35" fillId="0" borderId="104" xfId="0" applyNumberFormat="1" applyFont="1" applyBorder="1" applyAlignment="1">
      <alignment horizontal="center" vertical="center" wrapText="1"/>
    </xf>
    <xf numFmtId="49" fontId="35" fillId="0" borderId="109" xfId="0" applyNumberFormat="1" applyFont="1" applyBorder="1" applyAlignment="1">
      <alignment horizontal="center" vertical="center" wrapText="1"/>
    </xf>
    <xf numFmtId="0" fontId="36" fillId="0" borderId="60" xfId="0" applyFont="1" applyBorder="1" applyAlignment="1">
      <alignment horizontal="left" vertical="center" wrapText="1"/>
    </xf>
    <xf numFmtId="0" fontId="36" fillId="0" borderId="104" xfId="0" applyFont="1" applyBorder="1" applyAlignment="1">
      <alignment horizontal="left" vertical="center" wrapText="1"/>
    </xf>
    <xf numFmtId="0" fontId="36" fillId="0" borderId="109" xfId="0" applyFont="1" applyBorder="1" applyAlignment="1">
      <alignment horizontal="left" vertical="center" wrapText="1"/>
    </xf>
    <xf numFmtId="49" fontId="37" fillId="0" borderId="104" xfId="0" applyNumberFormat="1" applyFont="1" applyBorder="1" applyAlignment="1">
      <alignment horizontal="center" vertical="center" wrapText="1"/>
    </xf>
    <xf numFmtId="0" fontId="39" fillId="0" borderId="60" xfId="0" applyFont="1" applyBorder="1" applyAlignment="1">
      <alignment horizontal="left" vertical="center" wrapText="1"/>
    </xf>
    <xf numFmtId="0" fontId="39" fillId="0" borderId="109" xfId="0" applyFont="1" applyBorder="1" applyAlignment="1">
      <alignment horizontal="left" vertical="center" wrapText="1"/>
    </xf>
    <xf numFmtId="4" fontId="35" fillId="0" borderId="60" xfId="0" applyNumberFormat="1" applyFont="1" applyFill="1" applyBorder="1" applyAlignment="1">
      <alignment horizontal="center" vertical="center"/>
    </xf>
    <xf numFmtId="4" fontId="35" fillId="0" borderId="109" xfId="0" applyNumberFormat="1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left" vertical="center" wrapText="1"/>
    </xf>
    <xf numFmtId="0" fontId="35" fillId="0" borderId="109" xfId="0" applyFont="1" applyFill="1" applyBorder="1" applyAlignment="1">
      <alignment horizontal="left" vertical="center" wrapText="1"/>
    </xf>
    <xf numFmtId="0" fontId="36" fillId="0" borderId="60" xfId="0" applyFont="1" applyFill="1" applyBorder="1" applyAlignment="1">
      <alignment horizontal="left" vertical="center" wrapText="1"/>
    </xf>
    <xf numFmtId="0" fontId="36" fillId="0" borderId="109" xfId="0" applyFont="1" applyFill="1" applyBorder="1" applyAlignment="1">
      <alignment horizontal="left" vertical="center" wrapText="1"/>
    </xf>
    <xf numFmtId="4" fontId="37" fillId="0" borderId="60" xfId="0" applyNumberFormat="1" applyFont="1" applyBorder="1" applyAlignment="1">
      <alignment horizontal="center" vertical="center"/>
    </xf>
    <xf numFmtId="4" fontId="37" fillId="0" borderId="104" xfId="0" applyNumberFormat="1" applyFont="1" applyBorder="1" applyAlignment="1">
      <alignment horizontal="center" vertical="center"/>
    </xf>
    <xf numFmtId="4" fontId="37" fillId="0" borderId="109" xfId="0" applyNumberFormat="1" applyFont="1" applyBorder="1" applyAlignment="1">
      <alignment horizontal="center" vertical="center"/>
    </xf>
    <xf numFmtId="4" fontId="37" fillId="0" borderId="64" xfId="0" applyNumberFormat="1" applyFont="1" applyBorder="1" applyAlignment="1">
      <alignment horizontal="center" vertical="center"/>
    </xf>
    <xf numFmtId="4" fontId="37" fillId="0" borderId="106" xfId="0" applyNumberFormat="1" applyFont="1" applyBorder="1" applyAlignment="1">
      <alignment horizontal="center" vertical="center"/>
    </xf>
    <xf numFmtId="4" fontId="37" fillId="0" borderId="111" xfId="0" applyNumberFormat="1" applyFont="1" applyBorder="1" applyAlignment="1">
      <alignment horizontal="center" vertical="center"/>
    </xf>
    <xf numFmtId="49" fontId="37" fillId="0" borderId="98" xfId="0" applyNumberFormat="1" applyFont="1" applyBorder="1" applyAlignment="1">
      <alignment horizontal="center" vertical="center" wrapText="1"/>
    </xf>
    <xf numFmtId="49" fontId="37" fillId="0" borderId="79" xfId="0" applyNumberFormat="1" applyFont="1" applyBorder="1" applyAlignment="1">
      <alignment horizontal="center" vertical="center" wrapText="1"/>
    </xf>
    <xf numFmtId="49" fontId="37" fillId="0" borderId="110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right" wrapText="1"/>
    </xf>
    <xf numFmtId="0" fontId="2" fillId="0" borderId="58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/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5" borderId="13" xfId="0" applyFont="1" applyFill="1" applyBorder="1" applyAlignment="1">
      <alignment horizontal="center" vertical="center" wrapText="1"/>
    </xf>
    <xf numFmtId="0" fontId="33" fillId="0" borderId="83" xfId="0" applyFont="1" applyBorder="1"/>
    <xf numFmtId="0" fontId="33" fillId="0" borderId="58" xfId="0" applyFont="1" applyBorder="1"/>
    <xf numFmtId="4" fontId="23" fillId="5" borderId="13" xfId="0" applyNumberFormat="1" applyFont="1" applyFill="1" applyBorder="1" applyAlignment="1">
      <alignment horizontal="center" vertical="center" wrapText="1"/>
    </xf>
    <xf numFmtId="4" fontId="35" fillId="0" borderId="104" xfId="0" applyNumberFormat="1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left" vertical="center" wrapText="1"/>
    </xf>
    <xf numFmtId="0" fontId="23" fillId="0" borderId="71" xfId="0" applyFont="1" applyBorder="1" applyAlignment="1">
      <alignment horizontal="right" vertical="center" wrapText="1"/>
    </xf>
    <xf numFmtId="0" fontId="23" fillId="0" borderId="58" xfId="0" applyFont="1" applyBorder="1" applyAlignment="1">
      <alignment horizontal="right" vertical="center" wrapText="1"/>
    </xf>
    <xf numFmtId="0" fontId="2" fillId="5" borderId="71" xfId="0" applyFont="1" applyFill="1" applyBorder="1" applyAlignment="1">
      <alignment horizontal="center" vertical="center" wrapText="1"/>
    </xf>
    <xf numFmtId="0" fontId="2" fillId="5" borderId="85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0" fontId="11" fillId="0" borderId="83" xfId="0" applyFont="1" applyBorder="1"/>
    <xf numFmtId="0" fontId="11" fillId="0" borderId="58" xfId="0" applyFont="1" applyBorder="1"/>
    <xf numFmtId="0" fontId="35" fillId="0" borderId="12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109" xfId="0" applyFont="1" applyBorder="1" applyAlignment="1">
      <alignment horizontal="center" vertical="center" wrapText="1"/>
    </xf>
    <xf numFmtId="0" fontId="35" fillId="0" borderId="60" xfId="0" applyFont="1" applyBorder="1" applyAlignment="1">
      <alignment vertical="center" wrapText="1"/>
    </xf>
    <xf numFmtId="166" fontId="39" fillId="0" borderId="121" xfId="0" applyNumberFormat="1" applyFont="1" applyBorder="1" applyAlignment="1">
      <alignment horizontal="left" vertical="center" wrapText="1"/>
    </xf>
    <xf numFmtId="166" fontId="44" fillId="0" borderId="12" xfId="0" applyNumberFormat="1" applyFont="1" applyBorder="1" applyAlignment="1">
      <alignment horizontal="left" vertical="center" wrapText="1"/>
    </xf>
    <xf numFmtId="0" fontId="44" fillId="0" borderId="109" xfId="0" applyFont="1" applyBorder="1" applyAlignment="1">
      <alignment horizontal="left" vertical="center" wrapText="1"/>
    </xf>
    <xf numFmtId="49" fontId="37" fillId="0" borderId="60" xfId="0" applyNumberFormat="1" applyFont="1" applyFill="1" applyBorder="1" applyAlignment="1">
      <alignment horizontal="center" vertical="center" wrapText="1"/>
    </xf>
    <xf numFmtId="49" fontId="37" fillId="0" borderId="109" xfId="0" applyNumberFormat="1" applyFont="1" applyFill="1" applyBorder="1" applyAlignment="1">
      <alignment horizontal="center" vertical="center" wrapText="1"/>
    </xf>
    <xf numFmtId="166" fontId="44" fillId="0" borderId="60" xfId="0" applyNumberFormat="1" applyFont="1" applyBorder="1" applyAlignment="1">
      <alignment horizontal="center" vertical="center" wrapText="1"/>
    </xf>
    <xf numFmtId="166" fontId="44" fillId="0" borderId="10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109" xfId="0" applyFont="1" applyBorder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166" fontId="44" fillId="0" borderId="13" xfId="0" applyNumberFormat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wrapText="1"/>
    </xf>
    <xf numFmtId="0" fontId="36" fillId="0" borderId="60" xfId="0" applyFont="1" applyBorder="1" applyAlignment="1">
      <alignment horizontal="center" vertical="top" wrapText="1"/>
    </xf>
    <xf numFmtId="0" fontId="36" fillId="0" borderId="104" xfId="0" applyFont="1" applyBorder="1" applyAlignment="1">
      <alignment horizontal="center" vertical="top" wrapText="1"/>
    </xf>
    <xf numFmtId="0" fontId="36" fillId="0" borderId="109" xfId="0" applyFont="1" applyBorder="1" applyAlignment="1">
      <alignment horizontal="center" vertical="top" wrapText="1"/>
    </xf>
    <xf numFmtId="166" fontId="44" fillId="0" borderId="86" xfId="0" applyNumberFormat="1" applyFont="1" applyBorder="1" applyAlignment="1">
      <alignment horizontal="center" vertical="center" wrapText="1"/>
    </xf>
    <xf numFmtId="166" fontId="44" fillId="0" borderId="104" xfId="0" applyNumberFormat="1" applyFont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104" xfId="0" applyFont="1" applyFill="1" applyBorder="1" applyAlignment="1">
      <alignment horizontal="center" vertical="center" wrapText="1"/>
    </xf>
    <xf numFmtId="0" fontId="35" fillId="0" borderId="10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104" xfId="0" applyFont="1" applyFill="1" applyBorder="1" applyAlignment="1">
      <alignment horizontal="center" vertical="center" wrapText="1"/>
    </xf>
    <xf numFmtId="0" fontId="36" fillId="0" borderId="109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109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0" workbookViewId="0">
      <selection activeCell="J27" sqref="J27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58" t="s">
        <v>7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58" t="s">
        <v>8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60" t="s">
        <v>417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61"/>
      <c r="B16" s="464" t="s">
        <v>9</v>
      </c>
      <c r="C16" s="465"/>
      <c r="D16" s="468" t="s">
        <v>10</v>
      </c>
      <c r="E16" s="469"/>
      <c r="F16" s="469"/>
      <c r="G16" s="469"/>
      <c r="H16" s="469"/>
      <c r="I16" s="469"/>
      <c r="J16" s="470"/>
      <c r="K16" s="471" t="s">
        <v>11</v>
      </c>
      <c r="L16" s="465"/>
      <c r="M16" s="471" t="s">
        <v>12</v>
      </c>
      <c r="N16" s="46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62"/>
      <c r="B17" s="466"/>
      <c r="C17" s="467"/>
      <c r="D17" s="16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473" t="s">
        <v>18</v>
      </c>
      <c r="J17" s="474"/>
      <c r="K17" s="472"/>
      <c r="L17" s="467"/>
      <c r="M17" s="472"/>
      <c r="N17" s="467"/>
    </row>
    <row r="18" spans="1:26" ht="47.25" customHeight="1" x14ac:dyDescent="0.2">
      <c r="A18" s="463"/>
      <c r="B18" s="18" t="s">
        <v>19</v>
      </c>
      <c r="C18" s="19" t="s">
        <v>20</v>
      </c>
      <c r="D18" s="18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0" t="s">
        <v>19</v>
      </c>
      <c r="J18" s="21" t="s">
        <v>21</v>
      </c>
      <c r="K18" s="18" t="s">
        <v>19</v>
      </c>
      <c r="L18" s="19" t="s">
        <v>20</v>
      </c>
      <c r="M18" s="22" t="s">
        <v>19</v>
      </c>
      <c r="N18" s="23" t="s">
        <v>20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22</v>
      </c>
      <c r="B19" s="26" t="s">
        <v>23</v>
      </c>
      <c r="C19" s="27" t="s">
        <v>24</v>
      </c>
      <c r="D19" s="28" t="s">
        <v>25</v>
      </c>
      <c r="E19" s="29" t="s">
        <v>26</v>
      </c>
      <c r="F19" s="29" t="s">
        <v>27</v>
      </c>
      <c r="G19" s="29" t="s">
        <v>28</v>
      </c>
      <c r="H19" s="29" t="s">
        <v>29</v>
      </c>
      <c r="I19" s="29" t="s">
        <v>30</v>
      </c>
      <c r="J19" s="27" t="s">
        <v>31</v>
      </c>
      <c r="K19" s="28" t="s">
        <v>32</v>
      </c>
      <c r="L19" s="27" t="s">
        <v>33</v>
      </c>
      <c r="M19" s="28" t="s">
        <v>34</v>
      </c>
      <c r="N19" s="27" t="s">
        <v>35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36</v>
      </c>
      <c r="B20" s="32">
        <v>1</v>
      </c>
      <c r="C20" s="33">
        <f>Витрати!AC160</f>
        <v>1290950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1290950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37</v>
      </c>
      <c r="B21" s="32">
        <v>1</v>
      </c>
      <c r="C21" s="33">
        <f>Витрати!AD160</f>
        <v>1290950</v>
      </c>
      <c r="D21" s="34"/>
      <c r="E21" s="35"/>
      <c r="F21" s="35"/>
      <c r="G21" s="35"/>
      <c r="H21" s="35">
        <v>170.5</v>
      </c>
      <c r="I21" s="36"/>
      <c r="J21" s="33">
        <f t="shared" si="0"/>
        <v>170.5</v>
      </c>
      <c r="K21" s="37"/>
      <c r="L21" s="33"/>
      <c r="M21" s="38">
        <v>1</v>
      </c>
      <c r="N21" s="39">
        <f t="shared" si="1"/>
        <v>1291120.5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38</v>
      </c>
      <c r="B22" s="32">
        <v>0.78</v>
      </c>
      <c r="C22" s="33">
        <v>1006942</v>
      </c>
      <c r="D22" s="34"/>
      <c r="E22" s="35"/>
      <c r="F22" s="35"/>
      <c r="G22" s="35"/>
      <c r="H22" s="35">
        <v>170.5</v>
      </c>
      <c r="I22" s="36"/>
      <c r="J22" s="33">
        <f t="shared" si="0"/>
        <v>170.5</v>
      </c>
      <c r="K22" s="37"/>
      <c r="L22" s="33"/>
      <c r="M22" s="38">
        <v>1</v>
      </c>
      <c r="N22" s="39">
        <f t="shared" si="1"/>
        <v>1007112.5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39</v>
      </c>
      <c r="B23" s="32">
        <v>0.22</v>
      </c>
      <c r="C23" s="33">
        <f>C21-C22</f>
        <v>284008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284008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40</v>
      </c>
      <c r="C26" s="43"/>
      <c r="D26" s="43" t="s">
        <v>433</v>
      </c>
      <c r="E26" s="43"/>
      <c r="F26" s="42"/>
      <c r="G26" s="43"/>
      <c r="H26" s="43"/>
      <c r="I26" s="44"/>
      <c r="J26" s="43" t="s">
        <v>434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41</v>
      </c>
      <c r="F27" s="46"/>
      <c r="G27" s="45" t="s">
        <v>42</v>
      </c>
      <c r="I27" s="2"/>
      <c r="K27" s="46" t="s">
        <v>43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31496062992125984" right="0.31496062992125984" top="0.35433070866141736" bottom="0.35433070866141736" header="0" footer="0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3"/>
  <sheetViews>
    <sheetView zoomScaleNormal="100" workbookViewId="0">
      <pane xSplit="3" ySplit="9" topLeftCell="D60" activePane="bottomRight" state="frozen"/>
      <selection pane="topRight" activeCell="D1" sqref="D1"/>
      <selection pane="bottomLeft" activeCell="A10" sqref="A10"/>
      <selection pane="bottomRight" activeCell="I168" sqref="I168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44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418"/>
      <c r="AD1" s="11"/>
      <c r="AE1" s="11"/>
      <c r="AF1" s="11"/>
      <c r="AG1" s="48"/>
    </row>
    <row r="2" spans="1:35" ht="15.75" x14ac:dyDescent="0.25">
      <c r="A2" s="49" t="s">
        <v>3</v>
      </c>
      <c r="B2" s="47"/>
      <c r="C2" s="47" t="s">
        <v>266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419"/>
      <c r="AD2" s="11"/>
      <c r="AE2" s="11"/>
      <c r="AF2" s="11"/>
      <c r="AG2" s="11"/>
      <c r="AH2" s="46"/>
      <c r="AI2" s="46"/>
    </row>
    <row r="3" spans="1:35" x14ac:dyDescent="0.25">
      <c r="A3" s="49" t="s">
        <v>45</v>
      </c>
      <c r="B3" s="50"/>
      <c r="C3" s="49" t="s">
        <v>265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418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6</v>
      </c>
      <c r="B4" s="50"/>
      <c r="C4" s="415" t="s">
        <v>264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418"/>
      <c r="AD4" s="54"/>
      <c r="AE4" s="416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417"/>
      <c r="AD5" s="57"/>
      <c r="AE5" s="417"/>
      <c r="AF5" s="57"/>
      <c r="AG5" s="57"/>
    </row>
    <row r="6" spans="1:35" ht="26.25" customHeight="1" thickBot="1" x14ac:dyDescent="0.25">
      <c r="A6" s="478" t="s">
        <v>46</v>
      </c>
      <c r="B6" s="480" t="s">
        <v>47</v>
      </c>
      <c r="C6" s="483" t="s">
        <v>48</v>
      </c>
      <c r="D6" s="486" t="s">
        <v>49</v>
      </c>
      <c r="E6" s="487" t="s">
        <v>50</v>
      </c>
      <c r="F6" s="488"/>
      <c r="G6" s="488"/>
      <c r="H6" s="488"/>
      <c r="I6" s="488"/>
      <c r="J6" s="489"/>
      <c r="K6" s="487" t="s">
        <v>51</v>
      </c>
      <c r="L6" s="488"/>
      <c r="M6" s="488"/>
      <c r="N6" s="488"/>
      <c r="O6" s="488"/>
      <c r="P6" s="489"/>
      <c r="Q6" s="490" t="s">
        <v>51</v>
      </c>
      <c r="R6" s="491"/>
      <c r="S6" s="491"/>
      <c r="T6" s="491"/>
      <c r="U6" s="491"/>
      <c r="V6" s="492"/>
      <c r="W6" s="490" t="s">
        <v>51</v>
      </c>
      <c r="X6" s="491"/>
      <c r="Y6" s="491"/>
      <c r="Z6" s="491"/>
      <c r="AA6" s="491"/>
      <c r="AB6" s="492"/>
      <c r="AC6" s="502" t="s">
        <v>52</v>
      </c>
      <c r="AD6" s="488"/>
      <c r="AE6" s="488"/>
      <c r="AF6" s="494"/>
      <c r="AG6" s="478" t="s">
        <v>53</v>
      </c>
    </row>
    <row r="7" spans="1:35" ht="71.25" customHeight="1" thickBot="1" x14ac:dyDescent="0.25">
      <c r="A7" s="462"/>
      <c r="B7" s="481"/>
      <c r="C7" s="484"/>
      <c r="D7" s="484"/>
      <c r="E7" s="497" t="s">
        <v>54</v>
      </c>
      <c r="F7" s="488"/>
      <c r="G7" s="489"/>
      <c r="H7" s="497" t="s">
        <v>55</v>
      </c>
      <c r="I7" s="488"/>
      <c r="J7" s="489"/>
      <c r="K7" s="497" t="s">
        <v>54</v>
      </c>
      <c r="L7" s="488"/>
      <c r="M7" s="489"/>
      <c r="N7" s="497" t="s">
        <v>55</v>
      </c>
      <c r="O7" s="488"/>
      <c r="P7" s="489"/>
      <c r="Q7" s="475" t="s">
        <v>54</v>
      </c>
      <c r="R7" s="476"/>
      <c r="S7" s="477"/>
      <c r="T7" s="475" t="s">
        <v>55</v>
      </c>
      <c r="U7" s="476"/>
      <c r="V7" s="477"/>
      <c r="W7" s="475" t="s">
        <v>54</v>
      </c>
      <c r="X7" s="476"/>
      <c r="Y7" s="477"/>
      <c r="Z7" s="475" t="s">
        <v>55</v>
      </c>
      <c r="AA7" s="476"/>
      <c r="AB7" s="477"/>
      <c r="AC7" s="504" t="s">
        <v>56</v>
      </c>
      <c r="AD7" s="504" t="s">
        <v>57</v>
      </c>
      <c r="AE7" s="502" t="s">
        <v>58</v>
      </c>
      <c r="AF7" s="494"/>
      <c r="AG7" s="462"/>
    </row>
    <row r="8" spans="1:35" ht="41.25" customHeight="1" thickBot="1" x14ac:dyDescent="0.25">
      <c r="A8" s="479"/>
      <c r="B8" s="482"/>
      <c r="C8" s="485"/>
      <c r="D8" s="485"/>
      <c r="E8" s="58" t="s">
        <v>59</v>
      </c>
      <c r="F8" s="59" t="s">
        <v>60</v>
      </c>
      <c r="G8" s="60" t="s">
        <v>61</v>
      </c>
      <c r="H8" s="58" t="s">
        <v>59</v>
      </c>
      <c r="I8" s="59" t="s">
        <v>60</v>
      </c>
      <c r="J8" s="60" t="s">
        <v>62</v>
      </c>
      <c r="K8" s="58" t="s">
        <v>59</v>
      </c>
      <c r="L8" s="59" t="s">
        <v>63</v>
      </c>
      <c r="M8" s="60" t="s">
        <v>64</v>
      </c>
      <c r="N8" s="58" t="s">
        <v>59</v>
      </c>
      <c r="O8" s="59" t="s">
        <v>63</v>
      </c>
      <c r="P8" s="60" t="s">
        <v>65</v>
      </c>
      <c r="Q8" s="58" t="s">
        <v>59</v>
      </c>
      <c r="R8" s="59" t="s">
        <v>63</v>
      </c>
      <c r="S8" s="60" t="s">
        <v>66</v>
      </c>
      <c r="T8" s="58" t="s">
        <v>59</v>
      </c>
      <c r="U8" s="59" t="s">
        <v>63</v>
      </c>
      <c r="V8" s="60" t="s">
        <v>67</v>
      </c>
      <c r="W8" s="58" t="s">
        <v>59</v>
      </c>
      <c r="X8" s="59" t="s">
        <v>63</v>
      </c>
      <c r="Y8" s="60" t="s">
        <v>68</v>
      </c>
      <c r="Z8" s="58" t="s">
        <v>59</v>
      </c>
      <c r="AA8" s="59" t="s">
        <v>63</v>
      </c>
      <c r="AB8" s="60" t="s">
        <v>69</v>
      </c>
      <c r="AC8" s="503"/>
      <c r="AD8" s="503"/>
      <c r="AE8" s="61" t="s">
        <v>70</v>
      </c>
      <c r="AF8" s="62" t="s">
        <v>19</v>
      </c>
      <c r="AG8" s="503"/>
    </row>
    <row r="9" spans="1:35" thickBot="1" x14ac:dyDescent="0.25">
      <c r="A9" s="63" t="s">
        <v>71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 x14ac:dyDescent="0.25">
      <c r="A10" s="71"/>
      <c r="B10" s="72"/>
      <c r="C10" s="70" t="s">
        <v>72</v>
      </c>
      <c r="D10" s="73"/>
      <c r="E10" s="66" t="s">
        <v>73</v>
      </c>
      <c r="F10" s="73" t="s">
        <v>74</v>
      </c>
      <c r="G10" s="74" t="s">
        <v>75</v>
      </c>
      <c r="H10" s="73" t="s">
        <v>76</v>
      </c>
      <c r="I10" s="73" t="s">
        <v>77</v>
      </c>
      <c r="J10" s="73" t="s">
        <v>78</v>
      </c>
      <c r="K10" s="65" t="s">
        <v>79</v>
      </c>
      <c r="L10" s="70" t="s">
        <v>80</v>
      </c>
      <c r="M10" s="69" t="s">
        <v>81</v>
      </c>
      <c r="N10" s="65" t="s">
        <v>82</v>
      </c>
      <c r="O10" s="70" t="s">
        <v>83</v>
      </c>
      <c r="P10" s="69" t="s">
        <v>84</v>
      </c>
      <c r="Q10" s="65" t="s">
        <v>85</v>
      </c>
      <c r="R10" s="70" t="s">
        <v>86</v>
      </c>
      <c r="S10" s="69" t="s">
        <v>87</v>
      </c>
      <c r="T10" s="65" t="s">
        <v>88</v>
      </c>
      <c r="U10" s="70" t="s">
        <v>89</v>
      </c>
      <c r="V10" s="69" t="s">
        <v>90</v>
      </c>
      <c r="W10" s="65" t="s">
        <v>91</v>
      </c>
      <c r="X10" s="70" t="s">
        <v>92</v>
      </c>
      <c r="Y10" s="69" t="s">
        <v>93</v>
      </c>
      <c r="Z10" s="65" t="s">
        <v>94</v>
      </c>
      <c r="AA10" s="70" t="s">
        <v>95</v>
      </c>
      <c r="AB10" s="69" t="s">
        <v>96</v>
      </c>
      <c r="AC10" s="70" t="s">
        <v>97</v>
      </c>
      <c r="AD10" s="70" t="s">
        <v>98</v>
      </c>
      <c r="AE10" s="70" t="s">
        <v>99</v>
      </c>
      <c r="AF10" s="70" t="s">
        <v>100</v>
      </c>
      <c r="AG10" s="68"/>
    </row>
    <row r="11" spans="1:35" ht="19.5" customHeight="1" thickBot="1" x14ac:dyDescent="0.25">
      <c r="A11" s="75"/>
      <c r="B11" s="76"/>
      <c r="C11" s="77" t="s">
        <v>101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102</v>
      </c>
      <c r="B12" s="86">
        <v>1</v>
      </c>
      <c r="C12" s="87" t="s">
        <v>103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104</v>
      </c>
      <c r="B13" s="101" t="s">
        <v>105</v>
      </c>
      <c r="C13" s="102" t="s">
        <v>106</v>
      </c>
      <c r="D13" s="103"/>
      <c r="E13" s="104"/>
      <c r="F13" s="105"/>
      <c r="G13" s="106">
        <f>SUM(G14:G16)</f>
        <v>35000</v>
      </c>
      <c r="H13" s="104"/>
      <c r="I13" s="105"/>
      <c r="J13" s="106">
        <f>SUM(J14:J16)</f>
        <v>35000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35000</v>
      </c>
      <c r="AD13" s="108">
        <f t="shared" ref="AD13:AD24" si="1">J13+P13+V13+AB13</f>
        <v>35000</v>
      </c>
      <c r="AE13" s="109">
        <f t="shared" ref="AE13:AE25" si="2">AC13-AD13</f>
        <v>0</v>
      </c>
      <c r="AF13" s="110">
        <f t="shared" ref="AF13:AF25" si="3">AE13/AC13</f>
        <v>0</v>
      </c>
      <c r="AG13" s="111"/>
      <c r="AH13" s="112"/>
      <c r="AI13" s="112"/>
    </row>
    <row r="14" spans="1:35" ht="30" customHeight="1" x14ac:dyDescent="0.2">
      <c r="A14" s="113" t="s">
        <v>107</v>
      </c>
      <c r="B14" s="114" t="s">
        <v>108</v>
      </c>
      <c r="C14" s="115" t="s">
        <v>267</v>
      </c>
      <c r="D14" s="116" t="s">
        <v>110</v>
      </c>
      <c r="E14" s="117">
        <v>5</v>
      </c>
      <c r="F14" s="118">
        <v>7000</v>
      </c>
      <c r="G14" s="119">
        <f t="shared" ref="G14:G16" si="4">E14*F14</f>
        <v>35000</v>
      </c>
      <c r="H14" s="117">
        <v>5</v>
      </c>
      <c r="I14" s="118">
        <v>7000</v>
      </c>
      <c r="J14" s="420">
        <f t="shared" ref="J14:J16" si="5">H14*I14</f>
        <v>35000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35000</v>
      </c>
      <c r="AD14" s="121">
        <f t="shared" si="1"/>
        <v>35000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">
      <c r="A15" s="113" t="s">
        <v>107</v>
      </c>
      <c r="B15" s="114" t="s">
        <v>111</v>
      </c>
      <c r="C15" s="115" t="s">
        <v>109</v>
      </c>
      <c r="D15" s="116" t="s">
        <v>110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thickBot="1" x14ac:dyDescent="0.25">
      <c r="A16" s="125" t="s">
        <v>107</v>
      </c>
      <c r="B16" s="126" t="s">
        <v>112</v>
      </c>
      <c r="C16" s="127" t="s">
        <v>109</v>
      </c>
      <c r="D16" s="128" t="s">
        <v>110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104</v>
      </c>
      <c r="B17" s="101" t="s">
        <v>113</v>
      </c>
      <c r="C17" s="102" t="s">
        <v>114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">
      <c r="A18" s="113" t="s">
        <v>107</v>
      </c>
      <c r="B18" s="114" t="s">
        <v>108</v>
      </c>
      <c r="C18" s="115" t="s">
        <v>109</v>
      </c>
      <c r="D18" s="116" t="s">
        <v>110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">
      <c r="A19" s="113" t="s">
        <v>107</v>
      </c>
      <c r="B19" s="114" t="s">
        <v>111</v>
      </c>
      <c r="C19" s="115" t="s">
        <v>109</v>
      </c>
      <c r="D19" s="116" t="s">
        <v>110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thickBot="1" x14ac:dyDescent="0.25">
      <c r="A20" s="139" t="s">
        <v>107</v>
      </c>
      <c r="B20" s="140" t="s">
        <v>112</v>
      </c>
      <c r="C20" s="141" t="s">
        <v>109</v>
      </c>
      <c r="D20" s="142" t="s">
        <v>110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104</v>
      </c>
      <c r="B21" s="101" t="s">
        <v>115</v>
      </c>
      <c r="C21" s="102" t="s">
        <v>116</v>
      </c>
      <c r="D21" s="103"/>
      <c r="E21" s="104"/>
      <c r="F21" s="105"/>
      <c r="G21" s="106">
        <f>SUM(G22:G24)</f>
        <v>0</v>
      </c>
      <c r="H21" s="104"/>
      <c r="I21" s="105"/>
      <c r="J21" s="106">
        <f>SUM(J22:J24)</f>
        <v>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0</v>
      </c>
      <c r="AD21" s="108">
        <f t="shared" si="1"/>
        <v>0</v>
      </c>
      <c r="AE21" s="109">
        <f t="shared" si="2"/>
        <v>0</v>
      </c>
      <c r="AF21" s="147" t="e">
        <f t="shared" si="3"/>
        <v>#DIV/0!</v>
      </c>
      <c r="AG21" s="148"/>
      <c r="AH21" s="112"/>
      <c r="AI21" s="112"/>
    </row>
    <row r="22" spans="1:35" ht="30" customHeight="1" x14ac:dyDescent="0.2">
      <c r="A22" s="113" t="s">
        <v>107</v>
      </c>
      <c r="B22" s="114" t="s">
        <v>108</v>
      </c>
      <c r="C22" s="115" t="s">
        <v>109</v>
      </c>
      <c r="D22" s="116" t="s">
        <v>110</v>
      </c>
      <c r="E22" s="117"/>
      <c r="F22" s="118"/>
      <c r="G22" s="119">
        <f t="shared" ref="G22:G24" si="17">E22*F22</f>
        <v>0</v>
      </c>
      <c r="H22" s="117"/>
      <c r="I22" s="118"/>
      <c r="J22" s="119">
        <f t="shared" ref="J22:J24" si="18">H22*I22</f>
        <v>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0</v>
      </c>
      <c r="AD22" s="121">
        <f t="shared" si="1"/>
        <v>0</v>
      </c>
      <c r="AE22" s="122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customHeight="1" x14ac:dyDescent="0.2">
      <c r="A23" s="113" t="s">
        <v>107</v>
      </c>
      <c r="B23" s="114" t="s">
        <v>111</v>
      </c>
      <c r="C23" s="115" t="s">
        <v>109</v>
      </c>
      <c r="D23" s="116" t="s">
        <v>110</v>
      </c>
      <c r="E23" s="117"/>
      <c r="F23" s="118"/>
      <c r="G23" s="119">
        <f t="shared" si="17"/>
        <v>0</v>
      </c>
      <c r="H23" s="117"/>
      <c r="I23" s="118"/>
      <c r="J23" s="119">
        <f t="shared" si="18"/>
        <v>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 thickBot="1" x14ac:dyDescent="0.25">
      <c r="A24" s="139" t="s">
        <v>107</v>
      </c>
      <c r="B24" s="140" t="s">
        <v>112</v>
      </c>
      <c r="C24" s="141" t="s">
        <v>109</v>
      </c>
      <c r="D24" s="142" t="s">
        <v>110</v>
      </c>
      <c r="E24" s="143"/>
      <c r="F24" s="144"/>
      <c r="G24" s="145">
        <f t="shared" si="17"/>
        <v>0</v>
      </c>
      <c r="H24" s="143"/>
      <c r="I24" s="144"/>
      <c r="J24" s="145">
        <f t="shared" si="18"/>
        <v>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 thickBot="1" x14ac:dyDescent="0.25">
      <c r="A25" s="151" t="s">
        <v>117</v>
      </c>
      <c r="B25" s="152"/>
      <c r="C25" s="153"/>
      <c r="D25" s="154"/>
      <c r="E25" s="155"/>
      <c r="F25" s="155"/>
      <c r="G25" s="156">
        <f>G21+G17+G13</f>
        <v>35000</v>
      </c>
      <c r="H25" s="155"/>
      <c r="I25" s="157"/>
      <c r="J25" s="158">
        <f>J21+J17+J13</f>
        <v>35000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35000</v>
      </c>
      <c r="AD25" s="160">
        <f t="shared" si="25"/>
        <v>35000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 thickBot="1" x14ac:dyDescent="0.25">
      <c r="A26" s="163" t="s">
        <v>102</v>
      </c>
      <c r="B26" s="164">
        <v>2</v>
      </c>
      <c r="C26" s="165" t="s">
        <v>118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">
      <c r="A27" s="100" t="s">
        <v>104</v>
      </c>
      <c r="B27" s="101" t="s">
        <v>119</v>
      </c>
      <c r="C27" s="170" t="s">
        <v>120</v>
      </c>
      <c r="D27" s="171"/>
      <c r="E27" s="104"/>
      <c r="F27" s="105"/>
      <c r="G27" s="106">
        <f>G28</f>
        <v>7700</v>
      </c>
      <c r="H27" s="104"/>
      <c r="I27" s="105"/>
      <c r="J27" s="106">
        <f>J28</f>
        <v>7700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>G27+M27+S27+Y27</f>
        <v>7700</v>
      </c>
      <c r="AD27" s="108">
        <f>J27+P27+V27+AB27</f>
        <v>7700</v>
      </c>
      <c r="AE27" s="109">
        <f t="shared" ref="AE27:AE28" si="26">AC27-AD27</f>
        <v>0</v>
      </c>
      <c r="AF27" s="110">
        <f t="shared" ref="AF27:AF29" si="27">AE27/AC27</f>
        <v>0</v>
      </c>
      <c r="AG27" s="111"/>
      <c r="AH27" s="112"/>
      <c r="AI27" s="112"/>
    </row>
    <row r="28" spans="1:35" ht="30" customHeight="1" thickBot="1" x14ac:dyDescent="0.25">
      <c r="A28" s="125" t="s">
        <v>107</v>
      </c>
      <c r="B28" s="126" t="s">
        <v>108</v>
      </c>
      <c r="C28" s="127" t="s">
        <v>267</v>
      </c>
      <c r="D28" s="128"/>
      <c r="E28" s="143">
        <v>5</v>
      </c>
      <c r="F28" s="144">
        <v>1540</v>
      </c>
      <c r="G28" s="145">
        <f>G25*22%</f>
        <v>7700</v>
      </c>
      <c r="H28" s="143">
        <v>5</v>
      </c>
      <c r="I28" s="144">
        <v>1540</v>
      </c>
      <c r="J28" s="421">
        <f>J25*22%</f>
        <v>7700</v>
      </c>
      <c r="K28" s="143"/>
      <c r="L28" s="144"/>
      <c r="M28" s="145">
        <f>M25*22%</f>
        <v>0</v>
      </c>
      <c r="N28" s="143"/>
      <c r="O28" s="144"/>
      <c r="P28" s="146">
        <f>P25*22%</f>
        <v>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>G28+M28+S28+Y28</f>
        <v>7700</v>
      </c>
      <c r="AD28" s="133">
        <f>J28+P28+V28+AB28</f>
        <v>7700</v>
      </c>
      <c r="AE28" s="134">
        <f t="shared" si="26"/>
        <v>0</v>
      </c>
      <c r="AF28" s="149">
        <f t="shared" si="27"/>
        <v>0</v>
      </c>
      <c r="AG28" s="150"/>
      <c r="AH28" s="99"/>
      <c r="AI28" s="99"/>
    </row>
    <row r="29" spans="1:35" ht="15.75" customHeight="1" thickBot="1" x14ac:dyDescent="0.25">
      <c r="A29" s="151" t="s">
        <v>121</v>
      </c>
      <c r="B29" s="152"/>
      <c r="C29" s="172"/>
      <c r="D29" s="173"/>
      <c r="E29" s="155"/>
      <c r="F29" s="155"/>
      <c r="G29" s="158">
        <f>G27</f>
        <v>7700</v>
      </c>
      <c r="H29" s="155"/>
      <c r="I29" s="157"/>
      <c r="J29" s="158">
        <f>J27</f>
        <v>7700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28">AC28</f>
        <v>7700</v>
      </c>
      <c r="AD29" s="160">
        <f t="shared" si="28"/>
        <v>7700</v>
      </c>
      <c r="AE29" s="157">
        <f t="shared" si="28"/>
        <v>0</v>
      </c>
      <c r="AF29" s="161">
        <f t="shared" si="27"/>
        <v>0</v>
      </c>
      <c r="AG29" s="162"/>
      <c r="AH29" s="99"/>
      <c r="AI29" s="99"/>
    </row>
    <row r="30" spans="1:35" ht="33" customHeight="1" thickBot="1" x14ac:dyDescent="0.25">
      <c r="A30" s="163" t="s">
        <v>122</v>
      </c>
      <c r="B30" s="174" t="s">
        <v>25</v>
      </c>
      <c r="C30" s="175" t="s">
        <v>123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 x14ac:dyDescent="0.2">
      <c r="A31" s="100" t="s">
        <v>104</v>
      </c>
      <c r="B31" s="101" t="s">
        <v>124</v>
      </c>
      <c r="C31" s="170" t="s">
        <v>125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29">G31+M31+S31+Y31</f>
        <v>0</v>
      </c>
      <c r="AD31" s="108">
        <f t="shared" ref="AD31:AD42" si="30">J31+P31+V31+AB31</f>
        <v>0</v>
      </c>
      <c r="AE31" s="108">
        <f t="shared" ref="AE31:AE43" si="31">AC31-AD31</f>
        <v>0</v>
      </c>
      <c r="AF31" s="180" t="e">
        <f t="shared" ref="AF31:AF43" si="32">AE31/AC31</f>
        <v>#DIV/0!</v>
      </c>
      <c r="AG31" s="111"/>
      <c r="AH31" s="112"/>
      <c r="AI31" s="112"/>
    </row>
    <row r="32" spans="1:35" ht="39.75" customHeight="1" x14ac:dyDescent="0.2">
      <c r="A32" s="113" t="s">
        <v>107</v>
      </c>
      <c r="B32" s="114" t="s">
        <v>108</v>
      </c>
      <c r="C32" s="115" t="s">
        <v>126</v>
      </c>
      <c r="D32" s="116" t="s">
        <v>127</v>
      </c>
      <c r="E32" s="117"/>
      <c r="F32" s="118"/>
      <c r="G32" s="138">
        <f t="shared" ref="G32:G34" si="33">E32*F32</f>
        <v>0</v>
      </c>
      <c r="H32" s="117"/>
      <c r="I32" s="118"/>
      <c r="J32" s="119">
        <f t="shared" ref="J32:J34" si="34">H32*I32</f>
        <v>0</v>
      </c>
      <c r="K32" s="117"/>
      <c r="L32" s="118"/>
      <c r="M32" s="119">
        <f t="shared" ref="M32:M34" si="35">K32*L32</f>
        <v>0</v>
      </c>
      <c r="N32" s="117"/>
      <c r="O32" s="118"/>
      <c r="P32" s="138">
        <f t="shared" ref="P32:P34" si="36">N32*O32</f>
        <v>0</v>
      </c>
      <c r="Q32" s="117"/>
      <c r="R32" s="118"/>
      <c r="S32" s="119">
        <f t="shared" ref="S32:S34" si="37">Q32*R32</f>
        <v>0</v>
      </c>
      <c r="T32" s="117"/>
      <c r="U32" s="118"/>
      <c r="V32" s="138">
        <f t="shared" ref="V32:V34" si="38">T32*U32</f>
        <v>0</v>
      </c>
      <c r="W32" s="117"/>
      <c r="X32" s="118"/>
      <c r="Y32" s="119">
        <f t="shared" ref="Y32:Y34" si="39">W32*X32</f>
        <v>0</v>
      </c>
      <c r="Z32" s="117"/>
      <c r="AA32" s="118"/>
      <c r="AB32" s="138">
        <f t="shared" ref="AB32:AB34" si="40">Z32*AA32</f>
        <v>0</v>
      </c>
      <c r="AC32" s="120">
        <f t="shared" si="29"/>
        <v>0</v>
      </c>
      <c r="AD32" s="121">
        <f t="shared" si="30"/>
        <v>0</v>
      </c>
      <c r="AE32" s="181">
        <f t="shared" si="31"/>
        <v>0</v>
      </c>
      <c r="AF32" s="182" t="e">
        <f t="shared" si="32"/>
        <v>#DIV/0!</v>
      </c>
      <c r="AG32" s="124"/>
      <c r="AH32" s="99"/>
      <c r="AI32" s="99"/>
    </row>
    <row r="33" spans="1:35" ht="39.75" customHeight="1" x14ac:dyDescent="0.2">
      <c r="A33" s="113" t="s">
        <v>107</v>
      </c>
      <c r="B33" s="114" t="s">
        <v>111</v>
      </c>
      <c r="C33" s="115" t="s">
        <v>126</v>
      </c>
      <c r="D33" s="116" t="s">
        <v>127</v>
      </c>
      <c r="E33" s="117"/>
      <c r="F33" s="118"/>
      <c r="G33" s="138">
        <f t="shared" si="33"/>
        <v>0</v>
      </c>
      <c r="H33" s="117"/>
      <c r="I33" s="118"/>
      <c r="J33" s="119">
        <f t="shared" si="34"/>
        <v>0</v>
      </c>
      <c r="K33" s="117"/>
      <c r="L33" s="118"/>
      <c r="M33" s="119">
        <f t="shared" si="35"/>
        <v>0</v>
      </c>
      <c r="N33" s="117"/>
      <c r="O33" s="118"/>
      <c r="P33" s="138">
        <f t="shared" si="36"/>
        <v>0</v>
      </c>
      <c r="Q33" s="117"/>
      <c r="R33" s="118"/>
      <c r="S33" s="119">
        <f t="shared" si="37"/>
        <v>0</v>
      </c>
      <c r="T33" s="117"/>
      <c r="U33" s="118"/>
      <c r="V33" s="138">
        <f t="shared" si="38"/>
        <v>0</v>
      </c>
      <c r="W33" s="117"/>
      <c r="X33" s="118"/>
      <c r="Y33" s="119">
        <f t="shared" si="39"/>
        <v>0</v>
      </c>
      <c r="Z33" s="117"/>
      <c r="AA33" s="118"/>
      <c r="AB33" s="138">
        <f t="shared" si="40"/>
        <v>0</v>
      </c>
      <c r="AC33" s="120">
        <f t="shared" si="29"/>
        <v>0</v>
      </c>
      <c r="AD33" s="121">
        <f t="shared" si="30"/>
        <v>0</v>
      </c>
      <c r="AE33" s="181">
        <f t="shared" si="31"/>
        <v>0</v>
      </c>
      <c r="AF33" s="182" t="e">
        <f t="shared" si="32"/>
        <v>#DIV/0!</v>
      </c>
      <c r="AG33" s="124"/>
      <c r="AH33" s="99"/>
      <c r="AI33" s="99"/>
    </row>
    <row r="34" spans="1:35" ht="39.75" customHeight="1" thickBot="1" x14ac:dyDescent="0.25">
      <c r="A34" s="139" t="s">
        <v>107</v>
      </c>
      <c r="B34" s="140" t="s">
        <v>112</v>
      </c>
      <c r="C34" s="141" t="s">
        <v>126</v>
      </c>
      <c r="D34" s="142" t="s">
        <v>127</v>
      </c>
      <c r="E34" s="143"/>
      <c r="F34" s="144"/>
      <c r="G34" s="146">
        <f t="shared" si="33"/>
        <v>0</v>
      </c>
      <c r="H34" s="143"/>
      <c r="I34" s="144"/>
      <c r="J34" s="145">
        <f t="shared" si="34"/>
        <v>0</v>
      </c>
      <c r="K34" s="143"/>
      <c r="L34" s="144"/>
      <c r="M34" s="145">
        <f t="shared" si="35"/>
        <v>0</v>
      </c>
      <c r="N34" s="143"/>
      <c r="O34" s="144"/>
      <c r="P34" s="146">
        <f t="shared" si="36"/>
        <v>0</v>
      </c>
      <c r="Q34" s="143"/>
      <c r="R34" s="144"/>
      <c r="S34" s="145">
        <f t="shared" si="37"/>
        <v>0</v>
      </c>
      <c r="T34" s="143"/>
      <c r="U34" s="144"/>
      <c r="V34" s="146">
        <f t="shared" si="38"/>
        <v>0</v>
      </c>
      <c r="W34" s="143"/>
      <c r="X34" s="144"/>
      <c r="Y34" s="145">
        <f t="shared" si="39"/>
        <v>0</v>
      </c>
      <c r="Z34" s="143"/>
      <c r="AA34" s="144"/>
      <c r="AB34" s="146">
        <f t="shared" si="40"/>
        <v>0</v>
      </c>
      <c r="AC34" s="132">
        <f t="shared" si="29"/>
        <v>0</v>
      </c>
      <c r="AD34" s="133">
        <f t="shared" si="30"/>
        <v>0</v>
      </c>
      <c r="AE34" s="183">
        <f t="shared" si="31"/>
        <v>0</v>
      </c>
      <c r="AF34" s="182" t="e">
        <f t="shared" si="32"/>
        <v>#DIV/0!</v>
      </c>
      <c r="AG34" s="124"/>
      <c r="AH34" s="99"/>
      <c r="AI34" s="99"/>
    </row>
    <row r="35" spans="1:35" ht="30" customHeight="1" x14ac:dyDescent="0.2">
      <c r="A35" s="100" t="s">
        <v>104</v>
      </c>
      <c r="B35" s="101" t="s">
        <v>128</v>
      </c>
      <c r="C35" s="102" t="s">
        <v>129</v>
      </c>
      <c r="D35" s="103"/>
      <c r="E35" s="104">
        <f t="shared" ref="E35:AB35" si="41">SUM(E36:E38)</f>
        <v>0</v>
      </c>
      <c r="F35" s="105">
        <f t="shared" si="41"/>
        <v>0</v>
      </c>
      <c r="G35" s="106">
        <f t="shared" si="41"/>
        <v>0</v>
      </c>
      <c r="H35" s="104">
        <f t="shared" si="41"/>
        <v>0</v>
      </c>
      <c r="I35" s="105">
        <f t="shared" si="41"/>
        <v>0</v>
      </c>
      <c r="J35" s="106">
        <f t="shared" si="41"/>
        <v>0</v>
      </c>
      <c r="K35" s="104">
        <f t="shared" si="41"/>
        <v>0</v>
      </c>
      <c r="L35" s="105">
        <f t="shared" si="41"/>
        <v>0</v>
      </c>
      <c r="M35" s="106">
        <f t="shared" si="41"/>
        <v>0</v>
      </c>
      <c r="N35" s="104">
        <f t="shared" si="41"/>
        <v>0</v>
      </c>
      <c r="O35" s="105">
        <f t="shared" si="41"/>
        <v>0</v>
      </c>
      <c r="P35" s="137">
        <f t="shared" si="41"/>
        <v>0</v>
      </c>
      <c r="Q35" s="104">
        <f t="shared" si="41"/>
        <v>0</v>
      </c>
      <c r="R35" s="105">
        <f t="shared" si="41"/>
        <v>0</v>
      </c>
      <c r="S35" s="106">
        <f t="shared" si="41"/>
        <v>0</v>
      </c>
      <c r="T35" s="104">
        <f t="shared" si="41"/>
        <v>0</v>
      </c>
      <c r="U35" s="105">
        <f t="shared" si="41"/>
        <v>0</v>
      </c>
      <c r="V35" s="137">
        <f t="shared" si="41"/>
        <v>0</v>
      </c>
      <c r="W35" s="104">
        <f t="shared" si="41"/>
        <v>0</v>
      </c>
      <c r="X35" s="105">
        <f t="shared" si="41"/>
        <v>0</v>
      </c>
      <c r="Y35" s="106">
        <f t="shared" si="41"/>
        <v>0</v>
      </c>
      <c r="Z35" s="104">
        <f t="shared" si="41"/>
        <v>0</v>
      </c>
      <c r="AA35" s="105">
        <f t="shared" si="41"/>
        <v>0</v>
      </c>
      <c r="AB35" s="137">
        <f t="shared" si="41"/>
        <v>0</v>
      </c>
      <c r="AC35" s="107">
        <f t="shared" si="29"/>
        <v>0</v>
      </c>
      <c r="AD35" s="108">
        <f t="shared" si="30"/>
        <v>0</v>
      </c>
      <c r="AE35" s="108">
        <f t="shared" si="31"/>
        <v>0</v>
      </c>
      <c r="AF35" s="184" t="e">
        <f t="shared" si="32"/>
        <v>#DIV/0!</v>
      </c>
      <c r="AG35" s="148"/>
      <c r="AH35" s="112"/>
      <c r="AI35" s="112"/>
    </row>
    <row r="36" spans="1:35" ht="39.75" customHeight="1" x14ac:dyDescent="0.2">
      <c r="A36" s="113" t="s">
        <v>107</v>
      </c>
      <c r="B36" s="114" t="s">
        <v>108</v>
      </c>
      <c r="C36" s="115" t="s">
        <v>130</v>
      </c>
      <c r="D36" s="116" t="s">
        <v>131</v>
      </c>
      <c r="E36" s="117"/>
      <c r="F36" s="118"/>
      <c r="G36" s="119">
        <f t="shared" ref="G36:G38" si="42">E36*F36</f>
        <v>0</v>
      </c>
      <c r="H36" s="117"/>
      <c r="I36" s="118"/>
      <c r="J36" s="119">
        <f t="shared" ref="J36:J38" si="43">H36*I36</f>
        <v>0</v>
      </c>
      <c r="K36" s="117"/>
      <c r="L36" s="118"/>
      <c r="M36" s="119">
        <f t="shared" ref="M36:M38" si="44">K36*L36</f>
        <v>0</v>
      </c>
      <c r="N36" s="117"/>
      <c r="O36" s="118"/>
      <c r="P36" s="138">
        <f t="shared" ref="P36:P38" si="45">N36*O36</f>
        <v>0</v>
      </c>
      <c r="Q36" s="117"/>
      <c r="R36" s="118"/>
      <c r="S36" s="119">
        <f t="shared" ref="S36:S38" si="46">Q36*R36</f>
        <v>0</v>
      </c>
      <c r="T36" s="117"/>
      <c r="U36" s="118"/>
      <c r="V36" s="138">
        <f t="shared" ref="V36:V38" si="47">T36*U36</f>
        <v>0</v>
      </c>
      <c r="W36" s="117"/>
      <c r="X36" s="118"/>
      <c r="Y36" s="119">
        <f t="shared" ref="Y36:Y38" si="48">W36*X36</f>
        <v>0</v>
      </c>
      <c r="Z36" s="117"/>
      <c r="AA36" s="118"/>
      <c r="AB36" s="138">
        <f t="shared" ref="AB36:AB38" si="49">Z36*AA36</f>
        <v>0</v>
      </c>
      <c r="AC36" s="120">
        <f t="shared" si="29"/>
        <v>0</v>
      </c>
      <c r="AD36" s="121">
        <f t="shared" si="30"/>
        <v>0</v>
      </c>
      <c r="AE36" s="181">
        <f t="shared" si="31"/>
        <v>0</v>
      </c>
      <c r="AF36" s="182" t="e">
        <f t="shared" si="32"/>
        <v>#DIV/0!</v>
      </c>
      <c r="AG36" s="124"/>
      <c r="AH36" s="99"/>
      <c r="AI36" s="99"/>
    </row>
    <row r="37" spans="1:35" ht="39.75" customHeight="1" x14ac:dyDescent="0.2">
      <c r="A37" s="113" t="s">
        <v>107</v>
      </c>
      <c r="B37" s="114" t="s">
        <v>111</v>
      </c>
      <c r="C37" s="115" t="s">
        <v>130</v>
      </c>
      <c r="D37" s="116" t="s">
        <v>131</v>
      </c>
      <c r="E37" s="117"/>
      <c r="F37" s="118"/>
      <c r="G37" s="119">
        <f t="shared" si="42"/>
        <v>0</v>
      </c>
      <c r="H37" s="117"/>
      <c r="I37" s="118"/>
      <c r="J37" s="119">
        <f t="shared" si="43"/>
        <v>0</v>
      </c>
      <c r="K37" s="117"/>
      <c r="L37" s="118"/>
      <c r="M37" s="119">
        <f t="shared" si="44"/>
        <v>0</v>
      </c>
      <c r="N37" s="117"/>
      <c r="O37" s="118"/>
      <c r="P37" s="138">
        <f t="shared" si="45"/>
        <v>0</v>
      </c>
      <c r="Q37" s="117"/>
      <c r="R37" s="118"/>
      <c r="S37" s="119">
        <f t="shared" si="46"/>
        <v>0</v>
      </c>
      <c r="T37" s="117"/>
      <c r="U37" s="118"/>
      <c r="V37" s="138">
        <f t="shared" si="47"/>
        <v>0</v>
      </c>
      <c r="W37" s="117"/>
      <c r="X37" s="118"/>
      <c r="Y37" s="119">
        <f t="shared" si="48"/>
        <v>0</v>
      </c>
      <c r="Z37" s="117"/>
      <c r="AA37" s="118"/>
      <c r="AB37" s="138">
        <f t="shared" si="49"/>
        <v>0</v>
      </c>
      <c r="AC37" s="120">
        <f t="shared" si="29"/>
        <v>0</v>
      </c>
      <c r="AD37" s="121">
        <f t="shared" si="30"/>
        <v>0</v>
      </c>
      <c r="AE37" s="181">
        <f t="shared" si="31"/>
        <v>0</v>
      </c>
      <c r="AF37" s="182" t="e">
        <f t="shared" si="32"/>
        <v>#DIV/0!</v>
      </c>
      <c r="AG37" s="124"/>
      <c r="AH37" s="99"/>
      <c r="AI37" s="99"/>
    </row>
    <row r="38" spans="1:35" ht="39.75" customHeight="1" thickBot="1" x14ac:dyDescent="0.25">
      <c r="A38" s="139" t="s">
        <v>107</v>
      </c>
      <c r="B38" s="140" t="s">
        <v>112</v>
      </c>
      <c r="C38" s="141" t="s">
        <v>130</v>
      </c>
      <c r="D38" s="142" t="s">
        <v>131</v>
      </c>
      <c r="E38" s="143"/>
      <c r="F38" s="144"/>
      <c r="G38" s="145">
        <f t="shared" si="42"/>
        <v>0</v>
      </c>
      <c r="H38" s="143"/>
      <c r="I38" s="144"/>
      <c r="J38" s="145">
        <f t="shared" si="43"/>
        <v>0</v>
      </c>
      <c r="K38" s="143"/>
      <c r="L38" s="144"/>
      <c r="M38" s="145">
        <f t="shared" si="44"/>
        <v>0</v>
      </c>
      <c r="N38" s="143"/>
      <c r="O38" s="144"/>
      <c r="P38" s="146">
        <f t="shared" si="45"/>
        <v>0</v>
      </c>
      <c r="Q38" s="143"/>
      <c r="R38" s="144"/>
      <c r="S38" s="145">
        <f t="shared" si="46"/>
        <v>0</v>
      </c>
      <c r="T38" s="143"/>
      <c r="U38" s="144"/>
      <c r="V38" s="146">
        <f t="shared" si="47"/>
        <v>0</v>
      </c>
      <c r="W38" s="143"/>
      <c r="X38" s="144"/>
      <c r="Y38" s="145">
        <f t="shared" si="48"/>
        <v>0</v>
      </c>
      <c r="Z38" s="143"/>
      <c r="AA38" s="144"/>
      <c r="AB38" s="146">
        <f t="shared" si="49"/>
        <v>0</v>
      </c>
      <c r="AC38" s="132">
        <f t="shared" si="29"/>
        <v>0</v>
      </c>
      <c r="AD38" s="133">
        <f t="shared" si="30"/>
        <v>0</v>
      </c>
      <c r="AE38" s="183">
        <f t="shared" si="31"/>
        <v>0</v>
      </c>
      <c r="AF38" s="182" t="e">
        <f t="shared" si="32"/>
        <v>#DIV/0!</v>
      </c>
      <c r="AG38" s="124"/>
      <c r="AH38" s="99"/>
      <c r="AI38" s="99"/>
    </row>
    <row r="39" spans="1:35" ht="30" customHeight="1" x14ac:dyDescent="0.2">
      <c r="A39" s="100" t="s">
        <v>104</v>
      </c>
      <c r="B39" s="101" t="s">
        <v>132</v>
      </c>
      <c r="C39" s="102" t="s">
        <v>133</v>
      </c>
      <c r="D39" s="103"/>
      <c r="E39" s="104">
        <f t="shared" ref="E39:AB39" si="50">SUM(E40:E42)</f>
        <v>0</v>
      </c>
      <c r="F39" s="105">
        <f t="shared" si="50"/>
        <v>0</v>
      </c>
      <c r="G39" s="106">
        <f t="shared" si="50"/>
        <v>0</v>
      </c>
      <c r="H39" s="104">
        <f t="shared" si="50"/>
        <v>0</v>
      </c>
      <c r="I39" s="105">
        <f t="shared" si="50"/>
        <v>0</v>
      </c>
      <c r="J39" s="137">
        <f t="shared" si="50"/>
        <v>0</v>
      </c>
      <c r="K39" s="104">
        <f t="shared" si="50"/>
        <v>0</v>
      </c>
      <c r="L39" s="105">
        <f t="shared" si="50"/>
        <v>0</v>
      </c>
      <c r="M39" s="106">
        <f t="shared" si="50"/>
        <v>0</v>
      </c>
      <c r="N39" s="104">
        <f t="shared" si="50"/>
        <v>0</v>
      </c>
      <c r="O39" s="105">
        <f t="shared" si="50"/>
        <v>0</v>
      </c>
      <c r="P39" s="137">
        <f t="shared" si="50"/>
        <v>0</v>
      </c>
      <c r="Q39" s="104">
        <f t="shared" si="50"/>
        <v>0</v>
      </c>
      <c r="R39" s="105">
        <f t="shared" si="50"/>
        <v>0</v>
      </c>
      <c r="S39" s="106">
        <f t="shared" si="50"/>
        <v>0</v>
      </c>
      <c r="T39" s="104">
        <f t="shared" si="50"/>
        <v>0</v>
      </c>
      <c r="U39" s="105">
        <f t="shared" si="50"/>
        <v>0</v>
      </c>
      <c r="V39" s="137">
        <f t="shared" si="50"/>
        <v>0</v>
      </c>
      <c r="W39" s="104">
        <f t="shared" si="50"/>
        <v>0</v>
      </c>
      <c r="X39" s="105">
        <f t="shared" si="50"/>
        <v>0</v>
      </c>
      <c r="Y39" s="106">
        <f t="shared" si="50"/>
        <v>0</v>
      </c>
      <c r="Z39" s="104">
        <f t="shared" si="50"/>
        <v>0</v>
      </c>
      <c r="AA39" s="105">
        <f t="shared" si="50"/>
        <v>0</v>
      </c>
      <c r="AB39" s="137">
        <f t="shared" si="50"/>
        <v>0</v>
      </c>
      <c r="AC39" s="107">
        <f t="shared" si="29"/>
        <v>0</v>
      </c>
      <c r="AD39" s="108">
        <f t="shared" si="30"/>
        <v>0</v>
      </c>
      <c r="AE39" s="108">
        <f t="shared" si="31"/>
        <v>0</v>
      </c>
      <c r="AF39" s="184" t="e">
        <f t="shared" si="32"/>
        <v>#DIV/0!</v>
      </c>
      <c r="AG39" s="148"/>
      <c r="AH39" s="112"/>
      <c r="AI39" s="112"/>
    </row>
    <row r="40" spans="1:35" ht="34.5" customHeight="1" x14ac:dyDescent="0.2">
      <c r="A40" s="113" t="s">
        <v>107</v>
      </c>
      <c r="B40" s="114" t="s">
        <v>108</v>
      </c>
      <c r="C40" s="115" t="s">
        <v>134</v>
      </c>
      <c r="D40" s="116" t="s">
        <v>131</v>
      </c>
      <c r="E40" s="117"/>
      <c r="F40" s="118"/>
      <c r="G40" s="119">
        <f t="shared" ref="G40:G42" si="51">E40*F40</f>
        <v>0</v>
      </c>
      <c r="H40" s="117"/>
      <c r="I40" s="118"/>
      <c r="J40" s="138">
        <f t="shared" ref="J40:J42" si="52">H40*I40</f>
        <v>0</v>
      </c>
      <c r="K40" s="117"/>
      <c r="L40" s="118"/>
      <c r="M40" s="119">
        <f t="shared" ref="M40:M42" si="53">K40*L40</f>
        <v>0</v>
      </c>
      <c r="N40" s="117"/>
      <c r="O40" s="118"/>
      <c r="P40" s="138">
        <f t="shared" ref="P40:P42" si="54">N40*O40</f>
        <v>0</v>
      </c>
      <c r="Q40" s="117"/>
      <c r="R40" s="118"/>
      <c r="S40" s="119">
        <f t="shared" ref="S40:S42" si="55">Q40*R40</f>
        <v>0</v>
      </c>
      <c r="T40" s="117"/>
      <c r="U40" s="118"/>
      <c r="V40" s="138">
        <f t="shared" ref="V40:V42" si="56">T40*U40</f>
        <v>0</v>
      </c>
      <c r="W40" s="117"/>
      <c r="X40" s="118"/>
      <c r="Y40" s="119">
        <f t="shared" ref="Y40:Y42" si="57">W40*X40</f>
        <v>0</v>
      </c>
      <c r="Z40" s="117"/>
      <c r="AA40" s="118"/>
      <c r="AB40" s="138">
        <f t="shared" ref="AB40:AB42" si="58">Z40*AA40</f>
        <v>0</v>
      </c>
      <c r="AC40" s="120">
        <f t="shared" si="29"/>
        <v>0</v>
      </c>
      <c r="AD40" s="121">
        <f t="shared" si="30"/>
        <v>0</v>
      </c>
      <c r="AE40" s="181">
        <f t="shared" si="31"/>
        <v>0</v>
      </c>
      <c r="AF40" s="182" t="e">
        <f t="shared" si="32"/>
        <v>#DIV/0!</v>
      </c>
      <c r="AG40" s="124"/>
      <c r="AH40" s="99"/>
      <c r="AI40" s="99"/>
    </row>
    <row r="41" spans="1:35" ht="34.5" customHeight="1" x14ac:dyDescent="0.2">
      <c r="A41" s="113" t="s">
        <v>107</v>
      </c>
      <c r="B41" s="114" t="s">
        <v>111</v>
      </c>
      <c r="C41" s="115" t="s">
        <v>134</v>
      </c>
      <c r="D41" s="116" t="s">
        <v>131</v>
      </c>
      <c r="E41" s="117"/>
      <c r="F41" s="118"/>
      <c r="G41" s="119">
        <f t="shared" si="51"/>
        <v>0</v>
      </c>
      <c r="H41" s="117"/>
      <c r="I41" s="118"/>
      <c r="J41" s="138">
        <f t="shared" si="52"/>
        <v>0</v>
      </c>
      <c r="K41" s="117"/>
      <c r="L41" s="118"/>
      <c r="M41" s="119">
        <f t="shared" si="53"/>
        <v>0</v>
      </c>
      <c r="N41" s="117"/>
      <c r="O41" s="118"/>
      <c r="P41" s="138">
        <f t="shared" si="54"/>
        <v>0</v>
      </c>
      <c r="Q41" s="117"/>
      <c r="R41" s="118"/>
      <c r="S41" s="119">
        <f t="shared" si="55"/>
        <v>0</v>
      </c>
      <c r="T41" s="117"/>
      <c r="U41" s="118"/>
      <c r="V41" s="138">
        <f t="shared" si="56"/>
        <v>0</v>
      </c>
      <c r="W41" s="117"/>
      <c r="X41" s="118"/>
      <c r="Y41" s="119">
        <f t="shared" si="57"/>
        <v>0</v>
      </c>
      <c r="Z41" s="117"/>
      <c r="AA41" s="118"/>
      <c r="AB41" s="138">
        <f t="shared" si="58"/>
        <v>0</v>
      </c>
      <c r="AC41" s="120">
        <f t="shared" si="29"/>
        <v>0</v>
      </c>
      <c r="AD41" s="121">
        <f t="shared" si="30"/>
        <v>0</v>
      </c>
      <c r="AE41" s="181">
        <f t="shared" si="31"/>
        <v>0</v>
      </c>
      <c r="AF41" s="182" t="e">
        <f t="shared" si="32"/>
        <v>#DIV/0!</v>
      </c>
      <c r="AG41" s="124"/>
      <c r="AH41" s="99"/>
      <c r="AI41" s="99"/>
    </row>
    <row r="42" spans="1:35" ht="34.5" customHeight="1" thickBot="1" x14ac:dyDescent="0.25">
      <c r="A42" s="139" t="s">
        <v>107</v>
      </c>
      <c r="B42" s="140" t="s">
        <v>112</v>
      </c>
      <c r="C42" s="141" t="s">
        <v>134</v>
      </c>
      <c r="D42" s="142" t="s">
        <v>131</v>
      </c>
      <c r="E42" s="143"/>
      <c r="F42" s="144"/>
      <c r="G42" s="145">
        <f t="shared" si="51"/>
        <v>0</v>
      </c>
      <c r="H42" s="143"/>
      <c r="I42" s="144"/>
      <c r="J42" s="146">
        <f t="shared" si="52"/>
        <v>0</v>
      </c>
      <c r="K42" s="143"/>
      <c r="L42" s="144"/>
      <c r="M42" s="145">
        <f t="shared" si="53"/>
        <v>0</v>
      </c>
      <c r="N42" s="143"/>
      <c r="O42" s="144"/>
      <c r="P42" s="146">
        <f t="shared" si="54"/>
        <v>0</v>
      </c>
      <c r="Q42" s="143"/>
      <c r="R42" s="144"/>
      <c r="S42" s="145">
        <f t="shared" si="55"/>
        <v>0</v>
      </c>
      <c r="T42" s="143"/>
      <c r="U42" s="144"/>
      <c r="V42" s="146">
        <f t="shared" si="56"/>
        <v>0</v>
      </c>
      <c r="W42" s="143"/>
      <c r="X42" s="144"/>
      <c r="Y42" s="145">
        <f t="shared" si="57"/>
        <v>0</v>
      </c>
      <c r="Z42" s="143"/>
      <c r="AA42" s="144"/>
      <c r="AB42" s="146">
        <f t="shared" si="58"/>
        <v>0</v>
      </c>
      <c r="AC42" s="132">
        <f t="shared" si="29"/>
        <v>0</v>
      </c>
      <c r="AD42" s="133">
        <f t="shared" si="30"/>
        <v>0</v>
      </c>
      <c r="AE42" s="183">
        <f t="shared" si="31"/>
        <v>0</v>
      </c>
      <c r="AF42" s="182" t="e">
        <f t="shared" si="32"/>
        <v>#DIV/0!</v>
      </c>
      <c r="AG42" s="124"/>
      <c r="AH42" s="99"/>
      <c r="AI42" s="99"/>
    </row>
    <row r="43" spans="1:35" ht="15" customHeight="1" thickBot="1" x14ac:dyDescent="0.25">
      <c r="A43" s="185" t="s">
        <v>135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59">AC31+AC35+AC39</f>
        <v>0</v>
      </c>
      <c r="AD43" s="194">
        <f t="shared" si="59"/>
        <v>0</v>
      </c>
      <c r="AE43" s="193">
        <f t="shared" si="31"/>
        <v>0</v>
      </c>
      <c r="AF43" s="195" t="e">
        <f t="shared" si="32"/>
        <v>#DIV/0!</v>
      </c>
      <c r="AG43" s="196"/>
      <c r="AH43" s="99"/>
      <c r="AI43" s="99"/>
    </row>
    <row r="44" spans="1:35" ht="15.75" customHeight="1" thickBot="1" x14ac:dyDescent="0.25">
      <c r="A44" s="197" t="s">
        <v>102</v>
      </c>
      <c r="B44" s="198" t="s">
        <v>26</v>
      </c>
      <c r="C44" s="165" t="s">
        <v>136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 x14ac:dyDescent="0.2">
      <c r="A45" s="100" t="s">
        <v>104</v>
      </c>
      <c r="B45" s="101" t="s">
        <v>137</v>
      </c>
      <c r="C45" s="170" t="s">
        <v>138</v>
      </c>
      <c r="D45" s="179"/>
      <c r="E45" s="200">
        <f t="shared" ref="E45:AB45" si="60">SUM(E46:E48)</f>
        <v>0</v>
      </c>
      <c r="F45" s="201">
        <f t="shared" si="60"/>
        <v>0</v>
      </c>
      <c r="G45" s="202">
        <f t="shared" si="60"/>
        <v>0</v>
      </c>
      <c r="H45" s="104">
        <f t="shared" si="60"/>
        <v>0</v>
      </c>
      <c r="I45" s="105">
        <f t="shared" si="60"/>
        <v>0</v>
      </c>
      <c r="J45" s="137">
        <f t="shared" si="60"/>
        <v>0</v>
      </c>
      <c r="K45" s="200">
        <f t="shared" si="60"/>
        <v>0</v>
      </c>
      <c r="L45" s="201">
        <f t="shared" si="60"/>
        <v>0</v>
      </c>
      <c r="M45" s="202">
        <f t="shared" si="60"/>
        <v>0</v>
      </c>
      <c r="N45" s="104">
        <f t="shared" si="60"/>
        <v>0</v>
      </c>
      <c r="O45" s="105">
        <f t="shared" si="60"/>
        <v>0</v>
      </c>
      <c r="P45" s="137">
        <f t="shared" si="60"/>
        <v>0</v>
      </c>
      <c r="Q45" s="200">
        <f t="shared" si="60"/>
        <v>0</v>
      </c>
      <c r="R45" s="201">
        <f t="shared" si="60"/>
        <v>0</v>
      </c>
      <c r="S45" s="202">
        <f t="shared" si="60"/>
        <v>0</v>
      </c>
      <c r="T45" s="104">
        <f t="shared" si="60"/>
        <v>0</v>
      </c>
      <c r="U45" s="105">
        <f t="shared" si="60"/>
        <v>0</v>
      </c>
      <c r="V45" s="137">
        <f t="shared" si="60"/>
        <v>0</v>
      </c>
      <c r="W45" s="200">
        <f t="shared" si="60"/>
        <v>0</v>
      </c>
      <c r="X45" s="201">
        <f t="shared" si="60"/>
        <v>0</v>
      </c>
      <c r="Y45" s="202">
        <f t="shared" si="60"/>
        <v>0</v>
      </c>
      <c r="Z45" s="104">
        <f t="shared" si="60"/>
        <v>0</v>
      </c>
      <c r="AA45" s="105">
        <f t="shared" si="60"/>
        <v>0</v>
      </c>
      <c r="AB45" s="137">
        <f t="shared" si="60"/>
        <v>0</v>
      </c>
      <c r="AC45" s="107">
        <f t="shared" ref="AC45:AC52" si="61">G45+M45+S45+Y45</f>
        <v>0</v>
      </c>
      <c r="AD45" s="108">
        <f t="shared" ref="AD45:AD52" si="62">J45+P45+V45+AB45</f>
        <v>0</v>
      </c>
      <c r="AE45" s="108">
        <f t="shared" ref="AE45:AE53" si="63">AC45-AD45</f>
        <v>0</v>
      </c>
      <c r="AF45" s="110" t="e">
        <f t="shared" ref="AF45:AF53" si="64">AE45/AC45</f>
        <v>#DIV/0!</v>
      </c>
      <c r="AG45" s="111"/>
      <c r="AH45" s="112"/>
      <c r="AI45" s="112"/>
    </row>
    <row r="46" spans="1:35" ht="34.5" customHeight="1" x14ac:dyDescent="0.2">
      <c r="A46" s="113" t="s">
        <v>107</v>
      </c>
      <c r="B46" s="114" t="s">
        <v>108</v>
      </c>
      <c r="C46" s="115" t="s">
        <v>140</v>
      </c>
      <c r="D46" s="116" t="s">
        <v>127</v>
      </c>
      <c r="E46" s="117"/>
      <c r="F46" s="118"/>
      <c r="G46" s="119">
        <f t="shared" ref="G46:G48" si="65">E46*F46</f>
        <v>0</v>
      </c>
      <c r="H46" s="117"/>
      <c r="I46" s="118"/>
      <c r="J46" s="138">
        <f t="shared" ref="J46:J48" si="66">H46*I46</f>
        <v>0</v>
      </c>
      <c r="K46" s="117"/>
      <c r="L46" s="118"/>
      <c r="M46" s="119">
        <f t="shared" ref="M46:M48" si="67">K46*L46</f>
        <v>0</v>
      </c>
      <c r="N46" s="117"/>
      <c r="O46" s="118"/>
      <c r="P46" s="138">
        <f t="shared" ref="P46:P48" si="68">N46*O46</f>
        <v>0</v>
      </c>
      <c r="Q46" s="117"/>
      <c r="R46" s="118"/>
      <c r="S46" s="119">
        <f t="shared" ref="S46:S48" si="69">Q46*R46</f>
        <v>0</v>
      </c>
      <c r="T46" s="117"/>
      <c r="U46" s="118"/>
      <c r="V46" s="138">
        <f t="shared" ref="V46:V48" si="70">T46*U46</f>
        <v>0</v>
      </c>
      <c r="W46" s="117"/>
      <c r="X46" s="118"/>
      <c r="Y46" s="119">
        <f t="shared" ref="Y46:Y48" si="71">W46*X46</f>
        <v>0</v>
      </c>
      <c r="Z46" s="117"/>
      <c r="AA46" s="118"/>
      <c r="AB46" s="138">
        <f t="shared" ref="AB46:AB48" si="72">Z46*AA46</f>
        <v>0</v>
      </c>
      <c r="AC46" s="120">
        <f t="shared" si="61"/>
        <v>0</v>
      </c>
      <c r="AD46" s="121">
        <f t="shared" si="62"/>
        <v>0</v>
      </c>
      <c r="AE46" s="181">
        <f t="shared" si="63"/>
        <v>0</v>
      </c>
      <c r="AF46" s="123" t="e">
        <f t="shared" si="64"/>
        <v>#DIV/0!</v>
      </c>
      <c r="AG46" s="124"/>
      <c r="AH46" s="99"/>
      <c r="AI46" s="99"/>
    </row>
    <row r="47" spans="1:35" ht="34.5" customHeight="1" x14ac:dyDescent="0.2">
      <c r="A47" s="113" t="s">
        <v>107</v>
      </c>
      <c r="B47" s="114" t="s">
        <v>111</v>
      </c>
      <c r="C47" s="115" t="s">
        <v>140</v>
      </c>
      <c r="D47" s="116" t="s">
        <v>127</v>
      </c>
      <c r="E47" s="117"/>
      <c r="F47" s="118"/>
      <c r="G47" s="119">
        <f t="shared" si="65"/>
        <v>0</v>
      </c>
      <c r="H47" s="117"/>
      <c r="I47" s="118"/>
      <c r="J47" s="138">
        <f t="shared" si="66"/>
        <v>0</v>
      </c>
      <c r="K47" s="117"/>
      <c r="L47" s="118"/>
      <c r="M47" s="119">
        <f t="shared" si="67"/>
        <v>0</v>
      </c>
      <c r="N47" s="117"/>
      <c r="O47" s="118"/>
      <c r="P47" s="138">
        <f t="shared" si="68"/>
        <v>0</v>
      </c>
      <c r="Q47" s="117"/>
      <c r="R47" s="118"/>
      <c r="S47" s="119">
        <f t="shared" si="69"/>
        <v>0</v>
      </c>
      <c r="T47" s="117"/>
      <c r="U47" s="118"/>
      <c r="V47" s="138">
        <f t="shared" si="70"/>
        <v>0</v>
      </c>
      <c r="W47" s="117"/>
      <c r="X47" s="118"/>
      <c r="Y47" s="119">
        <f t="shared" si="71"/>
        <v>0</v>
      </c>
      <c r="Z47" s="117"/>
      <c r="AA47" s="118"/>
      <c r="AB47" s="138">
        <f t="shared" si="72"/>
        <v>0</v>
      </c>
      <c r="AC47" s="120">
        <f t="shared" si="61"/>
        <v>0</v>
      </c>
      <c r="AD47" s="121">
        <f t="shared" si="62"/>
        <v>0</v>
      </c>
      <c r="AE47" s="181">
        <f t="shared" si="63"/>
        <v>0</v>
      </c>
      <c r="AF47" s="123" t="e">
        <f t="shared" si="64"/>
        <v>#DIV/0!</v>
      </c>
      <c r="AG47" s="124"/>
      <c r="AH47" s="99"/>
      <c r="AI47" s="99"/>
    </row>
    <row r="48" spans="1:35" ht="34.5" customHeight="1" thickBot="1" x14ac:dyDescent="0.25">
      <c r="A48" s="125" t="s">
        <v>107</v>
      </c>
      <c r="B48" s="126" t="s">
        <v>112</v>
      </c>
      <c r="C48" s="127" t="s">
        <v>141</v>
      </c>
      <c r="D48" s="128" t="s">
        <v>127</v>
      </c>
      <c r="E48" s="129"/>
      <c r="F48" s="130"/>
      <c r="G48" s="131">
        <f t="shared" si="65"/>
        <v>0</v>
      </c>
      <c r="H48" s="143"/>
      <c r="I48" s="144"/>
      <c r="J48" s="146">
        <f t="shared" si="66"/>
        <v>0</v>
      </c>
      <c r="K48" s="129"/>
      <c r="L48" s="130"/>
      <c r="M48" s="131">
        <f t="shared" si="67"/>
        <v>0</v>
      </c>
      <c r="N48" s="143"/>
      <c r="O48" s="144"/>
      <c r="P48" s="146">
        <f t="shared" si="68"/>
        <v>0</v>
      </c>
      <c r="Q48" s="129"/>
      <c r="R48" s="130"/>
      <c r="S48" s="131">
        <f t="shared" si="69"/>
        <v>0</v>
      </c>
      <c r="T48" s="143"/>
      <c r="U48" s="144"/>
      <c r="V48" s="146">
        <f t="shared" si="70"/>
        <v>0</v>
      </c>
      <c r="W48" s="129"/>
      <c r="X48" s="130"/>
      <c r="Y48" s="131">
        <f t="shared" si="71"/>
        <v>0</v>
      </c>
      <c r="Z48" s="143"/>
      <c r="AA48" s="144"/>
      <c r="AB48" s="146">
        <f t="shared" si="72"/>
        <v>0</v>
      </c>
      <c r="AC48" s="132">
        <f t="shared" si="61"/>
        <v>0</v>
      </c>
      <c r="AD48" s="133">
        <f t="shared" si="62"/>
        <v>0</v>
      </c>
      <c r="AE48" s="183">
        <f t="shared" si="63"/>
        <v>0</v>
      </c>
      <c r="AF48" s="123" t="e">
        <f t="shared" si="64"/>
        <v>#DIV/0!</v>
      </c>
      <c r="AG48" s="124"/>
      <c r="AH48" s="99"/>
      <c r="AI48" s="99"/>
    </row>
    <row r="49" spans="1:35" ht="56.25" customHeight="1" x14ac:dyDescent="0.2">
      <c r="A49" s="100" t="s">
        <v>104</v>
      </c>
      <c r="B49" s="101" t="s">
        <v>142</v>
      </c>
      <c r="C49" s="102" t="s">
        <v>143</v>
      </c>
      <c r="D49" s="103"/>
      <c r="E49" s="104">
        <f t="shared" ref="E49:AB49" si="73">SUM(E50:E52)</f>
        <v>0</v>
      </c>
      <c r="F49" s="105">
        <f t="shared" si="73"/>
        <v>0</v>
      </c>
      <c r="G49" s="106">
        <f t="shared" si="73"/>
        <v>0</v>
      </c>
      <c r="H49" s="104">
        <f t="shared" si="73"/>
        <v>0</v>
      </c>
      <c r="I49" s="105">
        <f t="shared" si="73"/>
        <v>0</v>
      </c>
      <c r="J49" s="137">
        <f t="shared" si="73"/>
        <v>0</v>
      </c>
      <c r="K49" s="203">
        <f t="shared" si="73"/>
        <v>0</v>
      </c>
      <c r="L49" s="105">
        <f t="shared" si="73"/>
        <v>0</v>
      </c>
      <c r="M49" s="137">
        <f t="shared" si="73"/>
        <v>0</v>
      </c>
      <c r="N49" s="104">
        <f t="shared" si="73"/>
        <v>0</v>
      </c>
      <c r="O49" s="105">
        <f t="shared" si="73"/>
        <v>0</v>
      </c>
      <c r="P49" s="137">
        <f t="shared" si="73"/>
        <v>0</v>
      </c>
      <c r="Q49" s="203">
        <f t="shared" si="73"/>
        <v>0</v>
      </c>
      <c r="R49" s="105">
        <f t="shared" si="73"/>
        <v>0</v>
      </c>
      <c r="S49" s="137">
        <f t="shared" si="73"/>
        <v>0</v>
      </c>
      <c r="T49" s="104">
        <f t="shared" si="73"/>
        <v>0</v>
      </c>
      <c r="U49" s="105">
        <f t="shared" si="73"/>
        <v>0</v>
      </c>
      <c r="V49" s="137">
        <f t="shared" si="73"/>
        <v>0</v>
      </c>
      <c r="W49" s="203">
        <f t="shared" si="73"/>
        <v>0</v>
      </c>
      <c r="X49" s="105">
        <f t="shared" si="73"/>
        <v>0</v>
      </c>
      <c r="Y49" s="137">
        <f t="shared" si="73"/>
        <v>0</v>
      </c>
      <c r="Z49" s="104">
        <f t="shared" si="73"/>
        <v>0</v>
      </c>
      <c r="AA49" s="105">
        <f t="shared" si="73"/>
        <v>0</v>
      </c>
      <c r="AB49" s="137">
        <f t="shared" si="73"/>
        <v>0</v>
      </c>
      <c r="AC49" s="107">
        <f t="shared" si="61"/>
        <v>0</v>
      </c>
      <c r="AD49" s="108">
        <f t="shared" si="62"/>
        <v>0</v>
      </c>
      <c r="AE49" s="108">
        <f t="shared" si="63"/>
        <v>0</v>
      </c>
      <c r="AF49" s="147" t="e">
        <f t="shared" si="64"/>
        <v>#DIV/0!</v>
      </c>
      <c r="AG49" s="148"/>
      <c r="AH49" s="112"/>
      <c r="AI49" s="112"/>
    </row>
    <row r="50" spans="1:35" ht="45" customHeight="1" x14ac:dyDescent="0.2">
      <c r="A50" s="113" t="s">
        <v>107</v>
      </c>
      <c r="B50" s="114" t="s">
        <v>108</v>
      </c>
      <c r="C50" s="115" t="s">
        <v>144</v>
      </c>
      <c r="D50" s="204"/>
      <c r="E50" s="117"/>
      <c r="F50" s="118"/>
      <c r="G50" s="119">
        <f t="shared" ref="G50:G52" si="74">E50*F50</f>
        <v>0</v>
      </c>
      <c r="H50" s="117"/>
      <c r="I50" s="118"/>
      <c r="J50" s="138">
        <f t="shared" ref="J50:J52" si="75">H50*I50</f>
        <v>0</v>
      </c>
      <c r="K50" s="205"/>
      <c r="L50" s="118"/>
      <c r="M50" s="138">
        <f t="shared" ref="M50:M52" si="76">K50*L50</f>
        <v>0</v>
      </c>
      <c r="N50" s="117"/>
      <c r="O50" s="118"/>
      <c r="P50" s="138">
        <f t="shared" ref="P50:P52" si="77">N50*O50</f>
        <v>0</v>
      </c>
      <c r="Q50" s="205"/>
      <c r="R50" s="118"/>
      <c r="S50" s="138">
        <f t="shared" ref="S50:S52" si="78">Q50*R50</f>
        <v>0</v>
      </c>
      <c r="T50" s="117"/>
      <c r="U50" s="118"/>
      <c r="V50" s="138">
        <f t="shared" ref="V50:V52" si="79">T50*U50</f>
        <v>0</v>
      </c>
      <c r="W50" s="205"/>
      <c r="X50" s="118"/>
      <c r="Y50" s="138">
        <f t="shared" ref="Y50:Y52" si="80">W50*X50</f>
        <v>0</v>
      </c>
      <c r="Z50" s="117"/>
      <c r="AA50" s="118"/>
      <c r="AB50" s="138">
        <f t="shared" ref="AB50:AB52" si="81">Z50*AA50</f>
        <v>0</v>
      </c>
      <c r="AC50" s="120">
        <f t="shared" si="61"/>
        <v>0</v>
      </c>
      <c r="AD50" s="121">
        <f t="shared" si="62"/>
        <v>0</v>
      </c>
      <c r="AE50" s="181">
        <f t="shared" si="63"/>
        <v>0</v>
      </c>
      <c r="AF50" s="123" t="e">
        <f t="shared" si="64"/>
        <v>#DIV/0!</v>
      </c>
      <c r="AG50" s="124"/>
      <c r="AH50" s="99"/>
      <c r="AI50" s="99"/>
    </row>
    <row r="51" spans="1:35" ht="24.75" customHeight="1" x14ac:dyDescent="0.2">
      <c r="A51" s="113" t="s">
        <v>107</v>
      </c>
      <c r="B51" s="114" t="s">
        <v>111</v>
      </c>
      <c r="C51" s="115" t="s">
        <v>145</v>
      </c>
      <c r="D51" s="204"/>
      <c r="E51" s="117"/>
      <c r="F51" s="118"/>
      <c r="G51" s="119">
        <f t="shared" si="74"/>
        <v>0</v>
      </c>
      <c r="H51" s="117"/>
      <c r="I51" s="118"/>
      <c r="J51" s="138">
        <f t="shared" si="75"/>
        <v>0</v>
      </c>
      <c r="K51" s="205"/>
      <c r="L51" s="118"/>
      <c r="M51" s="138">
        <f t="shared" si="76"/>
        <v>0</v>
      </c>
      <c r="N51" s="117"/>
      <c r="O51" s="118"/>
      <c r="P51" s="138">
        <f t="shared" si="77"/>
        <v>0</v>
      </c>
      <c r="Q51" s="205"/>
      <c r="R51" s="118"/>
      <c r="S51" s="138">
        <f t="shared" si="78"/>
        <v>0</v>
      </c>
      <c r="T51" s="117"/>
      <c r="U51" s="118"/>
      <c r="V51" s="138">
        <f t="shared" si="79"/>
        <v>0</v>
      </c>
      <c r="W51" s="205"/>
      <c r="X51" s="118"/>
      <c r="Y51" s="138">
        <f t="shared" si="80"/>
        <v>0</v>
      </c>
      <c r="Z51" s="117"/>
      <c r="AA51" s="118"/>
      <c r="AB51" s="138">
        <f t="shared" si="81"/>
        <v>0</v>
      </c>
      <c r="AC51" s="120">
        <f t="shared" si="61"/>
        <v>0</v>
      </c>
      <c r="AD51" s="121">
        <f t="shared" si="62"/>
        <v>0</v>
      </c>
      <c r="AE51" s="181">
        <f t="shared" si="63"/>
        <v>0</v>
      </c>
      <c r="AF51" s="123" t="e">
        <f t="shared" si="64"/>
        <v>#DIV/0!</v>
      </c>
      <c r="AG51" s="124"/>
      <c r="AH51" s="99"/>
      <c r="AI51" s="99"/>
    </row>
    <row r="52" spans="1:35" ht="21" customHeight="1" thickBot="1" x14ac:dyDescent="0.25">
      <c r="A52" s="139" t="s">
        <v>107</v>
      </c>
      <c r="B52" s="140" t="s">
        <v>112</v>
      </c>
      <c r="C52" s="141" t="s">
        <v>146</v>
      </c>
      <c r="D52" s="206"/>
      <c r="E52" s="143"/>
      <c r="F52" s="144"/>
      <c r="G52" s="145">
        <f t="shared" si="74"/>
        <v>0</v>
      </c>
      <c r="H52" s="143"/>
      <c r="I52" s="144"/>
      <c r="J52" s="146">
        <f t="shared" si="75"/>
        <v>0</v>
      </c>
      <c r="K52" s="207"/>
      <c r="L52" s="144"/>
      <c r="M52" s="146">
        <f t="shared" si="76"/>
        <v>0</v>
      </c>
      <c r="N52" s="143"/>
      <c r="O52" s="144"/>
      <c r="P52" s="146">
        <f t="shared" si="77"/>
        <v>0</v>
      </c>
      <c r="Q52" s="207"/>
      <c r="R52" s="144"/>
      <c r="S52" s="146">
        <f t="shared" si="78"/>
        <v>0</v>
      </c>
      <c r="T52" s="143"/>
      <c r="U52" s="144"/>
      <c r="V52" s="146">
        <f t="shared" si="79"/>
        <v>0</v>
      </c>
      <c r="W52" s="207"/>
      <c r="X52" s="144"/>
      <c r="Y52" s="146">
        <f t="shared" si="80"/>
        <v>0</v>
      </c>
      <c r="Z52" s="143"/>
      <c r="AA52" s="144"/>
      <c r="AB52" s="146">
        <f t="shared" si="81"/>
        <v>0</v>
      </c>
      <c r="AC52" s="132">
        <f t="shared" si="61"/>
        <v>0</v>
      </c>
      <c r="AD52" s="133">
        <f t="shared" si="62"/>
        <v>0</v>
      </c>
      <c r="AE52" s="183">
        <f t="shared" si="63"/>
        <v>0</v>
      </c>
      <c r="AF52" s="149" t="e">
        <f t="shared" si="64"/>
        <v>#DIV/0!</v>
      </c>
      <c r="AG52" s="150"/>
      <c r="AH52" s="99"/>
      <c r="AI52" s="99"/>
    </row>
    <row r="53" spans="1:35" ht="15" customHeight="1" thickBot="1" x14ac:dyDescent="0.25">
      <c r="A53" s="185" t="s">
        <v>147</v>
      </c>
      <c r="B53" s="186"/>
      <c r="C53" s="187"/>
      <c r="D53" s="188"/>
      <c r="E53" s="189">
        <f t="shared" ref="E53:AB53" si="82">E49+E45</f>
        <v>0</v>
      </c>
      <c r="F53" s="190">
        <f t="shared" si="82"/>
        <v>0</v>
      </c>
      <c r="G53" s="191">
        <f t="shared" si="82"/>
        <v>0</v>
      </c>
      <c r="H53" s="155">
        <f t="shared" si="82"/>
        <v>0</v>
      </c>
      <c r="I53" s="157">
        <f t="shared" si="82"/>
        <v>0</v>
      </c>
      <c r="J53" s="208">
        <f t="shared" si="82"/>
        <v>0</v>
      </c>
      <c r="K53" s="192">
        <f t="shared" si="82"/>
        <v>0</v>
      </c>
      <c r="L53" s="190">
        <f t="shared" si="82"/>
        <v>0</v>
      </c>
      <c r="M53" s="193">
        <f t="shared" si="82"/>
        <v>0</v>
      </c>
      <c r="N53" s="189">
        <f t="shared" si="82"/>
        <v>0</v>
      </c>
      <c r="O53" s="190">
        <f t="shared" si="82"/>
        <v>0</v>
      </c>
      <c r="P53" s="193">
        <f t="shared" si="82"/>
        <v>0</v>
      </c>
      <c r="Q53" s="192">
        <f t="shared" si="82"/>
        <v>0</v>
      </c>
      <c r="R53" s="190">
        <f t="shared" si="82"/>
        <v>0</v>
      </c>
      <c r="S53" s="193">
        <f t="shared" si="82"/>
        <v>0</v>
      </c>
      <c r="T53" s="189">
        <f t="shared" si="82"/>
        <v>0</v>
      </c>
      <c r="U53" s="190">
        <f t="shared" si="82"/>
        <v>0</v>
      </c>
      <c r="V53" s="193">
        <f t="shared" si="82"/>
        <v>0</v>
      </c>
      <c r="W53" s="192">
        <f t="shared" si="82"/>
        <v>0</v>
      </c>
      <c r="X53" s="190">
        <f t="shared" si="82"/>
        <v>0</v>
      </c>
      <c r="Y53" s="193">
        <f t="shared" si="82"/>
        <v>0</v>
      </c>
      <c r="Z53" s="189">
        <f t="shared" si="82"/>
        <v>0</v>
      </c>
      <c r="AA53" s="190">
        <f t="shared" si="82"/>
        <v>0</v>
      </c>
      <c r="AB53" s="193">
        <f t="shared" si="82"/>
        <v>0</v>
      </c>
      <c r="AC53" s="192">
        <f t="shared" ref="AC53:AD53" si="83">AC45+AC49</f>
        <v>0</v>
      </c>
      <c r="AD53" s="194">
        <f t="shared" si="83"/>
        <v>0</v>
      </c>
      <c r="AE53" s="189">
        <f t="shared" si="63"/>
        <v>0</v>
      </c>
      <c r="AF53" s="209" t="e">
        <f t="shared" si="64"/>
        <v>#DIV/0!</v>
      </c>
      <c r="AG53" s="210"/>
      <c r="AH53" s="99"/>
      <c r="AI53" s="99"/>
    </row>
    <row r="54" spans="1:35" ht="15" customHeight="1" thickBot="1" x14ac:dyDescent="0.25">
      <c r="A54" s="211" t="s">
        <v>102</v>
      </c>
      <c r="B54" s="212" t="s">
        <v>27</v>
      </c>
      <c r="C54" s="165" t="s">
        <v>148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 x14ac:dyDescent="0.2">
      <c r="A55" s="100" t="s">
        <v>104</v>
      </c>
      <c r="B55" s="101" t="s">
        <v>149</v>
      </c>
      <c r="C55" s="170" t="s">
        <v>150</v>
      </c>
      <c r="D55" s="179"/>
      <c r="E55" s="200">
        <f t="shared" ref="E55:AB55" si="84">SUM(E56:E58)</f>
        <v>0</v>
      </c>
      <c r="F55" s="201">
        <f t="shared" si="84"/>
        <v>0</v>
      </c>
      <c r="G55" s="202">
        <f t="shared" si="84"/>
        <v>0</v>
      </c>
      <c r="H55" s="104">
        <f t="shared" si="84"/>
        <v>0</v>
      </c>
      <c r="I55" s="105">
        <f t="shared" si="84"/>
        <v>0</v>
      </c>
      <c r="J55" s="137">
        <f t="shared" si="84"/>
        <v>0</v>
      </c>
      <c r="K55" s="213">
        <f t="shared" si="84"/>
        <v>0</v>
      </c>
      <c r="L55" s="201">
        <f t="shared" si="84"/>
        <v>0</v>
      </c>
      <c r="M55" s="214">
        <f t="shared" si="84"/>
        <v>0</v>
      </c>
      <c r="N55" s="200">
        <f t="shared" si="84"/>
        <v>0</v>
      </c>
      <c r="O55" s="201">
        <f t="shared" si="84"/>
        <v>0</v>
      </c>
      <c r="P55" s="214">
        <f t="shared" si="84"/>
        <v>0</v>
      </c>
      <c r="Q55" s="213">
        <f t="shared" si="84"/>
        <v>0</v>
      </c>
      <c r="R55" s="201">
        <f t="shared" si="84"/>
        <v>0</v>
      </c>
      <c r="S55" s="214">
        <f t="shared" si="84"/>
        <v>0</v>
      </c>
      <c r="T55" s="200">
        <f t="shared" si="84"/>
        <v>0</v>
      </c>
      <c r="U55" s="201">
        <f t="shared" si="84"/>
        <v>0</v>
      </c>
      <c r="V55" s="214">
        <f t="shared" si="84"/>
        <v>0</v>
      </c>
      <c r="W55" s="213">
        <f t="shared" si="84"/>
        <v>0</v>
      </c>
      <c r="X55" s="201">
        <f t="shared" si="84"/>
        <v>0</v>
      </c>
      <c r="Y55" s="214">
        <f t="shared" si="84"/>
        <v>0</v>
      </c>
      <c r="Z55" s="200">
        <f t="shared" si="84"/>
        <v>0</v>
      </c>
      <c r="AA55" s="201">
        <f t="shared" si="84"/>
        <v>0</v>
      </c>
      <c r="AB55" s="214">
        <f t="shared" si="84"/>
        <v>0</v>
      </c>
      <c r="AC55" s="107">
        <f t="shared" ref="AC55:AC74" si="85">G55+M55+S55+Y55</f>
        <v>0</v>
      </c>
      <c r="AD55" s="108">
        <f t="shared" ref="AD55:AD74" si="86">J55+P55+V55+AB55</f>
        <v>0</v>
      </c>
      <c r="AE55" s="108">
        <f t="shared" ref="AE55:AE81" si="87">AC55-AD55</f>
        <v>0</v>
      </c>
      <c r="AF55" s="110" t="e">
        <f t="shared" ref="AF55:AF81" si="88">AE55/AC55</f>
        <v>#DIV/0!</v>
      </c>
      <c r="AG55" s="111"/>
      <c r="AH55" s="112"/>
      <c r="AI55" s="112"/>
    </row>
    <row r="56" spans="1:35" ht="34.5" customHeight="1" x14ac:dyDescent="0.2">
      <c r="A56" s="113" t="s">
        <v>107</v>
      </c>
      <c r="B56" s="114" t="s">
        <v>108</v>
      </c>
      <c r="C56" s="115" t="s">
        <v>151</v>
      </c>
      <c r="D56" s="215" t="s">
        <v>152</v>
      </c>
      <c r="E56" s="216"/>
      <c r="F56" s="217"/>
      <c r="G56" s="218">
        <f t="shared" ref="G56:G58" si="89">E56*F56</f>
        <v>0</v>
      </c>
      <c r="H56" s="216"/>
      <c r="I56" s="217"/>
      <c r="J56" s="219">
        <f t="shared" ref="J56:J58" si="90">H56*I56</f>
        <v>0</v>
      </c>
      <c r="K56" s="205"/>
      <c r="L56" s="217"/>
      <c r="M56" s="138">
        <f t="shared" ref="M56:M58" si="91">K56*L56</f>
        <v>0</v>
      </c>
      <c r="N56" s="117"/>
      <c r="O56" s="217"/>
      <c r="P56" s="138">
        <f t="shared" ref="P56:P58" si="92">N56*O56</f>
        <v>0</v>
      </c>
      <c r="Q56" s="205"/>
      <c r="R56" s="217"/>
      <c r="S56" s="138">
        <f t="shared" ref="S56:S58" si="93">Q56*R56</f>
        <v>0</v>
      </c>
      <c r="T56" s="117"/>
      <c r="U56" s="217"/>
      <c r="V56" s="138">
        <f t="shared" ref="V56:V58" si="94">T56*U56</f>
        <v>0</v>
      </c>
      <c r="W56" s="205"/>
      <c r="X56" s="217"/>
      <c r="Y56" s="138">
        <f t="shared" ref="Y56:Y58" si="95">W56*X56</f>
        <v>0</v>
      </c>
      <c r="Z56" s="117"/>
      <c r="AA56" s="217"/>
      <c r="AB56" s="138">
        <f t="shared" ref="AB56:AB58" si="96">Z56*AA56</f>
        <v>0</v>
      </c>
      <c r="AC56" s="120">
        <f t="shared" si="85"/>
        <v>0</v>
      </c>
      <c r="AD56" s="121">
        <f t="shared" si="86"/>
        <v>0</v>
      </c>
      <c r="AE56" s="181">
        <f t="shared" si="87"/>
        <v>0</v>
      </c>
      <c r="AF56" s="123" t="e">
        <f t="shared" si="88"/>
        <v>#DIV/0!</v>
      </c>
      <c r="AG56" s="124"/>
      <c r="AH56" s="99"/>
      <c r="AI56" s="99"/>
    </row>
    <row r="57" spans="1:35" ht="34.5" customHeight="1" x14ac:dyDescent="0.2">
      <c r="A57" s="113" t="s">
        <v>107</v>
      </c>
      <c r="B57" s="114" t="s">
        <v>111</v>
      </c>
      <c r="C57" s="115" t="s">
        <v>151</v>
      </c>
      <c r="D57" s="215" t="s">
        <v>152</v>
      </c>
      <c r="E57" s="216"/>
      <c r="F57" s="217"/>
      <c r="G57" s="218">
        <f t="shared" si="89"/>
        <v>0</v>
      </c>
      <c r="H57" s="216"/>
      <c r="I57" s="217"/>
      <c r="J57" s="219">
        <f t="shared" si="90"/>
        <v>0</v>
      </c>
      <c r="K57" s="205"/>
      <c r="L57" s="217"/>
      <c r="M57" s="138">
        <f t="shared" si="91"/>
        <v>0</v>
      </c>
      <c r="N57" s="117"/>
      <c r="O57" s="217"/>
      <c r="P57" s="138">
        <f t="shared" si="92"/>
        <v>0</v>
      </c>
      <c r="Q57" s="205"/>
      <c r="R57" s="217"/>
      <c r="S57" s="138">
        <f t="shared" si="93"/>
        <v>0</v>
      </c>
      <c r="T57" s="117"/>
      <c r="U57" s="217"/>
      <c r="V57" s="138">
        <f t="shared" si="94"/>
        <v>0</v>
      </c>
      <c r="W57" s="205"/>
      <c r="X57" s="217"/>
      <c r="Y57" s="138">
        <f t="shared" si="95"/>
        <v>0</v>
      </c>
      <c r="Z57" s="117"/>
      <c r="AA57" s="217"/>
      <c r="AB57" s="138">
        <f t="shared" si="96"/>
        <v>0</v>
      </c>
      <c r="AC57" s="120">
        <f t="shared" si="85"/>
        <v>0</v>
      </c>
      <c r="AD57" s="121">
        <f t="shared" si="86"/>
        <v>0</v>
      </c>
      <c r="AE57" s="181">
        <f t="shared" si="87"/>
        <v>0</v>
      </c>
      <c r="AF57" s="123" t="e">
        <f t="shared" si="88"/>
        <v>#DIV/0!</v>
      </c>
      <c r="AG57" s="124"/>
      <c r="AH57" s="99"/>
      <c r="AI57" s="99"/>
    </row>
    <row r="58" spans="1:35" ht="34.5" customHeight="1" thickBot="1" x14ac:dyDescent="0.25">
      <c r="A58" s="139" t="s">
        <v>107</v>
      </c>
      <c r="B58" s="126" t="s">
        <v>112</v>
      </c>
      <c r="C58" s="127" t="s">
        <v>151</v>
      </c>
      <c r="D58" s="220" t="s">
        <v>152</v>
      </c>
      <c r="E58" s="221"/>
      <c r="F58" s="222"/>
      <c r="G58" s="223">
        <f t="shared" si="89"/>
        <v>0</v>
      </c>
      <c r="H58" s="224"/>
      <c r="I58" s="225"/>
      <c r="J58" s="226">
        <f t="shared" si="90"/>
        <v>0</v>
      </c>
      <c r="K58" s="227"/>
      <c r="L58" s="222"/>
      <c r="M58" s="228">
        <f t="shared" si="91"/>
        <v>0</v>
      </c>
      <c r="N58" s="129"/>
      <c r="O58" s="222"/>
      <c r="P58" s="228">
        <f t="shared" si="92"/>
        <v>0</v>
      </c>
      <c r="Q58" s="227"/>
      <c r="R58" s="222"/>
      <c r="S58" s="228">
        <f t="shared" si="93"/>
        <v>0</v>
      </c>
      <c r="T58" s="129"/>
      <c r="U58" s="222"/>
      <c r="V58" s="228">
        <f t="shared" si="94"/>
        <v>0</v>
      </c>
      <c r="W58" s="227"/>
      <c r="X58" s="222"/>
      <c r="Y58" s="228">
        <f t="shared" si="95"/>
        <v>0</v>
      </c>
      <c r="Z58" s="129"/>
      <c r="AA58" s="222"/>
      <c r="AB58" s="228">
        <f t="shared" si="96"/>
        <v>0</v>
      </c>
      <c r="AC58" s="132">
        <f t="shared" si="85"/>
        <v>0</v>
      </c>
      <c r="AD58" s="133">
        <f t="shared" si="86"/>
        <v>0</v>
      </c>
      <c r="AE58" s="183">
        <f t="shared" si="87"/>
        <v>0</v>
      </c>
      <c r="AF58" s="123" t="e">
        <f t="shared" si="88"/>
        <v>#DIV/0!</v>
      </c>
      <c r="AG58" s="124"/>
      <c r="AH58" s="99"/>
      <c r="AI58" s="99"/>
    </row>
    <row r="59" spans="1:35" ht="27.75" customHeight="1" x14ac:dyDescent="0.2">
      <c r="A59" s="100" t="s">
        <v>104</v>
      </c>
      <c r="B59" s="101" t="s">
        <v>153</v>
      </c>
      <c r="C59" s="102" t="s">
        <v>154</v>
      </c>
      <c r="D59" s="103"/>
      <c r="E59" s="104">
        <f t="shared" ref="E59:AB59" si="97">SUM(E60:E62)</f>
        <v>0</v>
      </c>
      <c r="F59" s="105">
        <f t="shared" si="97"/>
        <v>0</v>
      </c>
      <c r="G59" s="106">
        <f t="shared" si="97"/>
        <v>0</v>
      </c>
      <c r="H59" s="104">
        <f t="shared" si="97"/>
        <v>0</v>
      </c>
      <c r="I59" s="105">
        <f t="shared" si="97"/>
        <v>0</v>
      </c>
      <c r="J59" s="137">
        <f t="shared" si="97"/>
        <v>0</v>
      </c>
      <c r="K59" s="203">
        <f t="shared" si="97"/>
        <v>0</v>
      </c>
      <c r="L59" s="105">
        <f t="shared" si="97"/>
        <v>0</v>
      </c>
      <c r="M59" s="137">
        <f t="shared" si="97"/>
        <v>0</v>
      </c>
      <c r="N59" s="104">
        <f t="shared" si="97"/>
        <v>0</v>
      </c>
      <c r="O59" s="105">
        <f t="shared" si="97"/>
        <v>0</v>
      </c>
      <c r="P59" s="137">
        <f t="shared" si="97"/>
        <v>0</v>
      </c>
      <c r="Q59" s="203">
        <f t="shared" si="97"/>
        <v>0</v>
      </c>
      <c r="R59" s="105">
        <f t="shared" si="97"/>
        <v>0</v>
      </c>
      <c r="S59" s="137">
        <f t="shared" si="97"/>
        <v>0</v>
      </c>
      <c r="T59" s="104">
        <f t="shared" si="97"/>
        <v>0</v>
      </c>
      <c r="U59" s="105">
        <f t="shared" si="97"/>
        <v>0</v>
      </c>
      <c r="V59" s="137">
        <f t="shared" si="97"/>
        <v>0</v>
      </c>
      <c r="W59" s="203">
        <f t="shared" si="97"/>
        <v>0</v>
      </c>
      <c r="X59" s="105">
        <f t="shared" si="97"/>
        <v>0</v>
      </c>
      <c r="Y59" s="137">
        <f t="shared" si="97"/>
        <v>0</v>
      </c>
      <c r="Z59" s="104">
        <f t="shared" si="97"/>
        <v>0</v>
      </c>
      <c r="AA59" s="105">
        <f t="shared" si="97"/>
        <v>0</v>
      </c>
      <c r="AB59" s="137">
        <f t="shared" si="97"/>
        <v>0</v>
      </c>
      <c r="AC59" s="107">
        <f t="shared" si="85"/>
        <v>0</v>
      </c>
      <c r="AD59" s="108">
        <f t="shared" si="86"/>
        <v>0</v>
      </c>
      <c r="AE59" s="108">
        <f t="shared" si="87"/>
        <v>0</v>
      </c>
      <c r="AF59" s="147" t="e">
        <f t="shared" si="88"/>
        <v>#DIV/0!</v>
      </c>
      <c r="AG59" s="148"/>
      <c r="AH59" s="112"/>
      <c r="AI59" s="112"/>
    </row>
    <row r="60" spans="1:35" ht="30" customHeight="1" x14ac:dyDescent="0.2">
      <c r="A60" s="113" t="s">
        <v>107</v>
      </c>
      <c r="B60" s="114" t="s">
        <v>108</v>
      </c>
      <c r="C60" s="229" t="s">
        <v>155</v>
      </c>
      <c r="D60" s="116" t="s">
        <v>156</v>
      </c>
      <c r="E60" s="117"/>
      <c r="F60" s="118"/>
      <c r="G60" s="119">
        <f t="shared" ref="G60:G62" si="98">E60*F60</f>
        <v>0</v>
      </c>
      <c r="H60" s="117"/>
      <c r="I60" s="118"/>
      <c r="J60" s="138">
        <f t="shared" ref="J60:J62" si="99">H60*I60</f>
        <v>0</v>
      </c>
      <c r="K60" s="205"/>
      <c r="L60" s="118"/>
      <c r="M60" s="138">
        <f t="shared" ref="M60:M62" si="100">K60*L60</f>
        <v>0</v>
      </c>
      <c r="N60" s="117"/>
      <c r="O60" s="118"/>
      <c r="P60" s="138">
        <f t="shared" ref="P60:P62" si="101">N60*O60</f>
        <v>0</v>
      </c>
      <c r="Q60" s="205"/>
      <c r="R60" s="118"/>
      <c r="S60" s="138">
        <f t="shared" ref="S60:S62" si="102">Q60*R60</f>
        <v>0</v>
      </c>
      <c r="T60" s="117"/>
      <c r="U60" s="118"/>
      <c r="V60" s="138">
        <f t="shared" ref="V60:V62" si="103">T60*U60</f>
        <v>0</v>
      </c>
      <c r="W60" s="205"/>
      <c r="X60" s="118"/>
      <c r="Y60" s="138">
        <f t="shared" ref="Y60:Y62" si="104">W60*X60</f>
        <v>0</v>
      </c>
      <c r="Z60" s="117"/>
      <c r="AA60" s="118"/>
      <c r="AB60" s="138">
        <f t="shared" ref="AB60:AB62" si="105">Z60*AA60</f>
        <v>0</v>
      </c>
      <c r="AC60" s="120">
        <f t="shared" si="85"/>
        <v>0</v>
      </c>
      <c r="AD60" s="121">
        <f t="shared" si="86"/>
        <v>0</v>
      </c>
      <c r="AE60" s="181">
        <f t="shared" si="87"/>
        <v>0</v>
      </c>
      <c r="AF60" s="123" t="e">
        <f t="shared" si="88"/>
        <v>#DIV/0!</v>
      </c>
      <c r="AG60" s="124"/>
      <c r="AH60" s="99"/>
      <c r="AI60" s="99"/>
    </row>
    <row r="61" spans="1:35" ht="30" customHeight="1" x14ac:dyDescent="0.2">
      <c r="A61" s="113" t="s">
        <v>107</v>
      </c>
      <c r="B61" s="114" t="s">
        <v>111</v>
      </c>
      <c r="C61" s="229" t="s">
        <v>139</v>
      </c>
      <c r="D61" s="116" t="s">
        <v>156</v>
      </c>
      <c r="E61" s="117"/>
      <c r="F61" s="118"/>
      <c r="G61" s="119">
        <f t="shared" si="98"/>
        <v>0</v>
      </c>
      <c r="H61" s="117"/>
      <c r="I61" s="118"/>
      <c r="J61" s="138">
        <f t="shared" si="99"/>
        <v>0</v>
      </c>
      <c r="K61" s="205"/>
      <c r="L61" s="118"/>
      <c r="M61" s="138">
        <f t="shared" si="100"/>
        <v>0</v>
      </c>
      <c r="N61" s="117"/>
      <c r="O61" s="118"/>
      <c r="P61" s="138">
        <f t="shared" si="101"/>
        <v>0</v>
      </c>
      <c r="Q61" s="205"/>
      <c r="R61" s="118"/>
      <c r="S61" s="138">
        <f t="shared" si="102"/>
        <v>0</v>
      </c>
      <c r="T61" s="117"/>
      <c r="U61" s="118"/>
      <c r="V61" s="138">
        <f t="shared" si="103"/>
        <v>0</v>
      </c>
      <c r="W61" s="205"/>
      <c r="X61" s="118"/>
      <c r="Y61" s="138">
        <f t="shared" si="104"/>
        <v>0</v>
      </c>
      <c r="Z61" s="117"/>
      <c r="AA61" s="118"/>
      <c r="AB61" s="138">
        <f t="shared" si="105"/>
        <v>0</v>
      </c>
      <c r="AC61" s="120">
        <f t="shared" si="85"/>
        <v>0</v>
      </c>
      <c r="AD61" s="121">
        <f t="shared" si="86"/>
        <v>0</v>
      </c>
      <c r="AE61" s="181">
        <f t="shared" si="87"/>
        <v>0</v>
      </c>
      <c r="AF61" s="123" t="e">
        <f t="shared" si="88"/>
        <v>#DIV/0!</v>
      </c>
      <c r="AG61" s="124"/>
      <c r="AH61" s="99"/>
      <c r="AI61" s="99"/>
    </row>
    <row r="62" spans="1:35" ht="30" customHeight="1" thickBot="1" x14ac:dyDescent="0.25">
      <c r="A62" s="125" t="s">
        <v>107</v>
      </c>
      <c r="B62" s="140" t="s">
        <v>112</v>
      </c>
      <c r="C62" s="230" t="s">
        <v>140</v>
      </c>
      <c r="D62" s="128" t="s">
        <v>156</v>
      </c>
      <c r="E62" s="129"/>
      <c r="F62" s="130"/>
      <c r="G62" s="131">
        <f t="shared" si="98"/>
        <v>0</v>
      </c>
      <c r="H62" s="143"/>
      <c r="I62" s="144"/>
      <c r="J62" s="146">
        <f t="shared" si="99"/>
        <v>0</v>
      </c>
      <c r="K62" s="227"/>
      <c r="L62" s="130"/>
      <c r="M62" s="228">
        <f t="shared" si="100"/>
        <v>0</v>
      </c>
      <c r="N62" s="129"/>
      <c r="O62" s="130"/>
      <c r="P62" s="228">
        <f t="shared" si="101"/>
        <v>0</v>
      </c>
      <c r="Q62" s="227"/>
      <c r="R62" s="130"/>
      <c r="S62" s="228">
        <f t="shared" si="102"/>
        <v>0</v>
      </c>
      <c r="T62" s="129"/>
      <c r="U62" s="130"/>
      <c r="V62" s="228">
        <f t="shared" si="103"/>
        <v>0</v>
      </c>
      <c r="W62" s="227"/>
      <c r="X62" s="130"/>
      <c r="Y62" s="228">
        <f t="shared" si="104"/>
        <v>0</v>
      </c>
      <c r="Z62" s="129"/>
      <c r="AA62" s="130"/>
      <c r="AB62" s="228">
        <f t="shared" si="105"/>
        <v>0</v>
      </c>
      <c r="AC62" s="132">
        <f t="shared" si="85"/>
        <v>0</v>
      </c>
      <c r="AD62" s="133">
        <f t="shared" si="86"/>
        <v>0</v>
      </c>
      <c r="AE62" s="183">
        <f t="shared" si="87"/>
        <v>0</v>
      </c>
      <c r="AF62" s="123" t="e">
        <f t="shared" si="88"/>
        <v>#DIV/0!</v>
      </c>
      <c r="AG62" s="124"/>
      <c r="AH62" s="99"/>
      <c r="AI62" s="99"/>
    </row>
    <row r="63" spans="1:35" ht="15" customHeight="1" x14ac:dyDescent="0.2">
      <c r="A63" s="100" t="s">
        <v>104</v>
      </c>
      <c r="B63" s="101" t="s">
        <v>157</v>
      </c>
      <c r="C63" s="102" t="s">
        <v>158</v>
      </c>
      <c r="D63" s="103"/>
      <c r="E63" s="104">
        <f t="shared" ref="E63:AB63" si="106">SUM(E64:E66)</f>
        <v>0</v>
      </c>
      <c r="F63" s="105">
        <f t="shared" si="106"/>
        <v>0</v>
      </c>
      <c r="G63" s="106">
        <f t="shared" si="106"/>
        <v>0</v>
      </c>
      <c r="H63" s="104">
        <f t="shared" si="106"/>
        <v>0</v>
      </c>
      <c r="I63" s="105">
        <f t="shared" si="106"/>
        <v>0</v>
      </c>
      <c r="J63" s="137">
        <f t="shared" si="106"/>
        <v>0</v>
      </c>
      <c r="K63" s="203">
        <f t="shared" si="106"/>
        <v>0</v>
      </c>
      <c r="L63" s="105">
        <f t="shared" si="106"/>
        <v>0</v>
      </c>
      <c r="M63" s="137">
        <f t="shared" si="106"/>
        <v>0</v>
      </c>
      <c r="N63" s="104">
        <f t="shared" si="106"/>
        <v>0</v>
      </c>
      <c r="O63" s="105">
        <f t="shared" si="106"/>
        <v>0</v>
      </c>
      <c r="P63" s="137">
        <f t="shared" si="106"/>
        <v>0</v>
      </c>
      <c r="Q63" s="203">
        <f t="shared" si="106"/>
        <v>0</v>
      </c>
      <c r="R63" s="105">
        <f t="shared" si="106"/>
        <v>0</v>
      </c>
      <c r="S63" s="137">
        <f t="shared" si="106"/>
        <v>0</v>
      </c>
      <c r="T63" s="104">
        <f t="shared" si="106"/>
        <v>0</v>
      </c>
      <c r="U63" s="105">
        <f t="shared" si="106"/>
        <v>0</v>
      </c>
      <c r="V63" s="137">
        <f t="shared" si="106"/>
        <v>0</v>
      </c>
      <c r="W63" s="203">
        <f t="shared" si="106"/>
        <v>0</v>
      </c>
      <c r="X63" s="105">
        <f t="shared" si="106"/>
        <v>0</v>
      </c>
      <c r="Y63" s="137">
        <f t="shared" si="106"/>
        <v>0</v>
      </c>
      <c r="Z63" s="104">
        <f t="shared" si="106"/>
        <v>0</v>
      </c>
      <c r="AA63" s="105">
        <f t="shared" si="106"/>
        <v>0</v>
      </c>
      <c r="AB63" s="137">
        <f t="shared" si="106"/>
        <v>0</v>
      </c>
      <c r="AC63" s="107">
        <f t="shared" si="85"/>
        <v>0</v>
      </c>
      <c r="AD63" s="108">
        <f t="shared" si="86"/>
        <v>0</v>
      </c>
      <c r="AE63" s="108">
        <f t="shared" si="87"/>
        <v>0</v>
      </c>
      <c r="AF63" s="147" t="e">
        <f t="shared" si="88"/>
        <v>#DIV/0!</v>
      </c>
      <c r="AG63" s="148"/>
      <c r="AH63" s="112"/>
      <c r="AI63" s="112"/>
    </row>
    <row r="64" spans="1:35" ht="41.25" customHeight="1" x14ac:dyDescent="0.2">
      <c r="A64" s="113" t="s">
        <v>107</v>
      </c>
      <c r="B64" s="114" t="s">
        <v>108</v>
      </c>
      <c r="C64" s="229" t="s">
        <v>159</v>
      </c>
      <c r="D64" s="116" t="s">
        <v>160</v>
      </c>
      <c r="E64" s="117"/>
      <c r="F64" s="118"/>
      <c r="G64" s="119">
        <f t="shared" ref="G64:G66" si="107">E64*F64</f>
        <v>0</v>
      </c>
      <c r="H64" s="117"/>
      <c r="I64" s="118"/>
      <c r="J64" s="138">
        <f t="shared" ref="J64:J66" si="108">H64*I64</f>
        <v>0</v>
      </c>
      <c r="K64" s="205"/>
      <c r="L64" s="118"/>
      <c r="M64" s="138">
        <f t="shared" ref="M64:M66" si="109">K64*L64</f>
        <v>0</v>
      </c>
      <c r="N64" s="117"/>
      <c r="O64" s="118"/>
      <c r="P64" s="138">
        <f t="shared" ref="P64:P66" si="110">N64*O64</f>
        <v>0</v>
      </c>
      <c r="Q64" s="205"/>
      <c r="R64" s="118"/>
      <c r="S64" s="138">
        <f t="shared" ref="S64:S66" si="111">Q64*R64</f>
        <v>0</v>
      </c>
      <c r="T64" s="117"/>
      <c r="U64" s="118"/>
      <c r="V64" s="138">
        <f t="shared" ref="V64:V66" si="112">T64*U64</f>
        <v>0</v>
      </c>
      <c r="W64" s="205"/>
      <c r="X64" s="118"/>
      <c r="Y64" s="138">
        <f t="shared" ref="Y64:Y66" si="113">W64*X64</f>
        <v>0</v>
      </c>
      <c r="Z64" s="117"/>
      <c r="AA64" s="118"/>
      <c r="AB64" s="138">
        <f t="shared" ref="AB64:AB66" si="114">Z64*AA64</f>
        <v>0</v>
      </c>
      <c r="AC64" s="120">
        <f t="shared" si="85"/>
        <v>0</v>
      </c>
      <c r="AD64" s="121">
        <f t="shared" si="86"/>
        <v>0</v>
      </c>
      <c r="AE64" s="181">
        <f t="shared" si="87"/>
        <v>0</v>
      </c>
      <c r="AF64" s="123" t="e">
        <f t="shared" si="88"/>
        <v>#DIV/0!</v>
      </c>
      <c r="AG64" s="124"/>
      <c r="AH64" s="99"/>
      <c r="AI64" s="99"/>
    </row>
    <row r="65" spans="1:35" ht="41.25" customHeight="1" x14ac:dyDescent="0.2">
      <c r="A65" s="113" t="s">
        <v>107</v>
      </c>
      <c r="B65" s="114" t="s">
        <v>111</v>
      </c>
      <c r="C65" s="229" t="s">
        <v>161</v>
      </c>
      <c r="D65" s="116" t="s">
        <v>160</v>
      </c>
      <c r="E65" s="117"/>
      <c r="F65" s="118"/>
      <c r="G65" s="119">
        <f t="shared" si="107"/>
        <v>0</v>
      </c>
      <c r="H65" s="117"/>
      <c r="I65" s="118"/>
      <c r="J65" s="138">
        <f t="shared" si="108"/>
        <v>0</v>
      </c>
      <c r="K65" s="205"/>
      <c r="L65" s="118"/>
      <c r="M65" s="138">
        <f t="shared" si="109"/>
        <v>0</v>
      </c>
      <c r="N65" s="117"/>
      <c r="O65" s="118"/>
      <c r="P65" s="138">
        <f t="shared" si="110"/>
        <v>0</v>
      </c>
      <c r="Q65" s="205"/>
      <c r="R65" s="118"/>
      <c r="S65" s="138">
        <f t="shared" si="111"/>
        <v>0</v>
      </c>
      <c r="T65" s="117"/>
      <c r="U65" s="118"/>
      <c r="V65" s="138">
        <f t="shared" si="112"/>
        <v>0</v>
      </c>
      <c r="W65" s="205"/>
      <c r="X65" s="118"/>
      <c r="Y65" s="138">
        <f t="shared" si="113"/>
        <v>0</v>
      </c>
      <c r="Z65" s="117"/>
      <c r="AA65" s="118"/>
      <c r="AB65" s="138">
        <f t="shared" si="114"/>
        <v>0</v>
      </c>
      <c r="AC65" s="120">
        <f t="shared" si="85"/>
        <v>0</v>
      </c>
      <c r="AD65" s="121">
        <f t="shared" si="86"/>
        <v>0</v>
      </c>
      <c r="AE65" s="181">
        <f t="shared" si="87"/>
        <v>0</v>
      </c>
      <c r="AF65" s="123" t="e">
        <f t="shared" si="88"/>
        <v>#DIV/0!</v>
      </c>
      <c r="AG65" s="124"/>
      <c r="AH65" s="99"/>
      <c r="AI65" s="99"/>
    </row>
    <row r="66" spans="1:35" ht="40.5" customHeight="1" thickBot="1" x14ac:dyDescent="0.25">
      <c r="A66" s="125" t="s">
        <v>107</v>
      </c>
      <c r="B66" s="140" t="s">
        <v>112</v>
      </c>
      <c r="C66" s="230" t="s">
        <v>162</v>
      </c>
      <c r="D66" s="128" t="s">
        <v>160</v>
      </c>
      <c r="E66" s="129"/>
      <c r="F66" s="130"/>
      <c r="G66" s="131">
        <f t="shared" si="107"/>
        <v>0</v>
      </c>
      <c r="H66" s="143"/>
      <c r="I66" s="144"/>
      <c r="J66" s="146">
        <f t="shared" si="108"/>
        <v>0</v>
      </c>
      <c r="K66" s="227"/>
      <c r="L66" s="130"/>
      <c r="M66" s="228">
        <f t="shared" si="109"/>
        <v>0</v>
      </c>
      <c r="N66" s="129"/>
      <c r="O66" s="130"/>
      <c r="P66" s="228">
        <f t="shared" si="110"/>
        <v>0</v>
      </c>
      <c r="Q66" s="227"/>
      <c r="R66" s="130"/>
      <c r="S66" s="228">
        <f t="shared" si="111"/>
        <v>0</v>
      </c>
      <c r="T66" s="129"/>
      <c r="U66" s="130"/>
      <c r="V66" s="228">
        <f t="shared" si="112"/>
        <v>0</v>
      </c>
      <c r="W66" s="227"/>
      <c r="X66" s="130"/>
      <c r="Y66" s="228">
        <f t="shared" si="113"/>
        <v>0</v>
      </c>
      <c r="Z66" s="129"/>
      <c r="AA66" s="130"/>
      <c r="AB66" s="228">
        <f t="shared" si="114"/>
        <v>0</v>
      </c>
      <c r="AC66" s="132">
        <f t="shared" si="85"/>
        <v>0</v>
      </c>
      <c r="AD66" s="133">
        <f t="shared" si="86"/>
        <v>0</v>
      </c>
      <c r="AE66" s="183">
        <f t="shared" si="87"/>
        <v>0</v>
      </c>
      <c r="AF66" s="123" t="e">
        <f t="shared" si="88"/>
        <v>#DIV/0!</v>
      </c>
      <c r="AG66" s="124"/>
      <c r="AH66" s="99"/>
      <c r="AI66" s="99"/>
    </row>
    <row r="67" spans="1:35" ht="15.75" customHeight="1" x14ac:dyDescent="0.2">
      <c r="A67" s="100" t="s">
        <v>104</v>
      </c>
      <c r="B67" s="101" t="s">
        <v>163</v>
      </c>
      <c r="C67" s="102" t="s">
        <v>164</v>
      </c>
      <c r="D67" s="103"/>
      <c r="E67" s="104">
        <f t="shared" ref="E67:AB67" si="115">SUM(E68:E70)</f>
        <v>0</v>
      </c>
      <c r="F67" s="105">
        <f t="shared" si="115"/>
        <v>0</v>
      </c>
      <c r="G67" s="106">
        <f t="shared" si="115"/>
        <v>0</v>
      </c>
      <c r="H67" s="104">
        <f t="shared" si="115"/>
        <v>0</v>
      </c>
      <c r="I67" s="105">
        <f t="shared" si="115"/>
        <v>0</v>
      </c>
      <c r="J67" s="137">
        <f t="shared" si="115"/>
        <v>0</v>
      </c>
      <c r="K67" s="203">
        <f t="shared" si="115"/>
        <v>0</v>
      </c>
      <c r="L67" s="105">
        <f t="shared" si="115"/>
        <v>0</v>
      </c>
      <c r="M67" s="137">
        <f t="shared" si="115"/>
        <v>0</v>
      </c>
      <c r="N67" s="104">
        <f t="shared" si="115"/>
        <v>0</v>
      </c>
      <c r="O67" s="105">
        <f t="shared" si="115"/>
        <v>0</v>
      </c>
      <c r="P67" s="137">
        <f t="shared" si="115"/>
        <v>0</v>
      </c>
      <c r="Q67" s="203">
        <f t="shared" si="115"/>
        <v>0</v>
      </c>
      <c r="R67" s="105">
        <f t="shared" si="115"/>
        <v>0</v>
      </c>
      <c r="S67" s="137">
        <f t="shared" si="115"/>
        <v>0</v>
      </c>
      <c r="T67" s="104">
        <f t="shared" si="115"/>
        <v>0</v>
      </c>
      <c r="U67" s="105">
        <f t="shared" si="115"/>
        <v>0</v>
      </c>
      <c r="V67" s="137">
        <f t="shared" si="115"/>
        <v>0</v>
      </c>
      <c r="W67" s="203">
        <f t="shared" si="115"/>
        <v>0</v>
      </c>
      <c r="X67" s="105">
        <f t="shared" si="115"/>
        <v>0</v>
      </c>
      <c r="Y67" s="137">
        <f t="shared" si="115"/>
        <v>0</v>
      </c>
      <c r="Z67" s="104">
        <f t="shared" si="115"/>
        <v>0</v>
      </c>
      <c r="AA67" s="105">
        <f t="shared" si="115"/>
        <v>0</v>
      </c>
      <c r="AB67" s="137">
        <f t="shared" si="115"/>
        <v>0</v>
      </c>
      <c r="AC67" s="107">
        <f t="shared" si="85"/>
        <v>0</v>
      </c>
      <c r="AD67" s="108">
        <f t="shared" si="86"/>
        <v>0</v>
      </c>
      <c r="AE67" s="108">
        <f t="shared" si="87"/>
        <v>0</v>
      </c>
      <c r="AF67" s="147" t="e">
        <f t="shared" si="88"/>
        <v>#DIV/0!</v>
      </c>
      <c r="AG67" s="148"/>
      <c r="AH67" s="112"/>
      <c r="AI67" s="112"/>
    </row>
    <row r="68" spans="1:35" ht="30" customHeight="1" x14ac:dyDescent="0.2">
      <c r="A68" s="113" t="s">
        <v>107</v>
      </c>
      <c r="B68" s="114" t="s">
        <v>108</v>
      </c>
      <c r="C68" s="115" t="s">
        <v>165</v>
      </c>
      <c r="D68" s="116" t="s">
        <v>156</v>
      </c>
      <c r="E68" s="117"/>
      <c r="F68" s="118"/>
      <c r="G68" s="119">
        <f t="shared" ref="G68:G70" si="116">E68*F68</f>
        <v>0</v>
      </c>
      <c r="H68" s="117"/>
      <c r="I68" s="118"/>
      <c r="J68" s="138">
        <f t="shared" ref="J68:J70" si="117">H68*I68</f>
        <v>0</v>
      </c>
      <c r="K68" s="205"/>
      <c r="L68" s="118"/>
      <c r="M68" s="138">
        <f t="shared" ref="M68:M70" si="118">K68*L68</f>
        <v>0</v>
      </c>
      <c r="N68" s="117"/>
      <c r="O68" s="118"/>
      <c r="P68" s="138">
        <f t="shared" ref="P68:P70" si="119">N68*O68</f>
        <v>0</v>
      </c>
      <c r="Q68" s="205"/>
      <c r="R68" s="118"/>
      <c r="S68" s="138">
        <f t="shared" ref="S68:S70" si="120">Q68*R68</f>
        <v>0</v>
      </c>
      <c r="T68" s="117"/>
      <c r="U68" s="118"/>
      <c r="V68" s="138">
        <f t="shared" ref="V68:V70" si="121">T68*U68</f>
        <v>0</v>
      </c>
      <c r="W68" s="205"/>
      <c r="X68" s="118"/>
      <c r="Y68" s="138">
        <f t="shared" ref="Y68:Y70" si="122">W68*X68</f>
        <v>0</v>
      </c>
      <c r="Z68" s="117"/>
      <c r="AA68" s="118"/>
      <c r="AB68" s="138">
        <f t="shared" ref="AB68:AB70" si="123">Z68*AA68</f>
        <v>0</v>
      </c>
      <c r="AC68" s="120">
        <f t="shared" si="85"/>
        <v>0</v>
      </c>
      <c r="AD68" s="121">
        <f t="shared" si="86"/>
        <v>0</v>
      </c>
      <c r="AE68" s="181">
        <f t="shared" si="87"/>
        <v>0</v>
      </c>
      <c r="AF68" s="123" t="e">
        <f t="shared" si="88"/>
        <v>#DIV/0!</v>
      </c>
      <c r="AG68" s="124"/>
      <c r="AH68" s="99"/>
      <c r="AI68" s="99"/>
    </row>
    <row r="69" spans="1:35" ht="30" customHeight="1" x14ac:dyDescent="0.2">
      <c r="A69" s="113" t="s">
        <v>107</v>
      </c>
      <c r="B69" s="114" t="s">
        <v>111</v>
      </c>
      <c r="C69" s="115" t="s">
        <v>165</v>
      </c>
      <c r="D69" s="116" t="s">
        <v>156</v>
      </c>
      <c r="E69" s="117"/>
      <c r="F69" s="118"/>
      <c r="G69" s="119">
        <f t="shared" si="116"/>
        <v>0</v>
      </c>
      <c r="H69" s="117"/>
      <c r="I69" s="118"/>
      <c r="J69" s="138">
        <f t="shared" si="117"/>
        <v>0</v>
      </c>
      <c r="K69" s="205"/>
      <c r="L69" s="118"/>
      <c r="M69" s="138">
        <f t="shared" si="118"/>
        <v>0</v>
      </c>
      <c r="N69" s="117"/>
      <c r="O69" s="118"/>
      <c r="P69" s="138">
        <f t="shared" si="119"/>
        <v>0</v>
      </c>
      <c r="Q69" s="205"/>
      <c r="R69" s="118"/>
      <c r="S69" s="138">
        <f t="shared" si="120"/>
        <v>0</v>
      </c>
      <c r="T69" s="117"/>
      <c r="U69" s="118"/>
      <c r="V69" s="138">
        <f t="shared" si="121"/>
        <v>0</v>
      </c>
      <c r="W69" s="205"/>
      <c r="X69" s="118"/>
      <c r="Y69" s="138">
        <f t="shared" si="122"/>
        <v>0</v>
      </c>
      <c r="Z69" s="117"/>
      <c r="AA69" s="118"/>
      <c r="AB69" s="138">
        <f t="shared" si="123"/>
        <v>0</v>
      </c>
      <c r="AC69" s="120">
        <f t="shared" si="85"/>
        <v>0</v>
      </c>
      <c r="AD69" s="121">
        <f t="shared" si="86"/>
        <v>0</v>
      </c>
      <c r="AE69" s="181">
        <f t="shared" si="87"/>
        <v>0</v>
      </c>
      <c r="AF69" s="123" t="e">
        <f t="shared" si="88"/>
        <v>#DIV/0!</v>
      </c>
      <c r="AG69" s="124"/>
      <c r="AH69" s="99"/>
      <c r="AI69" s="99"/>
    </row>
    <row r="70" spans="1:35" ht="30" customHeight="1" thickBot="1" x14ac:dyDescent="0.25">
      <c r="A70" s="125" t="s">
        <v>107</v>
      </c>
      <c r="B70" s="126" t="s">
        <v>112</v>
      </c>
      <c r="C70" s="127" t="s">
        <v>165</v>
      </c>
      <c r="D70" s="128" t="s">
        <v>156</v>
      </c>
      <c r="E70" s="129"/>
      <c r="F70" s="130"/>
      <c r="G70" s="131">
        <f t="shared" si="116"/>
        <v>0</v>
      </c>
      <c r="H70" s="143"/>
      <c r="I70" s="144"/>
      <c r="J70" s="146">
        <f t="shared" si="117"/>
        <v>0</v>
      </c>
      <c r="K70" s="227"/>
      <c r="L70" s="130"/>
      <c r="M70" s="228">
        <f t="shared" si="118"/>
        <v>0</v>
      </c>
      <c r="N70" s="129"/>
      <c r="O70" s="130"/>
      <c r="P70" s="228">
        <f t="shared" si="119"/>
        <v>0</v>
      </c>
      <c r="Q70" s="227"/>
      <c r="R70" s="130"/>
      <c r="S70" s="228">
        <f t="shared" si="120"/>
        <v>0</v>
      </c>
      <c r="T70" s="129"/>
      <c r="U70" s="130"/>
      <c r="V70" s="228">
        <f t="shared" si="121"/>
        <v>0</v>
      </c>
      <c r="W70" s="227"/>
      <c r="X70" s="130"/>
      <c r="Y70" s="228">
        <f t="shared" si="122"/>
        <v>0</v>
      </c>
      <c r="Z70" s="129"/>
      <c r="AA70" s="130"/>
      <c r="AB70" s="228">
        <f t="shared" si="123"/>
        <v>0</v>
      </c>
      <c r="AC70" s="132">
        <f t="shared" si="85"/>
        <v>0</v>
      </c>
      <c r="AD70" s="133">
        <f t="shared" si="86"/>
        <v>0</v>
      </c>
      <c r="AE70" s="183">
        <f t="shared" si="87"/>
        <v>0</v>
      </c>
      <c r="AF70" s="123" t="e">
        <f t="shared" si="88"/>
        <v>#DIV/0!</v>
      </c>
      <c r="AG70" s="124"/>
      <c r="AH70" s="99"/>
      <c r="AI70" s="99"/>
    </row>
    <row r="71" spans="1:35" ht="15.75" customHeight="1" x14ac:dyDescent="0.2">
      <c r="A71" s="100" t="s">
        <v>104</v>
      </c>
      <c r="B71" s="101" t="s">
        <v>166</v>
      </c>
      <c r="C71" s="102" t="s">
        <v>167</v>
      </c>
      <c r="D71" s="103"/>
      <c r="E71" s="104">
        <f t="shared" ref="E71:AB71" si="124">SUM(E72:E74)</f>
        <v>0</v>
      </c>
      <c r="F71" s="105">
        <f t="shared" si="124"/>
        <v>0</v>
      </c>
      <c r="G71" s="106">
        <f t="shared" si="124"/>
        <v>0</v>
      </c>
      <c r="H71" s="104">
        <f t="shared" si="124"/>
        <v>0</v>
      </c>
      <c r="I71" s="105">
        <f t="shared" si="124"/>
        <v>0</v>
      </c>
      <c r="J71" s="137">
        <f t="shared" si="124"/>
        <v>0</v>
      </c>
      <c r="K71" s="203">
        <f t="shared" si="124"/>
        <v>0</v>
      </c>
      <c r="L71" s="105">
        <f t="shared" si="124"/>
        <v>0</v>
      </c>
      <c r="M71" s="137">
        <f t="shared" si="124"/>
        <v>0</v>
      </c>
      <c r="N71" s="104">
        <f t="shared" si="124"/>
        <v>0</v>
      </c>
      <c r="O71" s="105">
        <f t="shared" si="124"/>
        <v>0</v>
      </c>
      <c r="P71" s="137">
        <f t="shared" si="124"/>
        <v>0</v>
      </c>
      <c r="Q71" s="203">
        <f t="shared" si="124"/>
        <v>0</v>
      </c>
      <c r="R71" s="105">
        <f t="shared" si="124"/>
        <v>0</v>
      </c>
      <c r="S71" s="137">
        <f t="shared" si="124"/>
        <v>0</v>
      </c>
      <c r="T71" s="104">
        <f t="shared" si="124"/>
        <v>0</v>
      </c>
      <c r="U71" s="105">
        <f t="shared" si="124"/>
        <v>0</v>
      </c>
      <c r="V71" s="137">
        <f t="shared" si="124"/>
        <v>0</v>
      </c>
      <c r="W71" s="203">
        <f t="shared" si="124"/>
        <v>0</v>
      </c>
      <c r="X71" s="105">
        <f t="shared" si="124"/>
        <v>0</v>
      </c>
      <c r="Y71" s="137">
        <f t="shared" si="124"/>
        <v>0</v>
      </c>
      <c r="Z71" s="104">
        <f t="shared" si="124"/>
        <v>0</v>
      </c>
      <c r="AA71" s="105">
        <f t="shared" si="124"/>
        <v>0</v>
      </c>
      <c r="AB71" s="137">
        <f t="shared" si="124"/>
        <v>0</v>
      </c>
      <c r="AC71" s="107">
        <f t="shared" si="85"/>
        <v>0</v>
      </c>
      <c r="AD71" s="108">
        <f t="shared" si="86"/>
        <v>0</v>
      </c>
      <c r="AE71" s="108">
        <f t="shared" si="87"/>
        <v>0</v>
      </c>
      <c r="AF71" s="147" t="e">
        <f t="shared" si="88"/>
        <v>#DIV/0!</v>
      </c>
      <c r="AG71" s="148"/>
      <c r="AH71" s="112"/>
      <c r="AI71" s="112"/>
    </row>
    <row r="72" spans="1:35" ht="30" customHeight="1" x14ac:dyDescent="0.2">
      <c r="A72" s="113" t="s">
        <v>107</v>
      </c>
      <c r="B72" s="114" t="s">
        <v>108</v>
      </c>
      <c r="C72" s="115" t="s">
        <v>165</v>
      </c>
      <c r="D72" s="116" t="s">
        <v>156</v>
      </c>
      <c r="E72" s="117"/>
      <c r="F72" s="118"/>
      <c r="G72" s="119">
        <f t="shared" ref="G72:G74" si="125">E72*F72</f>
        <v>0</v>
      </c>
      <c r="H72" s="117"/>
      <c r="I72" s="118"/>
      <c r="J72" s="138">
        <f t="shared" ref="J72:J74" si="126">H72*I72</f>
        <v>0</v>
      </c>
      <c r="K72" s="205"/>
      <c r="L72" s="118"/>
      <c r="M72" s="138">
        <f t="shared" ref="M72:M74" si="127">K72*L72</f>
        <v>0</v>
      </c>
      <c r="N72" s="117"/>
      <c r="O72" s="118"/>
      <c r="P72" s="138">
        <f t="shared" ref="P72:P74" si="128">N72*O72</f>
        <v>0</v>
      </c>
      <c r="Q72" s="205"/>
      <c r="R72" s="118"/>
      <c r="S72" s="138">
        <f t="shared" ref="S72:S74" si="129">Q72*R72</f>
        <v>0</v>
      </c>
      <c r="T72" s="117"/>
      <c r="U72" s="118"/>
      <c r="V72" s="138">
        <f t="shared" ref="V72:V74" si="130">T72*U72</f>
        <v>0</v>
      </c>
      <c r="W72" s="205"/>
      <c r="X72" s="118"/>
      <c r="Y72" s="138">
        <f t="shared" ref="Y72:Y74" si="131">W72*X72</f>
        <v>0</v>
      </c>
      <c r="Z72" s="117"/>
      <c r="AA72" s="118"/>
      <c r="AB72" s="138">
        <f t="shared" ref="AB72:AB74" si="132">Z72*AA72</f>
        <v>0</v>
      </c>
      <c r="AC72" s="120">
        <f t="shared" si="85"/>
        <v>0</v>
      </c>
      <c r="AD72" s="121">
        <f t="shared" si="86"/>
        <v>0</v>
      </c>
      <c r="AE72" s="181">
        <f t="shared" si="87"/>
        <v>0</v>
      </c>
      <c r="AF72" s="123" t="e">
        <f t="shared" si="88"/>
        <v>#DIV/0!</v>
      </c>
      <c r="AG72" s="124"/>
      <c r="AH72" s="99"/>
      <c r="AI72" s="99"/>
    </row>
    <row r="73" spans="1:35" ht="30" customHeight="1" x14ac:dyDescent="0.2">
      <c r="A73" s="113" t="s">
        <v>107</v>
      </c>
      <c r="B73" s="114" t="s">
        <v>111</v>
      </c>
      <c r="C73" s="115" t="s">
        <v>165</v>
      </c>
      <c r="D73" s="116" t="s">
        <v>156</v>
      </c>
      <c r="E73" s="117"/>
      <c r="F73" s="118"/>
      <c r="G73" s="119">
        <f t="shared" si="125"/>
        <v>0</v>
      </c>
      <c r="H73" s="117"/>
      <c r="I73" s="118"/>
      <c r="J73" s="138">
        <f t="shared" si="126"/>
        <v>0</v>
      </c>
      <c r="K73" s="205"/>
      <c r="L73" s="118"/>
      <c r="M73" s="138">
        <f t="shared" si="127"/>
        <v>0</v>
      </c>
      <c r="N73" s="117"/>
      <c r="O73" s="118"/>
      <c r="P73" s="138">
        <f t="shared" si="128"/>
        <v>0</v>
      </c>
      <c r="Q73" s="205"/>
      <c r="R73" s="118"/>
      <c r="S73" s="138">
        <f t="shared" si="129"/>
        <v>0</v>
      </c>
      <c r="T73" s="117"/>
      <c r="U73" s="118"/>
      <c r="V73" s="138">
        <f t="shared" si="130"/>
        <v>0</v>
      </c>
      <c r="W73" s="205"/>
      <c r="X73" s="118"/>
      <c r="Y73" s="138">
        <f t="shared" si="131"/>
        <v>0</v>
      </c>
      <c r="Z73" s="117"/>
      <c r="AA73" s="118"/>
      <c r="AB73" s="138">
        <f t="shared" si="132"/>
        <v>0</v>
      </c>
      <c r="AC73" s="120">
        <f t="shared" si="85"/>
        <v>0</v>
      </c>
      <c r="AD73" s="121">
        <f t="shared" si="86"/>
        <v>0</v>
      </c>
      <c r="AE73" s="181">
        <f t="shared" si="87"/>
        <v>0</v>
      </c>
      <c r="AF73" s="123" t="e">
        <f t="shared" si="88"/>
        <v>#DIV/0!</v>
      </c>
      <c r="AG73" s="124"/>
      <c r="AH73" s="99"/>
      <c r="AI73" s="99"/>
    </row>
    <row r="74" spans="1:35" ht="30" customHeight="1" thickBot="1" x14ac:dyDescent="0.25">
      <c r="A74" s="125" t="s">
        <v>107</v>
      </c>
      <c r="B74" s="126" t="s">
        <v>112</v>
      </c>
      <c r="C74" s="127" t="s">
        <v>165</v>
      </c>
      <c r="D74" s="128" t="s">
        <v>156</v>
      </c>
      <c r="E74" s="129"/>
      <c r="F74" s="130"/>
      <c r="G74" s="131">
        <f t="shared" si="125"/>
        <v>0</v>
      </c>
      <c r="H74" s="143"/>
      <c r="I74" s="144"/>
      <c r="J74" s="146">
        <f t="shared" si="126"/>
        <v>0</v>
      </c>
      <c r="K74" s="227"/>
      <c r="L74" s="130"/>
      <c r="M74" s="228">
        <f t="shared" si="127"/>
        <v>0</v>
      </c>
      <c r="N74" s="129"/>
      <c r="O74" s="130"/>
      <c r="P74" s="228">
        <f t="shared" si="128"/>
        <v>0</v>
      </c>
      <c r="Q74" s="227"/>
      <c r="R74" s="130"/>
      <c r="S74" s="228">
        <f t="shared" si="129"/>
        <v>0</v>
      </c>
      <c r="T74" s="129"/>
      <c r="U74" s="130"/>
      <c r="V74" s="228">
        <f t="shared" si="130"/>
        <v>0</v>
      </c>
      <c r="W74" s="227"/>
      <c r="X74" s="130"/>
      <c r="Y74" s="228">
        <f t="shared" si="131"/>
        <v>0</v>
      </c>
      <c r="Z74" s="129"/>
      <c r="AA74" s="130"/>
      <c r="AB74" s="228">
        <f t="shared" si="132"/>
        <v>0</v>
      </c>
      <c r="AC74" s="132">
        <f t="shared" si="85"/>
        <v>0</v>
      </c>
      <c r="AD74" s="133">
        <f t="shared" si="86"/>
        <v>0</v>
      </c>
      <c r="AE74" s="183">
        <f t="shared" si="87"/>
        <v>0</v>
      </c>
      <c r="AF74" s="149" t="e">
        <f t="shared" si="88"/>
        <v>#DIV/0!</v>
      </c>
      <c r="AG74" s="150"/>
      <c r="AH74" s="99"/>
      <c r="AI74" s="99"/>
    </row>
    <row r="75" spans="1:35" ht="15" customHeight="1" thickBot="1" x14ac:dyDescent="0.25">
      <c r="A75" s="185" t="s">
        <v>168</v>
      </c>
      <c r="B75" s="186"/>
      <c r="C75" s="187"/>
      <c r="D75" s="188"/>
      <c r="E75" s="189">
        <f t="shared" ref="E75:AD75" si="133">E71+E67+E63+E59+E55</f>
        <v>0</v>
      </c>
      <c r="F75" s="190">
        <f t="shared" si="133"/>
        <v>0</v>
      </c>
      <c r="G75" s="191">
        <f t="shared" si="133"/>
        <v>0</v>
      </c>
      <c r="H75" s="155">
        <f t="shared" si="133"/>
        <v>0</v>
      </c>
      <c r="I75" s="157">
        <f t="shared" si="133"/>
        <v>0</v>
      </c>
      <c r="J75" s="208">
        <f t="shared" si="133"/>
        <v>0</v>
      </c>
      <c r="K75" s="192">
        <f t="shared" si="133"/>
        <v>0</v>
      </c>
      <c r="L75" s="190">
        <f t="shared" si="133"/>
        <v>0</v>
      </c>
      <c r="M75" s="193">
        <f t="shared" si="133"/>
        <v>0</v>
      </c>
      <c r="N75" s="189">
        <f t="shared" si="133"/>
        <v>0</v>
      </c>
      <c r="O75" s="190">
        <f t="shared" si="133"/>
        <v>0</v>
      </c>
      <c r="P75" s="193">
        <f t="shared" si="133"/>
        <v>0</v>
      </c>
      <c r="Q75" s="192">
        <f t="shared" si="133"/>
        <v>0</v>
      </c>
      <c r="R75" s="190">
        <f t="shared" si="133"/>
        <v>0</v>
      </c>
      <c r="S75" s="193">
        <f t="shared" si="133"/>
        <v>0</v>
      </c>
      <c r="T75" s="189">
        <f t="shared" si="133"/>
        <v>0</v>
      </c>
      <c r="U75" s="190">
        <f t="shared" si="133"/>
        <v>0</v>
      </c>
      <c r="V75" s="193">
        <f t="shared" si="133"/>
        <v>0</v>
      </c>
      <c r="W75" s="192">
        <f t="shared" si="133"/>
        <v>0</v>
      </c>
      <c r="X75" s="190">
        <f t="shared" si="133"/>
        <v>0</v>
      </c>
      <c r="Y75" s="193">
        <f t="shared" si="133"/>
        <v>0</v>
      </c>
      <c r="Z75" s="189">
        <f t="shared" si="133"/>
        <v>0</v>
      </c>
      <c r="AA75" s="190">
        <f t="shared" si="133"/>
        <v>0</v>
      </c>
      <c r="AB75" s="193">
        <f t="shared" si="133"/>
        <v>0</v>
      </c>
      <c r="AC75" s="155">
        <f t="shared" si="133"/>
        <v>0</v>
      </c>
      <c r="AD75" s="160">
        <f t="shared" si="133"/>
        <v>0</v>
      </c>
      <c r="AE75" s="155">
        <f t="shared" si="87"/>
        <v>0</v>
      </c>
      <c r="AF75" s="161" t="e">
        <f t="shared" si="88"/>
        <v>#DIV/0!</v>
      </c>
      <c r="AG75" s="162"/>
      <c r="AH75" s="99"/>
      <c r="AI75" s="99"/>
    </row>
    <row r="76" spans="1:35" ht="15.75" customHeight="1" thickBot="1" x14ac:dyDescent="0.25">
      <c r="A76" s="211" t="s">
        <v>102</v>
      </c>
      <c r="B76" s="231" t="s">
        <v>28</v>
      </c>
      <c r="C76" s="165" t="s">
        <v>169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4"/>
      <c r="AC76" s="232"/>
      <c r="AD76" s="232"/>
      <c r="AE76" s="233">
        <f t="shared" si="87"/>
        <v>0</v>
      </c>
      <c r="AF76" s="234" t="e">
        <f t="shared" si="88"/>
        <v>#DIV/0!</v>
      </c>
      <c r="AG76" s="235"/>
      <c r="AH76" s="99"/>
      <c r="AI76" s="99"/>
    </row>
    <row r="77" spans="1:35" ht="48" customHeight="1" x14ac:dyDescent="0.2">
      <c r="A77" s="100" t="s">
        <v>104</v>
      </c>
      <c r="B77" s="101" t="s">
        <v>170</v>
      </c>
      <c r="C77" s="170" t="s">
        <v>171</v>
      </c>
      <c r="D77" s="179"/>
      <c r="E77" s="200">
        <f t="shared" ref="E77:AB77" si="134">SUM(E78:E80)</f>
        <v>0</v>
      </c>
      <c r="F77" s="201">
        <f t="shared" si="134"/>
        <v>0</v>
      </c>
      <c r="G77" s="202">
        <f t="shared" si="134"/>
        <v>0</v>
      </c>
      <c r="H77" s="104">
        <f t="shared" si="134"/>
        <v>0</v>
      </c>
      <c r="I77" s="105">
        <f t="shared" si="134"/>
        <v>0</v>
      </c>
      <c r="J77" s="137">
        <f t="shared" si="134"/>
        <v>0</v>
      </c>
      <c r="K77" s="213">
        <f t="shared" si="134"/>
        <v>0</v>
      </c>
      <c r="L77" s="201">
        <f t="shared" si="134"/>
        <v>0</v>
      </c>
      <c r="M77" s="214">
        <f t="shared" si="134"/>
        <v>0</v>
      </c>
      <c r="N77" s="200">
        <f t="shared" si="134"/>
        <v>0</v>
      </c>
      <c r="O77" s="201">
        <f t="shared" si="134"/>
        <v>0</v>
      </c>
      <c r="P77" s="214">
        <f t="shared" si="134"/>
        <v>0</v>
      </c>
      <c r="Q77" s="213">
        <f t="shared" si="134"/>
        <v>0</v>
      </c>
      <c r="R77" s="201">
        <f t="shared" si="134"/>
        <v>0</v>
      </c>
      <c r="S77" s="214">
        <f t="shared" si="134"/>
        <v>0</v>
      </c>
      <c r="T77" s="200">
        <f t="shared" si="134"/>
        <v>0</v>
      </c>
      <c r="U77" s="201">
        <f t="shared" si="134"/>
        <v>0</v>
      </c>
      <c r="V77" s="214">
        <f t="shared" si="134"/>
        <v>0</v>
      </c>
      <c r="W77" s="213">
        <f t="shared" si="134"/>
        <v>0</v>
      </c>
      <c r="X77" s="201">
        <f t="shared" si="134"/>
        <v>0</v>
      </c>
      <c r="Y77" s="214">
        <f t="shared" si="134"/>
        <v>0</v>
      </c>
      <c r="Z77" s="200">
        <f t="shared" si="134"/>
        <v>0</v>
      </c>
      <c r="AA77" s="201">
        <f t="shared" si="134"/>
        <v>0</v>
      </c>
      <c r="AB77" s="214">
        <f t="shared" si="134"/>
        <v>0</v>
      </c>
      <c r="AC77" s="107">
        <f>G77+M77+S77+Y77</f>
        <v>0</v>
      </c>
      <c r="AD77" s="108">
        <f>J77+P77+V77+AB77</f>
        <v>0</v>
      </c>
      <c r="AE77" s="108">
        <f t="shared" si="87"/>
        <v>0</v>
      </c>
      <c r="AF77" s="147" t="e">
        <f t="shared" si="88"/>
        <v>#DIV/0!</v>
      </c>
      <c r="AG77" s="148"/>
      <c r="AH77" s="112"/>
      <c r="AI77" s="112"/>
    </row>
    <row r="78" spans="1:35" ht="36" customHeight="1" x14ac:dyDescent="0.2">
      <c r="A78" s="113" t="s">
        <v>107</v>
      </c>
      <c r="B78" s="114" t="s">
        <v>108</v>
      </c>
      <c r="C78" s="115" t="s">
        <v>172</v>
      </c>
      <c r="D78" s="116" t="s">
        <v>173</v>
      </c>
      <c r="E78" s="117"/>
      <c r="F78" s="118"/>
      <c r="G78" s="119">
        <f t="shared" ref="G78:G80" si="135">E78*F78</f>
        <v>0</v>
      </c>
      <c r="H78" s="117"/>
      <c r="I78" s="118"/>
      <c r="J78" s="138">
        <f t="shared" ref="J78:J80" si="136">H78*I78</f>
        <v>0</v>
      </c>
      <c r="K78" s="205"/>
      <c r="L78" s="118"/>
      <c r="M78" s="138">
        <f t="shared" ref="M78:M80" si="137">K78*L78</f>
        <v>0</v>
      </c>
      <c r="N78" s="117"/>
      <c r="O78" s="118"/>
      <c r="P78" s="138">
        <f t="shared" ref="P78:P80" si="138">N78*O78</f>
        <v>0</v>
      </c>
      <c r="Q78" s="205"/>
      <c r="R78" s="118"/>
      <c r="S78" s="138">
        <f t="shared" ref="S78:S80" si="139">Q78*R78</f>
        <v>0</v>
      </c>
      <c r="T78" s="117"/>
      <c r="U78" s="118"/>
      <c r="V78" s="138">
        <f t="shared" ref="V78:V80" si="140">T78*U78</f>
        <v>0</v>
      </c>
      <c r="W78" s="205"/>
      <c r="X78" s="118"/>
      <c r="Y78" s="138">
        <f t="shared" ref="Y78:Y80" si="141">W78*X78</f>
        <v>0</v>
      </c>
      <c r="Z78" s="117"/>
      <c r="AA78" s="118"/>
      <c r="AB78" s="138">
        <f t="shared" ref="AB78:AB80" si="142">Z78*AA78</f>
        <v>0</v>
      </c>
      <c r="AC78" s="120">
        <f>G78+M78+S78+Y78</f>
        <v>0</v>
      </c>
      <c r="AD78" s="121">
        <f>J78+P78+V78+AB78</f>
        <v>0</v>
      </c>
      <c r="AE78" s="181">
        <f t="shared" si="87"/>
        <v>0</v>
      </c>
      <c r="AF78" s="123" t="e">
        <f t="shared" si="88"/>
        <v>#DIV/0!</v>
      </c>
      <c r="AG78" s="124"/>
      <c r="AH78" s="99"/>
      <c r="AI78" s="99"/>
    </row>
    <row r="79" spans="1:35" ht="33.75" customHeight="1" x14ac:dyDescent="0.2">
      <c r="A79" s="113" t="s">
        <v>107</v>
      </c>
      <c r="B79" s="114" t="s">
        <v>111</v>
      </c>
      <c r="C79" s="115" t="s">
        <v>172</v>
      </c>
      <c r="D79" s="116" t="s">
        <v>173</v>
      </c>
      <c r="E79" s="117"/>
      <c r="F79" s="118"/>
      <c r="G79" s="119">
        <f t="shared" si="135"/>
        <v>0</v>
      </c>
      <c r="H79" s="117"/>
      <c r="I79" s="118"/>
      <c r="J79" s="138">
        <f t="shared" si="136"/>
        <v>0</v>
      </c>
      <c r="K79" s="205"/>
      <c r="L79" s="118"/>
      <c r="M79" s="138">
        <f t="shared" si="137"/>
        <v>0</v>
      </c>
      <c r="N79" s="117"/>
      <c r="O79" s="118"/>
      <c r="P79" s="138">
        <f t="shared" si="138"/>
        <v>0</v>
      </c>
      <c r="Q79" s="205"/>
      <c r="R79" s="118"/>
      <c r="S79" s="138">
        <f t="shared" si="139"/>
        <v>0</v>
      </c>
      <c r="T79" s="117"/>
      <c r="U79" s="118"/>
      <c r="V79" s="138">
        <f t="shared" si="140"/>
        <v>0</v>
      </c>
      <c r="W79" s="205"/>
      <c r="X79" s="118"/>
      <c r="Y79" s="138">
        <f t="shared" si="141"/>
        <v>0</v>
      </c>
      <c r="Z79" s="117"/>
      <c r="AA79" s="118"/>
      <c r="AB79" s="138">
        <f t="shared" si="142"/>
        <v>0</v>
      </c>
      <c r="AC79" s="120">
        <f>G79+M79+S79+Y79</f>
        <v>0</v>
      </c>
      <c r="AD79" s="121">
        <f>J79+P79+V79+AB79</f>
        <v>0</v>
      </c>
      <c r="AE79" s="181">
        <f t="shared" si="87"/>
        <v>0</v>
      </c>
      <c r="AF79" s="123" t="e">
        <f t="shared" si="88"/>
        <v>#DIV/0!</v>
      </c>
      <c r="AG79" s="124"/>
      <c r="AH79" s="99"/>
      <c r="AI79" s="99"/>
    </row>
    <row r="80" spans="1:35" ht="33" customHeight="1" thickBot="1" x14ac:dyDescent="0.25">
      <c r="A80" s="139" t="s">
        <v>107</v>
      </c>
      <c r="B80" s="140" t="s">
        <v>112</v>
      </c>
      <c r="C80" s="141" t="s">
        <v>172</v>
      </c>
      <c r="D80" s="142" t="s">
        <v>173</v>
      </c>
      <c r="E80" s="143"/>
      <c r="F80" s="144"/>
      <c r="G80" s="145">
        <f t="shared" si="135"/>
        <v>0</v>
      </c>
      <c r="H80" s="143"/>
      <c r="I80" s="144"/>
      <c r="J80" s="146">
        <f t="shared" si="136"/>
        <v>0</v>
      </c>
      <c r="K80" s="207"/>
      <c r="L80" s="144"/>
      <c r="M80" s="146">
        <f t="shared" si="137"/>
        <v>0</v>
      </c>
      <c r="N80" s="143"/>
      <c r="O80" s="144"/>
      <c r="P80" s="146">
        <f t="shared" si="138"/>
        <v>0</v>
      </c>
      <c r="Q80" s="207"/>
      <c r="R80" s="144"/>
      <c r="S80" s="146">
        <f t="shared" si="139"/>
        <v>0</v>
      </c>
      <c r="T80" s="143"/>
      <c r="U80" s="144"/>
      <c r="V80" s="146">
        <f t="shared" si="140"/>
        <v>0</v>
      </c>
      <c r="W80" s="207"/>
      <c r="X80" s="144"/>
      <c r="Y80" s="146">
        <f t="shared" si="141"/>
        <v>0</v>
      </c>
      <c r="Z80" s="143"/>
      <c r="AA80" s="144"/>
      <c r="AB80" s="146">
        <f t="shared" si="142"/>
        <v>0</v>
      </c>
      <c r="AC80" s="236">
        <f>G80+M80+S80+Y80</f>
        <v>0</v>
      </c>
      <c r="AD80" s="237">
        <f>J80+P80+V80+AB80</f>
        <v>0</v>
      </c>
      <c r="AE80" s="238">
        <f t="shared" si="87"/>
        <v>0</v>
      </c>
      <c r="AF80" s="123" t="e">
        <f t="shared" si="88"/>
        <v>#DIV/0!</v>
      </c>
      <c r="AG80" s="124"/>
      <c r="AH80" s="99"/>
      <c r="AI80" s="99"/>
    </row>
    <row r="81" spans="1:35" ht="15" customHeight="1" thickBot="1" x14ac:dyDescent="0.25">
      <c r="A81" s="185" t="s">
        <v>174</v>
      </c>
      <c r="B81" s="186"/>
      <c r="C81" s="187"/>
      <c r="D81" s="188"/>
      <c r="E81" s="189">
        <f t="shared" ref="E81:AB81" si="143">E77</f>
        <v>0</v>
      </c>
      <c r="F81" s="190">
        <f t="shared" si="143"/>
        <v>0</v>
      </c>
      <c r="G81" s="191">
        <f t="shared" si="143"/>
        <v>0</v>
      </c>
      <c r="H81" s="155">
        <f t="shared" si="143"/>
        <v>0</v>
      </c>
      <c r="I81" s="157">
        <f t="shared" si="143"/>
        <v>0</v>
      </c>
      <c r="J81" s="208">
        <f t="shared" si="143"/>
        <v>0</v>
      </c>
      <c r="K81" s="192">
        <f t="shared" si="143"/>
        <v>0</v>
      </c>
      <c r="L81" s="190">
        <f t="shared" si="143"/>
        <v>0</v>
      </c>
      <c r="M81" s="193">
        <f t="shared" si="143"/>
        <v>0</v>
      </c>
      <c r="N81" s="189">
        <f t="shared" si="143"/>
        <v>0</v>
      </c>
      <c r="O81" s="190">
        <f t="shared" si="143"/>
        <v>0</v>
      </c>
      <c r="P81" s="193">
        <f t="shared" si="143"/>
        <v>0</v>
      </c>
      <c r="Q81" s="192">
        <f t="shared" si="143"/>
        <v>0</v>
      </c>
      <c r="R81" s="190">
        <f t="shared" si="143"/>
        <v>0</v>
      </c>
      <c r="S81" s="193">
        <f t="shared" si="143"/>
        <v>0</v>
      </c>
      <c r="T81" s="189">
        <f t="shared" si="143"/>
        <v>0</v>
      </c>
      <c r="U81" s="190">
        <f t="shared" si="143"/>
        <v>0</v>
      </c>
      <c r="V81" s="193">
        <f t="shared" si="143"/>
        <v>0</v>
      </c>
      <c r="W81" s="192">
        <f t="shared" si="143"/>
        <v>0</v>
      </c>
      <c r="X81" s="190">
        <f t="shared" si="143"/>
        <v>0</v>
      </c>
      <c r="Y81" s="193">
        <f t="shared" si="143"/>
        <v>0</v>
      </c>
      <c r="Z81" s="189">
        <f t="shared" si="143"/>
        <v>0</v>
      </c>
      <c r="AA81" s="190">
        <f t="shared" si="143"/>
        <v>0</v>
      </c>
      <c r="AB81" s="193">
        <f t="shared" si="143"/>
        <v>0</v>
      </c>
      <c r="AC81" s="189">
        <f>G81+M81+S81+Y81</f>
        <v>0</v>
      </c>
      <c r="AD81" s="194">
        <f>J81+P81+V81+AB81</f>
        <v>0</v>
      </c>
      <c r="AE81" s="193">
        <f t="shared" si="87"/>
        <v>0</v>
      </c>
      <c r="AF81" s="195" t="e">
        <f t="shared" si="88"/>
        <v>#DIV/0!</v>
      </c>
      <c r="AG81" s="196"/>
      <c r="AH81" s="99"/>
      <c r="AI81" s="99"/>
    </row>
    <row r="82" spans="1:35" ht="15.75" customHeight="1" thickBot="1" x14ac:dyDescent="0.25">
      <c r="A82" s="211" t="s">
        <v>102</v>
      </c>
      <c r="B82" s="231" t="s">
        <v>29</v>
      </c>
      <c r="C82" s="165" t="s">
        <v>175</v>
      </c>
      <c r="D82" s="239"/>
      <c r="E82" s="240"/>
      <c r="F82" s="241"/>
      <c r="G82" s="241"/>
      <c r="H82" s="89"/>
      <c r="I82" s="90"/>
      <c r="J82" s="94"/>
      <c r="K82" s="241"/>
      <c r="L82" s="241"/>
      <c r="M82" s="242"/>
      <c r="N82" s="240"/>
      <c r="O82" s="241"/>
      <c r="P82" s="242"/>
      <c r="Q82" s="241"/>
      <c r="R82" s="241"/>
      <c r="S82" s="242"/>
      <c r="T82" s="240"/>
      <c r="U82" s="241"/>
      <c r="V82" s="242"/>
      <c r="W82" s="241"/>
      <c r="X82" s="241"/>
      <c r="Y82" s="242"/>
      <c r="Z82" s="240"/>
      <c r="AA82" s="241"/>
      <c r="AB82" s="241"/>
      <c r="AC82" s="95"/>
      <c r="AD82" s="96"/>
      <c r="AE82" s="96"/>
      <c r="AF82" s="97"/>
      <c r="AG82" s="98"/>
      <c r="AH82" s="99"/>
      <c r="AI82" s="99"/>
    </row>
    <row r="83" spans="1:35" ht="24.75" customHeight="1" x14ac:dyDescent="0.2">
      <c r="A83" s="100" t="s">
        <v>104</v>
      </c>
      <c r="B83" s="101" t="s">
        <v>176</v>
      </c>
      <c r="C83" s="243" t="s">
        <v>177</v>
      </c>
      <c r="D83" s="179"/>
      <c r="E83" s="200">
        <f t="shared" ref="E83:AB83" si="144">SUM(E84:E86)</f>
        <v>0</v>
      </c>
      <c r="F83" s="201">
        <f t="shared" si="144"/>
        <v>0</v>
      </c>
      <c r="G83" s="202">
        <f t="shared" si="144"/>
        <v>0</v>
      </c>
      <c r="H83" s="104">
        <f t="shared" si="144"/>
        <v>0</v>
      </c>
      <c r="I83" s="105">
        <f t="shared" si="144"/>
        <v>0</v>
      </c>
      <c r="J83" s="137">
        <f t="shared" si="144"/>
        <v>0</v>
      </c>
      <c r="K83" s="213">
        <f t="shared" si="144"/>
        <v>0</v>
      </c>
      <c r="L83" s="201">
        <f t="shared" si="144"/>
        <v>0</v>
      </c>
      <c r="M83" s="214">
        <f t="shared" si="144"/>
        <v>0</v>
      </c>
      <c r="N83" s="200">
        <f t="shared" si="144"/>
        <v>0</v>
      </c>
      <c r="O83" s="201">
        <f t="shared" si="144"/>
        <v>0</v>
      </c>
      <c r="P83" s="214">
        <f t="shared" si="144"/>
        <v>0</v>
      </c>
      <c r="Q83" s="213">
        <f t="shared" si="144"/>
        <v>0</v>
      </c>
      <c r="R83" s="201">
        <f t="shared" si="144"/>
        <v>0</v>
      </c>
      <c r="S83" s="214">
        <f t="shared" si="144"/>
        <v>0</v>
      </c>
      <c r="T83" s="200">
        <f t="shared" si="144"/>
        <v>0</v>
      </c>
      <c r="U83" s="201">
        <f t="shared" si="144"/>
        <v>0</v>
      </c>
      <c r="V83" s="214">
        <f t="shared" si="144"/>
        <v>0</v>
      </c>
      <c r="W83" s="213">
        <f t="shared" si="144"/>
        <v>0</v>
      </c>
      <c r="X83" s="201">
        <f t="shared" si="144"/>
        <v>0</v>
      </c>
      <c r="Y83" s="214">
        <f t="shared" si="144"/>
        <v>0</v>
      </c>
      <c r="Z83" s="200">
        <f t="shared" si="144"/>
        <v>0</v>
      </c>
      <c r="AA83" s="201">
        <f t="shared" si="144"/>
        <v>0</v>
      </c>
      <c r="AB83" s="214">
        <f t="shared" si="144"/>
        <v>0</v>
      </c>
      <c r="AC83" s="107">
        <f t="shared" ref="AC83:AC95" si="145">G83+M83+S83+Y83</f>
        <v>0</v>
      </c>
      <c r="AD83" s="108">
        <f t="shared" ref="AD83:AD95" si="146">J83+P83+V83+AB83</f>
        <v>0</v>
      </c>
      <c r="AE83" s="108">
        <f t="shared" ref="AE83:AE95" si="147">AC83-AD83</f>
        <v>0</v>
      </c>
      <c r="AF83" s="110" t="e">
        <f t="shared" ref="AF83:AF95" si="148">AE83/AC83</f>
        <v>#DIV/0!</v>
      </c>
      <c r="AG83" s="111"/>
      <c r="AH83" s="112"/>
      <c r="AI83" s="112"/>
    </row>
    <row r="84" spans="1:35" ht="24" customHeight="1" x14ac:dyDescent="0.2">
      <c r="A84" s="113" t="s">
        <v>107</v>
      </c>
      <c r="B84" s="114" t="s">
        <v>108</v>
      </c>
      <c r="C84" s="115" t="s">
        <v>178</v>
      </c>
      <c r="D84" s="116" t="s">
        <v>127</v>
      </c>
      <c r="E84" s="117"/>
      <c r="F84" s="118"/>
      <c r="G84" s="119">
        <f t="shared" ref="G84:G86" si="149">E84*F84</f>
        <v>0</v>
      </c>
      <c r="H84" s="117"/>
      <c r="I84" s="118"/>
      <c r="J84" s="138">
        <f t="shared" ref="J84:J86" si="150">H84*I84</f>
        <v>0</v>
      </c>
      <c r="K84" s="205"/>
      <c r="L84" s="118"/>
      <c r="M84" s="138">
        <f t="shared" ref="M84:M86" si="151">K84*L84</f>
        <v>0</v>
      </c>
      <c r="N84" s="117"/>
      <c r="O84" s="118"/>
      <c r="P84" s="138">
        <f t="shared" ref="P84:P86" si="152">N84*O84</f>
        <v>0</v>
      </c>
      <c r="Q84" s="205"/>
      <c r="R84" s="118"/>
      <c r="S84" s="138">
        <f t="shared" ref="S84:S86" si="153">Q84*R84</f>
        <v>0</v>
      </c>
      <c r="T84" s="117"/>
      <c r="U84" s="118"/>
      <c r="V84" s="138">
        <f t="shared" ref="V84:V86" si="154">T84*U84</f>
        <v>0</v>
      </c>
      <c r="W84" s="205"/>
      <c r="X84" s="118"/>
      <c r="Y84" s="138">
        <f t="shared" ref="Y84:Y86" si="155">W84*X84</f>
        <v>0</v>
      </c>
      <c r="Z84" s="117"/>
      <c r="AA84" s="118"/>
      <c r="AB84" s="138">
        <f t="shared" ref="AB84:AB86" si="156">Z84*AA84</f>
        <v>0</v>
      </c>
      <c r="AC84" s="120">
        <f t="shared" si="145"/>
        <v>0</v>
      </c>
      <c r="AD84" s="121">
        <f t="shared" si="146"/>
        <v>0</v>
      </c>
      <c r="AE84" s="181">
        <f t="shared" si="147"/>
        <v>0</v>
      </c>
      <c r="AF84" s="123" t="e">
        <f t="shared" si="148"/>
        <v>#DIV/0!</v>
      </c>
      <c r="AG84" s="124"/>
      <c r="AH84" s="99"/>
      <c r="AI84" s="99"/>
    </row>
    <row r="85" spans="1:35" ht="18.75" customHeight="1" x14ac:dyDescent="0.2">
      <c r="A85" s="113" t="s">
        <v>107</v>
      </c>
      <c r="B85" s="114" t="s">
        <v>111</v>
      </c>
      <c r="C85" s="115" t="s">
        <v>178</v>
      </c>
      <c r="D85" s="116" t="s">
        <v>127</v>
      </c>
      <c r="E85" s="117"/>
      <c r="F85" s="118"/>
      <c r="G85" s="119">
        <f t="shared" si="149"/>
        <v>0</v>
      </c>
      <c r="H85" s="117"/>
      <c r="I85" s="118"/>
      <c r="J85" s="138">
        <f t="shared" si="150"/>
        <v>0</v>
      </c>
      <c r="K85" s="205"/>
      <c r="L85" s="118"/>
      <c r="M85" s="138">
        <f t="shared" si="151"/>
        <v>0</v>
      </c>
      <c r="N85" s="117"/>
      <c r="O85" s="118"/>
      <c r="P85" s="138">
        <f t="shared" si="152"/>
        <v>0</v>
      </c>
      <c r="Q85" s="205"/>
      <c r="R85" s="118"/>
      <c r="S85" s="138">
        <f t="shared" si="153"/>
        <v>0</v>
      </c>
      <c r="T85" s="117"/>
      <c r="U85" s="118"/>
      <c r="V85" s="138">
        <f t="shared" si="154"/>
        <v>0</v>
      </c>
      <c r="W85" s="205"/>
      <c r="X85" s="118"/>
      <c r="Y85" s="138">
        <f t="shared" si="155"/>
        <v>0</v>
      </c>
      <c r="Z85" s="117"/>
      <c r="AA85" s="118"/>
      <c r="AB85" s="138">
        <f t="shared" si="156"/>
        <v>0</v>
      </c>
      <c r="AC85" s="120">
        <f t="shared" si="145"/>
        <v>0</v>
      </c>
      <c r="AD85" s="121">
        <f t="shared" si="146"/>
        <v>0</v>
      </c>
      <c r="AE85" s="181">
        <f t="shared" si="147"/>
        <v>0</v>
      </c>
      <c r="AF85" s="123" t="e">
        <f t="shared" si="148"/>
        <v>#DIV/0!</v>
      </c>
      <c r="AG85" s="124"/>
      <c r="AH85" s="99"/>
      <c r="AI85" s="99"/>
    </row>
    <row r="86" spans="1:35" ht="21.75" customHeight="1" thickBot="1" x14ac:dyDescent="0.25">
      <c r="A86" s="125" t="s">
        <v>107</v>
      </c>
      <c r="B86" s="126" t="s">
        <v>112</v>
      </c>
      <c r="C86" s="127" t="s">
        <v>178</v>
      </c>
      <c r="D86" s="128" t="s">
        <v>127</v>
      </c>
      <c r="E86" s="129"/>
      <c r="F86" s="130"/>
      <c r="G86" s="131">
        <f t="shared" si="149"/>
        <v>0</v>
      </c>
      <c r="H86" s="143"/>
      <c r="I86" s="144"/>
      <c r="J86" s="146">
        <f t="shared" si="150"/>
        <v>0</v>
      </c>
      <c r="K86" s="227"/>
      <c r="L86" s="130"/>
      <c r="M86" s="228">
        <f t="shared" si="151"/>
        <v>0</v>
      </c>
      <c r="N86" s="129"/>
      <c r="O86" s="130"/>
      <c r="P86" s="228">
        <f t="shared" si="152"/>
        <v>0</v>
      </c>
      <c r="Q86" s="227"/>
      <c r="R86" s="130"/>
      <c r="S86" s="228">
        <f t="shared" si="153"/>
        <v>0</v>
      </c>
      <c r="T86" s="129"/>
      <c r="U86" s="130"/>
      <c r="V86" s="228">
        <f t="shared" si="154"/>
        <v>0</v>
      </c>
      <c r="W86" s="227"/>
      <c r="X86" s="130"/>
      <c r="Y86" s="228">
        <f t="shared" si="155"/>
        <v>0</v>
      </c>
      <c r="Z86" s="129"/>
      <c r="AA86" s="130"/>
      <c r="AB86" s="228">
        <f t="shared" si="156"/>
        <v>0</v>
      </c>
      <c r="AC86" s="236">
        <f t="shared" si="145"/>
        <v>0</v>
      </c>
      <c r="AD86" s="237">
        <f t="shared" si="146"/>
        <v>0</v>
      </c>
      <c r="AE86" s="238">
        <f t="shared" si="147"/>
        <v>0</v>
      </c>
      <c r="AF86" s="123" t="e">
        <f t="shared" si="148"/>
        <v>#DIV/0!</v>
      </c>
      <c r="AG86" s="124"/>
      <c r="AH86" s="99"/>
      <c r="AI86" s="99"/>
    </row>
    <row r="87" spans="1:35" ht="24.75" customHeight="1" x14ac:dyDescent="0.2">
      <c r="A87" s="100" t="s">
        <v>104</v>
      </c>
      <c r="B87" s="101" t="s">
        <v>179</v>
      </c>
      <c r="C87" s="244" t="s">
        <v>180</v>
      </c>
      <c r="D87" s="103"/>
      <c r="E87" s="104">
        <f t="shared" ref="E87:AB87" si="157">SUM(E88:E90)</f>
        <v>2</v>
      </c>
      <c r="F87" s="105">
        <f t="shared" si="157"/>
        <v>3300</v>
      </c>
      <c r="G87" s="106">
        <f t="shared" si="157"/>
        <v>6600</v>
      </c>
      <c r="H87" s="104">
        <f t="shared" si="157"/>
        <v>3</v>
      </c>
      <c r="I87" s="105">
        <f t="shared" si="157"/>
        <v>3200</v>
      </c>
      <c r="J87" s="137">
        <f t="shared" si="157"/>
        <v>9600</v>
      </c>
      <c r="K87" s="203">
        <f t="shared" si="157"/>
        <v>0</v>
      </c>
      <c r="L87" s="105">
        <f t="shared" si="157"/>
        <v>0</v>
      </c>
      <c r="M87" s="137">
        <f t="shared" si="157"/>
        <v>0</v>
      </c>
      <c r="N87" s="104">
        <f t="shared" si="157"/>
        <v>0</v>
      </c>
      <c r="O87" s="105">
        <f t="shared" si="157"/>
        <v>0</v>
      </c>
      <c r="P87" s="137">
        <f t="shared" si="157"/>
        <v>0</v>
      </c>
      <c r="Q87" s="203">
        <f t="shared" si="157"/>
        <v>0</v>
      </c>
      <c r="R87" s="105">
        <f t="shared" si="157"/>
        <v>0</v>
      </c>
      <c r="S87" s="137">
        <f t="shared" si="157"/>
        <v>0</v>
      </c>
      <c r="T87" s="104">
        <f t="shared" si="157"/>
        <v>0</v>
      </c>
      <c r="U87" s="105">
        <f t="shared" si="157"/>
        <v>0</v>
      </c>
      <c r="V87" s="137">
        <f t="shared" si="157"/>
        <v>0</v>
      </c>
      <c r="W87" s="203">
        <f t="shared" si="157"/>
        <v>0</v>
      </c>
      <c r="X87" s="105">
        <f t="shared" si="157"/>
        <v>0</v>
      </c>
      <c r="Y87" s="137">
        <f t="shared" si="157"/>
        <v>0</v>
      </c>
      <c r="Z87" s="104">
        <f t="shared" si="157"/>
        <v>0</v>
      </c>
      <c r="AA87" s="105">
        <f t="shared" si="157"/>
        <v>0</v>
      </c>
      <c r="AB87" s="137">
        <f t="shared" si="157"/>
        <v>0</v>
      </c>
      <c r="AC87" s="107">
        <f t="shared" si="145"/>
        <v>6600</v>
      </c>
      <c r="AD87" s="108">
        <f t="shared" si="146"/>
        <v>9600</v>
      </c>
      <c r="AE87" s="108">
        <f t="shared" si="147"/>
        <v>-3000</v>
      </c>
      <c r="AF87" s="147">
        <f t="shared" si="148"/>
        <v>-0.45454545454545453</v>
      </c>
      <c r="AG87" s="148"/>
      <c r="AH87" s="112"/>
      <c r="AI87" s="112"/>
    </row>
    <row r="88" spans="1:35" ht="24" customHeight="1" x14ac:dyDescent="0.2">
      <c r="A88" s="113" t="s">
        <v>107</v>
      </c>
      <c r="B88" s="114" t="s">
        <v>108</v>
      </c>
      <c r="C88" s="115" t="s">
        <v>268</v>
      </c>
      <c r="D88" s="116" t="s">
        <v>127</v>
      </c>
      <c r="E88" s="117">
        <v>2</v>
      </c>
      <c r="F88" s="118">
        <v>3300</v>
      </c>
      <c r="G88" s="119">
        <f t="shared" ref="G88:G90" si="158">E88*F88</f>
        <v>6600</v>
      </c>
      <c r="H88" s="117">
        <v>3</v>
      </c>
      <c r="I88" s="118">
        <v>3200</v>
      </c>
      <c r="J88" s="422">
        <f t="shared" ref="J88:J90" si="159">H88*I88</f>
        <v>9600</v>
      </c>
      <c r="K88" s="205"/>
      <c r="L88" s="118"/>
      <c r="M88" s="138">
        <f t="shared" ref="M88:M90" si="160">K88*L88</f>
        <v>0</v>
      </c>
      <c r="N88" s="117"/>
      <c r="O88" s="118"/>
      <c r="P88" s="138">
        <f t="shared" ref="P88:P90" si="161">N88*O88</f>
        <v>0</v>
      </c>
      <c r="Q88" s="205"/>
      <c r="R88" s="118"/>
      <c r="S88" s="138">
        <f t="shared" ref="S88:S90" si="162">Q88*R88</f>
        <v>0</v>
      </c>
      <c r="T88" s="117"/>
      <c r="U88" s="118"/>
      <c r="V88" s="138">
        <f t="shared" ref="V88:V90" si="163">T88*U88</f>
        <v>0</v>
      </c>
      <c r="W88" s="205"/>
      <c r="X88" s="118"/>
      <c r="Y88" s="138">
        <f t="shared" ref="Y88:Y90" si="164">W88*X88</f>
        <v>0</v>
      </c>
      <c r="Z88" s="117"/>
      <c r="AA88" s="118"/>
      <c r="AB88" s="138">
        <f t="shared" ref="AB88:AB90" si="165">Z88*AA88</f>
        <v>0</v>
      </c>
      <c r="AC88" s="120">
        <f t="shared" si="145"/>
        <v>6600</v>
      </c>
      <c r="AD88" s="121">
        <f t="shared" si="146"/>
        <v>9600</v>
      </c>
      <c r="AE88" s="181">
        <f t="shared" si="147"/>
        <v>-3000</v>
      </c>
      <c r="AF88" s="123">
        <f t="shared" si="148"/>
        <v>-0.45454545454545453</v>
      </c>
      <c r="AG88" s="124"/>
      <c r="AH88" s="99"/>
      <c r="AI88" s="99"/>
    </row>
    <row r="89" spans="1:35" ht="18.75" customHeight="1" x14ac:dyDescent="0.2">
      <c r="A89" s="113" t="s">
        <v>107</v>
      </c>
      <c r="B89" s="114" t="s">
        <v>111</v>
      </c>
      <c r="C89" s="115" t="s">
        <v>178</v>
      </c>
      <c r="D89" s="116" t="s">
        <v>127</v>
      </c>
      <c r="E89" s="117"/>
      <c r="F89" s="118"/>
      <c r="G89" s="119">
        <f t="shared" si="158"/>
        <v>0</v>
      </c>
      <c r="H89" s="117"/>
      <c r="I89" s="118"/>
      <c r="J89" s="138">
        <f t="shared" si="159"/>
        <v>0</v>
      </c>
      <c r="K89" s="205"/>
      <c r="L89" s="118"/>
      <c r="M89" s="138">
        <f t="shared" si="160"/>
        <v>0</v>
      </c>
      <c r="N89" s="117"/>
      <c r="O89" s="118"/>
      <c r="P89" s="138">
        <f t="shared" si="161"/>
        <v>0</v>
      </c>
      <c r="Q89" s="205"/>
      <c r="R89" s="118"/>
      <c r="S89" s="138">
        <f t="shared" si="162"/>
        <v>0</v>
      </c>
      <c r="T89" s="117"/>
      <c r="U89" s="118"/>
      <c r="V89" s="138">
        <f t="shared" si="163"/>
        <v>0</v>
      </c>
      <c r="W89" s="205"/>
      <c r="X89" s="118"/>
      <c r="Y89" s="138">
        <f t="shared" si="164"/>
        <v>0</v>
      </c>
      <c r="Z89" s="117"/>
      <c r="AA89" s="118"/>
      <c r="AB89" s="138">
        <f t="shared" si="165"/>
        <v>0</v>
      </c>
      <c r="AC89" s="120">
        <f t="shared" si="145"/>
        <v>0</v>
      </c>
      <c r="AD89" s="121">
        <f t="shared" si="146"/>
        <v>0</v>
      </c>
      <c r="AE89" s="181">
        <f t="shared" si="147"/>
        <v>0</v>
      </c>
      <c r="AF89" s="123" t="e">
        <f t="shared" si="148"/>
        <v>#DIV/0!</v>
      </c>
      <c r="AG89" s="124"/>
      <c r="AH89" s="99"/>
      <c r="AI89" s="99"/>
    </row>
    <row r="90" spans="1:35" ht="21.75" customHeight="1" thickBot="1" x14ac:dyDescent="0.25">
      <c r="A90" s="125" t="s">
        <v>107</v>
      </c>
      <c r="B90" s="126" t="s">
        <v>112</v>
      </c>
      <c r="C90" s="127" t="s">
        <v>178</v>
      </c>
      <c r="D90" s="128" t="s">
        <v>127</v>
      </c>
      <c r="E90" s="129"/>
      <c r="F90" s="130"/>
      <c r="G90" s="131">
        <f t="shared" si="158"/>
        <v>0</v>
      </c>
      <c r="H90" s="143"/>
      <c r="I90" s="144"/>
      <c r="J90" s="146">
        <f t="shared" si="159"/>
        <v>0</v>
      </c>
      <c r="K90" s="227"/>
      <c r="L90" s="130"/>
      <c r="M90" s="228">
        <f t="shared" si="160"/>
        <v>0</v>
      </c>
      <c r="N90" s="129"/>
      <c r="O90" s="130"/>
      <c r="P90" s="228">
        <f t="shared" si="161"/>
        <v>0</v>
      </c>
      <c r="Q90" s="227"/>
      <c r="R90" s="130"/>
      <c r="S90" s="228">
        <f t="shared" si="162"/>
        <v>0</v>
      </c>
      <c r="T90" s="129"/>
      <c r="U90" s="130"/>
      <c r="V90" s="228">
        <f t="shared" si="163"/>
        <v>0</v>
      </c>
      <c r="W90" s="227"/>
      <c r="X90" s="130"/>
      <c r="Y90" s="228">
        <f t="shared" si="164"/>
        <v>0</v>
      </c>
      <c r="Z90" s="129"/>
      <c r="AA90" s="130"/>
      <c r="AB90" s="228">
        <f t="shared" si="165"/>
        <v>0</v>
      </c>
      <c r="AC90" s="236">
        <f t="shared" si="145"/>
        <v>0</v>
      </c>
      <c r="AD90" s="237">
        <f t="shared" si="146"/>
        <v>0</v>
      </c>
      <c r="AE90" s="238">
        <f t="shared" si="147"/>
        <v>0</v>
      </c>
      <c r="AF90" s="123" t="e">
        <f t="shared" si="148"/>
        <v>#DIV/0!</v>
      </c>
      <c r="AG90" s="124"/>
      <c r="AH90" s="99"/>
      <c r="AI90" s="99"/>
    </row>
    <row r="91" spans="1:35" ht="24.75" customHeight="1" x14ac:dyDescent="0.2">
      <c r="A91" s="100" t="s">
        <v>104</v>
      </c>
      <c r="B91" s="101" t="s">
        <v>181</v>
      </c>
      <c r="C91" s="244" t="s">
        <v>182</v>
      </c>
      <c r="D91" s="103"/>
      <c r="E91" s="104">
        <f t="shared" ref="E91:AB91" si="166">SUM(E92:E94)</f>
        <v>0</v>
      </c>
      <c r="F91" s="105">
        <f t="shared" si="166"/>
        <v>0</v>
      </c>
      <c r="G91" s="106">
        <f t="shared" si="166"/>
        <v>0</v>
      </c>
      <c r="H91" s="104">
        <f t="shared" si="166"/>
        <v>0</v>
      </c>
      <c r="I91" s="105">
        <f t="shared" si="166"/>
        <v>0</v>
      </c>
      <c r="J91" s="137">
        <f t="shared" si="166"/>
        <v>0</v>
      </c>
      <c r="K91" s="203">
        <f t="shared" si="166"/>
        <v>0</v>
      </c>
      <c r="L91" s="105">
        <f t="shared" si="166"/>
        <v>0</v>
      </c>
      <c r="M91" s="137">
        <f t="shared" si="166"/>
        <v>0</v>
      </c>
      <c r="N91" s="104">
        <f t="shared" si="166"/>
        <v>0</v>
      </c>
      <c r="O91" s="105">
        <f t="shared" si="166"/>
        <v>0</v>
      </c>
      <c r="P91" s="137">
        <f t="shared" si="166"/>
        <v>0</v>
      </c>
      <c r="Q91" s="203">
        <f t="shared" si="166"/>
        <v>0</v>
      </c>
      <c r="R91" s="105">
        <f t="shared" si="166"/>
        <v>0</v>
      </c>
      <c r="S91" s="137">
        <f t="shared" si="166"/>
        <v>0</v>
      </c>
      <c r="T91" s="104">
        <f t="shared" si="166"/>
        <v>0</v>
      </c>
      <c r="U91" s="105">
        <f t="shared" si="166"/>
        <v>0</v>
      </c>
      <c r="V91" s="137">
        <f t="shared" si="166"/>
        <v>0</v>
      </c>
      <c r="W91" s="203">
        <f t="shared" si="166"/>
        <v>0</v>
      </c>
      <c r="X91" s="105">
        <f t="shared" si="166"/>
        <v>0</v>
      </c>
      <c r="Y91" s="137">
        <f t="shared" si="166"/>
        <v>0</v>
      </c>
      <c r="Z91" s="104">
        <f t="shared" si="166"/>
        <v>0</v>
      </c>
      <c r="AA91" s="105">
        <f t="shared" si="166"/>
        <v>0</v>
      </c>
      <c r="AB91" s="137">
        <f t="shared" si="166"/>
        <v>0</v>
      </c>
      <c r="AC91" s="107">
        <f t="shared" si="145"/>
        <v>0</v>
      </c>
      <c r="AD91" s="108">
        <f t="shared" si="146"/>
        <v>0</v>
      </c>
      <c r="AE91" s="108">
        <f t="shared" si="147"/>
        <v>0</v>
      </c>
      <c r="AF91" s="147" t="e">
        <f t="shared" si="148"/>
        <v>#DIV/0!</v>
      </c>
      <c r="AG91" s="148"/>
      <c r="AH91" s="112"/>
      <c r="AI91" s="112"/>
    </row>
    <row r="92" spans="1:35" ht="24" customHeight="1" x14ac:dyDescent="0.2">
      <c r="A92" s="113" t="s">
        <v>107</v>
      </c>
      <c r="B92" s="114" t="s">
        <v>108</v>
      </c>
      <c r="C92" s="115" t="s">
        <v>178</v>
      </c>
      <c r="D92" s="116" t="s">
        <v>127</v>
      </c>
      <c r="E92" s="117"/>
      <c r="F92" s="118"/>
      <c r="G92" s="119">
        <f t="shared" ref="G92:G94" si="167">E92*F92</f>
        <v>0</v>
      </c>
      <c r="H92" s="117"/>
      <c r="I92" s="118"/>
      <c r="J92" s="138">
        <f t="shared" ref="J92:J94" si="168">H92*I92</f>
        <v>0</v>
      </c>
      <c r="K92" s="205"/>
      <c r="L92" s="118"/>
      <c r="M92" s="138">
        <f t="shared" ref="M92:M94" si="169">K92*L92</f>
        <v>0</v>
      </c>
      <c r="N92" s="117"/>
      <c r="O92" s="118"/>
      <c r="P92" s="138">
        <f t="shared" ref="P92:P94" si="170">N92*O92</f>
        <v>0</v>
      </c>
      <c r="Q92" s="205"/>
      <c r="R92" s="118"/>
      <c r="S92" s="138">
        <f t="shared" ref="S92:S94" si="171">Q92*R92</f>
        <v>0</v>
      </c>
      <c r="T92" s="117"/>
      <c r="U92" s="118"/>
      <c r="V92" s="138">
        <f t="shared" ref="V92:V94" si="172">T92*U92</f>
        <v>0</v>
      </c>
      <c r="W92" s="205"/>
      <c r="X92" s="118"/>
      <c r="Y92" s="138">
        <f t="shared" ref="Y92:Y94" si="173">W92*X92</f>
        <v>0</v>
      </c>
      <c r="Z92" s="117"/>
      <c r="AA92" s="118"/>
      <c r="AB92" s="138">
        <f t="shared" ref="AB92:AB94" si="174">Z92*AA92</f>
        <v>0</v>
      </c>
      <c r="AC92" s="120">
        <f t="shared" si="145"/>
        <v>0</v>
      </c>
      <c r="AD92" s="121">
        <f t="shared" si="146"/>
        <v>0</v>
      </c>
      <c r="AE92" s="181">
        <f t="shared" si="147"/>
        <v>0</v>
      </c>
      <c r="AF92" s="123" t="e">
        <f t="shared" si="148"/>
        <v>#DIV/0!</v>
      </c>
      <c r="AG92" s="124"/>
      <c r="AH92" s="99"/>
      <c r="AI92" s="99"/>
    </row>
    <row r="93" spans="1:35" ht="18.75" customHeight="1" x14ac:dyDescent="0.2">
      <c r="A93" s="113" t="s">
        <v>107</v>
      </c>
      <c r="B93" s="114" t="s">
        <v>111</v>
      </c>
      <c r="C93" s="115" t="s">
        <v>178</v>
      </c>
      <c r="D93" s="116" t="s">
        <v>127</v>
      </c>
      <c r="E93" s="117"/>
      <c r="F93" s="118"/>
      <c r="G93" s="119">
        <f t="shared" si="167"/>
        <v>0</v>
      </c>
      <c r="H93" s="117"/>
      <c r="I93" s="118"/>
      <c r="J93" s="138">
        <f t="shared" si="168"/>
        <v>0</v>
      </c>
      <c r="K93" s="205"/>
      <c r="L93" s="118"/>
      <c r="M93" s="138">
        <f t="shared" si="169"/>
        <v>0</v>
      </c>
      <c r="N93" s="117"/>
      <c r="O93" s="118"/>
      <c r="P93" s="138">
        <f t="shared" si="170"/>
        <v>0</v>
      </c>
      <c r="Q93" s="205"/>
      <c r="R93" s="118"/>
      <c r="S93" s="138">
        <f t="shared" si="171"/>
        <v>0</v>
      </c>
      <c r="T93" s="117"/>
      <c r="U93" s="118"/>
      <c r="V93" s="138">
        <f t="shared" si="172"/>
        <v>0</v>
      </c>
      <c r="W93" s="205"/>
      <c r="X93" s="118"/>
      <c r="Y93" s="138">
        <f t="shared" si="173"/>
        <v>0</v>
      </c>
      <c r="Z93" s="117"/>
      <c r="AA93" s="118"/>
      <c r="AB93" s="138">
        <f t="shared" si="174"/>
        <v>0</v>
      </c>
      <c r="AC93" s="120">
        <f t="shared" si="145"/>
        <v>0</v>
      </c>
      <c r="AD93" s="121">
        <f t="shared" si="146"/>
        <v>0</v>
      </c>
      <c r="AE93" s="181">
        <f t="shared" si="147"/>
        <v>0</v>
      </c>
      <c r="AF93" s="123" t="e">
        <f t="shared" si="148"/>
        <v>#DIV/0!</v>
      </c>
      <c r="AG93" s="124"/>
      <c r="AH93" s="99"/>
      <c r="AI93" s="99"/>
    </row>
    <row r="94" spans="1:35" ht="21.75" customHeight="1" thickBot="1" x14ac:dyDescent="0.25">
      <c r="A94" s="139" t="s">
        <v>107</v>
      </c>
      <c r="B94" s="140" t="s">
        <v>112</v>
      </c>
      <c r="C94" s="141" t="s">
        <v>178</v>
      </c>
      <c r="D94" s="142" t="s">
        <v>127</v>
      </c>
      <c r="E94" s="143"/>
      <c r="F94" s="144"/>
      <c r="G94" s="145">
        <f t="shared" si="167"/>
        <v>0</v>
      </c>
      <c r="H94" s="143"/>
      <c r="I94" s="144"/>
      <c r="J94" s="146">
        <f t="shared" si="168"/>
        <v>0</v>
      </c>
      <c r="K94" s="207"/>
      <c r="L94" s="144"/>
      <c r="M94" s="146">
        <f t="shared" si="169"/>
        <v>0</v>
      </c>
      <c r="N94" s="143"/>
      <c r="O94" s="144"/>
      <c r="P94" s="146">
        <f t="shared" si="170"/>
        <v>0</v>
      </c>
      <c r="Q94" s="207"/>
      <c r="R94" s="144"/>
      <c r="S94" s="146">
        <f t="shared" si="171"/>
        <v>0</v>
      </c>
      <c r="T94" s="143"/>
      <c r="U94" s="144"/>
      <c r="V94" s="146">
        <f t="shared" si="172"/>
        <v>0</v>
      </c>
      <c r="W94" s="207"/>
      <c r="X94" s="144"/>
      <c r="Y94" s="146">
        <f t="shared" si="173"/>
        <v>0</v>
      </c>
      <c r="Z94" s="143"/>
      <c r="AA94" s="144"/>
      <c r="AB94" s="146">
        <f t="shared" si="174"/>
        <v>0</v>
      </c>
      <c r="AC94" s="132">
        <f t="shared" si="145"/>
        <v>0</v>
      </c>
      <c r="AD94" s="133">
        <f t="shared" si="146"/>
        <v>0</v>
      </c>
      <c r="AE94" s="183">
        <f t="shared" si="147"/>
        <v>0</v>
      </c>
      <c r="AF94" s="149" t="e">
        <f t="shared" si="148"/>
        <v>#DIV/0!</v>
      </c>
      <c r="AG94" s="150"/>
      <c r="AH94" s="99"/>
      <c r="AI94" s="99"/>
    </row>
    <row r="95" spans="1:35" ht="15" customHeight="1" thickBot="1" x14ac:dyDescent="0.25">
      <c r="A95" s="185" t="s">
        <v>183</v>
      </c>
      <c r="B95" s="186"/>
      <c r="C95" s="187"/>
      <c r="D95" s="188"/>
      <c r="E95" s="189">
        <f t="shared" ref="E95:AB95" si="175">E91+E87+E83</f>
        <v>2</v>
      </c>
      <c r="F95" s="190">
        <f t="shared" si="175"/>
        <v>3300</v>
      </c>
      <c r="G95" s="191">
        <f t="shared" si="175"/>
        <v>6600</v>
      </c>
      <c r="H95" s="189">
        <f t="shared" si="175"/>
        <v>3</v>
      </c>
      <c r="I95" s="190">
        <f t="shared" si="175"/>
        <v>3200</v>
      </c>
      <c r="J95" s="193">
        <f t="shared" si="175"/>
        <v>9600</v>
      </c>
      <c r="K95" s="192">
        <f t="shared" si="175"/>
        <v>0</v>
      </c>
      <c r="L95" s="190">
        <f t="shared" si="175"/>
        <v>0</v>
      </c>
      <c r="M95" s="193">
        <f t="shared" si="175"/>
        <v>0</v>
      </c>
      <c r="N95" s="189">
        <f t="shared" si="175"/>
        <v>0</v>
      </c>
      <c r="O95" s="190">
        <f t="shared" si="175"/>
        <v>0</v>
      </c>
      <c r="P95" s="193">
        <f t="shared" si="175"/>
        <v>0</v>
      </c>
      <c r="Q95" s="192">
        <f t="shared" si="175"/>
        <v>0</v>
      </c>
      <c r="R95" s="190">
        <f t="shared" si="175"/>
        <v>0</v>
      </c>
      <c r="S95" s="193">
        <f t="shared" si="175"/>
        <v>0</v>
      </c>
      <c r="T95" s="189">
        <f t="shared" si="175"/>
        <v>0</v>
      </c>
      <c r="U95" s="190">
        <f t="shared" si="175"/>
        <v>0</v>
      </c>
      <c r="V95" s="193">
        <f t="shared" si="175"/>
        <v>0</v>
      </c>
      <c r="W95" s="192">
        <f t="shared" si="175"/>
        <v>0</v>
      </c>
      <c r="X95" s="190">
        <f t="shared" si="175"/>
        <v>0</v>
      </c>
      <c r="Y95" s="193">
        <f t="shared" si="175"/>
        <v>0</v>
      </c>
      <c r="Z95" s="189">
        <f t="shared" si="175"/>
        <v>0</v>
      </c>
      <c r="AA95" s="190">
        <f t="shared" si="175"/>
        <v>0</v>
      </c>
      <c r="AB95" s="193">
        <f t="shared" si="175"/>
        <v>0</v>
      </c>
      <c r="AC95" s="155">
        <f t="shared" si="145"/>
        <v>6600</v>
      </c>
      <c r="AD95" s="160">
        <f t="shared" si="146"/>
        <v>9600</v>
      </c>
      <c r="AE95" s="208">
        <f t="shared" si="147"/>
        <v>-3000</v>
      </c>
      <c r="AF95" s="245">
        <f t="shared" si="148"/>
        <v>-0.45454545454545453</v>
      </c>
      <c r="AG95" s="210"/>
      <c r="AH95" s="99"/>
      <c r="AI95" s="99"/>
    </row>
    <row r="96" spans="1:35" ht="15.75" customHeight="1" thickBot="1" x14ac:dyDescent="0.25">
      <c r="A96" s="246" t="s">
        <v>102</v>
      </c>
      <c r="B96" s="247" t="s">
        <v>30</v>
      </c>
      <c r="C96" s="165" t="s">
        <v>184</v>
      </c>
      <c r="D96" s="199"/>
      <c r="E96" s="89"/>
      <c r="F96" s="90"/>
      <c r="G96" s="90"/>
      <c r="H96" s="89"/>
      <c r="I96" s="90"/>
      <c r="J96" s="94"/>
      <c r="K96" s="90"/>
      <c r="L96" s="90"/>
      <c r="M96" s="94"/>
      <c r="N96" s="89"/>
      <c r="O96" s="90"/>
      <c r="P96" s="94"/>
      <c r="Q96" s="90"/>
      <c r="R96" s="90"/>
      <c r="S96" s="94"/>
      <c r="T96" s="89"/>
      <c r="U96" s="90"/>
      <c r="V96" s="94"/>
      <c r="W96" s="90"/>
      <c r="X96" s="90"/>
      <c r="Y96" s="94"/>
      <c r="Z96" s="89"/>
      <c r="AA96" s="90"/>
      <c r="AB96" s="90"/>
      <c r="AC96" s="95"/>
      <c r="AD96" s="96"/>
      <c r="AE96" s="96"/>
      <c r="AF96" s="97"/>
      <c r="AG96" s="98"/>
      <c r="AH96" s="99"/>
      <c r="AI96" s="99"/>
    </row>
    <row r="97" spans="1:35" ht="15.75" customHeight="1" x14ac:dyDescent="0.2">
      <c r="A97" s="100" t="s">
        <v>104</v>
      </c>
      <c r="B97" s="101" t="s">
        <v>185</v>
      </c>
      <c r="C97" s="243" t="s">
        <v>186</v>
      </c>
      <c r="D97" s="179"/>
      <c r="E97" s="200">
        <f t="shared" ref="E97:AB97" si="176">SUM(E98:E107)</f>
        <v>23708</v>
      </c>
      <c r="F97" s="201">
        <f t="shared" si="176"/>
        <v>2564.1999999999998</v>
      </c>
      <c r="G97" s="202">
        <f t="shared" si="176"/>
        <v>61850</v>
      </c>
      <c r="H97" s="200">
        <f t="shared" si="176"/>
        <v>23710</v>
      </c>
      <c r="I97" s="201">
        <f t="shared" si="176"/>
        <v>3067.2825000000003</v>
      </c>
      <c r="J97" s="214">
        <f t="shared" si="176"/>
        <v>74750</v>
      </c>
      <c r="K97" s="213">
        <f t="shared" si="176"/>
        <v>0</v>
      </c>
      <c r="L97" s="201">
        <f t="shared" si="176"/>
        <v>0</v>
      </c>
      <c r="M97" s="214">
        <f t="shared" si="176"/>
        <v>0</v>
      </c>
      <c r="N97" s="200">
        <f t="shared" si="176"/>
        <v>0</v>
      </c>
      <c r="O97" s="201">
        <f t="shared" si="176"/>
        <v>0</v>
      </c>
      <c r="P97" s="214">
        <f t="shared" si="176"/>
        <v>0</v>
      </c>
      <c r="Q97" s="213">
        <f t="shared" si="176"/>
        <v>0</v>
      </c>
      <c r="R97" s="201">
        <f t="shared" si="176"/>
        <v>0</v>
      </c>
      <c r="S97" s="214">
        <f t="shared" si="176"/>
        <v>0</v>
      </c>
      <c r="T97" s="200">
        <f t="shared" si="176"/>
        <v>0</v>
      </c>
      <c r="U97" s="201">
        <f t="shared" si="176"/>
        <v>0</v>
      </c>
      <c r="V97" s="214">
        <f t="shared" si="176"/>
        <v>0</v>
      </c>
      <c r="W97" s="213">
        <f t="shared" si="176"/>
        <v>0</v>
      </c>
      <c r="X97" s="201">
        <f t="shared" si="176"/>
        <v>0</v>
      </c>
      <c r="Y97" s="214">
        <f t="shared" si="176"/>
        <v>0</v>
      </c>
      <c r="Z97" s="200">
        <f t="shared" si="176"/>
        <v>0</v>
      </c>
      <c r="AA97" s="201">
        <f t="shared" si="176"/>
        <v>0</v>
      </c>
      <c r="AB97" s="214">
        <f t="shared" si="176"/>
        <v>0</v>
      </c>
      <c r="AC97" s="107">
        <f t="shared" ref="AC97:AC108" si="177">G97+M97+S97+Y97</f>
        <v>61850</v>
      </c>
      <c r="AD97" s="108">
        <f t="shared" ref="AD97:AD108" si="178">J97+P97+V97+AB97</f>
        <v>74750</v>
      </c>
      <c r="AE97" s="108">
        <f t="shared" ref="AE97:AE108" si="179">AC97-AD97</f>
        <v>-12900</v>
      </c>
      <c r="AF97" s="110">
        <f t="shared" ref="AF97:AF108" si="180">AE97/AC97</f>
        <v>-0.2085691188358933</v>
      </c>
      <c r="AG97" s="111"/>
      <c r="AH97" s="112"/>
      <c r="AI97" s="112"/>
    </row>
    <row r="98" spans="1:35" ht="15.75" customHeight="1" x14ac:dyDescent="0.2">
      <c r="A98" s="113" t="s">
        <v>107</v>
      </c>
      <c r="B98" s="114" t="s">
        <v>108</v>
      </c>
      <c r="C98" s="115" t="s">
        <v>187</v>
      </c>
      <c r="D98" s="116" t="s">
        <v>127</v>
      </c>
      <c r="E98" s="117">
        <v>8</v>
      </c>
      <c r="F98" s="118">
        <v>2500</v>
      </c>
      <c r="G98" s="119">
        <f t="shared" ref="G98:G107" si="181">E98*F98</f>
        <v>20000</v>
      </c>
      <c r="H98" s="117">
        <v>10</v>
      </c>
      <c r="I98" s="118">
        <v>2980</v>
      </c>
      <c r="J98" s="422">
        <f t="shared" ref="J98:J107" si="182">H98*I98</f>
        <v>29800</v>
      </c>
      <c r="K98" s="205"/>
      <c r="L98" s="118"/>
      <c r="M98" s="138">
        <f t="shared" ref="M98:M107" si="183">K98*L98</f>
        <v>0</v>
      </c>
      <c r="N98" s="117"/>
      <c r="O98" s="118"/>
      <c r="P98" s="138">
        <f t="shared" ref="P98:P107" si="184">N98*O98</f>
        <v>0</v>
      </c>
      <c r="Q98" s="205"/>
      <c r="R98" s="118"/>
      <c r="S98" s="138">
        <f t="shared" ref="S98:S107" si="185">Q98*R98</f>
        <v>0</v>
      </c>
      <c r="T98" s="117"/>
      <c r="U98" s="118"/>
      <c r="V98" s="138">
        <f t="shared" ref="V98:V107" si="186">T98*U98</f>
        <v>0</v>
      </c>
      <c r="W98" s="205"/>
      <c r="X98" s="118"/>
      <c r="Y98" s="138">
        <f t="shared" ref="Y98:Y107" si="187">W98*X98</f>
        <v>0</v>
      </c>
      <c r="Z98" s="117"/>
      <c r="AA98" s="118"/>
      <c r="AB98" s="138">
        <f t="shared" ref="AB98:AB107" si="188">Z98*AA98</f>
        <v>0</v>
      </c>
      <c r="AC98" s="120">
        <f t="shared" si="177"/>
        <v>20000</v>
      </c>
      <c r="AD98" s="121">
        <f t="shared" si="178"/>
        <v>29800</v>
      </c>
      <c r="AE98" s="181">
        <f t="shared" si="179"/>
        <v>-9800</v>
      </c>
      <c r="AF98" s="123">
        <f t="shared" si="180"/>
        <v>-0.49</v>
      </c>
      <c r="AG98" s="124"/>
      <c r="AH98" s="99"/>
      <c r="AI98" s="99"/>
    </row>
    <row r="99" spans="1:35" ht="15.75" customHeight="1" x14ac:dyDescent="0.2">
      <c r="A99" s="113" t="s">
        <v>107</v>
      </c>
      <c r="B99" s="114" t="s">
        <v>111</v>
      </c>
      <c r="C99" s="115" t="s">
        <v>188</v>
      </c>
      <c r="D99" s="116" t="s">
        <v>127</v>
      </c>
      <c r="E99" s="117"/>
      <c r="F99" s="118"/>
      <c r="G99" s="119">
        <f t="shared" si="181"/>
        <v>0</v>
      </c>
      <c r="H99" s="117"/>
      <c r="I99" s="118"/>
      <c r="J99" s="422">
        <f t="shared" si="182"/>
        <v>0</v>
      </c>
      <c r="K99" s="205"/>
      <c r="L99" s="118"/>
      <c r="M99" s="138">
        <f t="shared" si="183"/>
        <v>0</v>
      </c>
      <c r="N99" s="117"/>
      <c r="O99" s="118"/>
      <c r="P99" s="138">
        <f t="shared" si="184"/>
        <v>0</v>
      </c>
      <c r="Q99" s="205"/>
      <c r="R99" s="118"/>
      <c r="S99" s="138">
        <f t="shared" si="185"/>
        <v>0</v>
      </c>
      <c r="T99" s="117"/>
      <c r="U99" s="118"/>
      <c r="V99" s="138">
        <f t="shared" si="186"/>
        <v>0</v>
      </c>
      <c r="W99" s="205"/>
      <c r="X99" s="118"/>
      <c r="Y99" s="138">
        <f t="shared" si="187"/>
        <v>0</v>
      </c>
      <c r="Z99" s="117"/>
      <c r="AA99" s="118"/>
      <c r="AB99" s="138">
        <f t="shared" si="188"/>
        <v>0</v>
      </c>
      <c r="AC99" s="120">
        <f t="shared" si="177"/>
        <v>0</v>
      </c>
      <c r="AD99" s="121">
        <f t="shared" si="178"/>
        <v>0</v>
      </c>
      <c r="AE99" s="181">
        <f t="shared" si="179"/>
        <v>0</v>
      </c>
      <c r="AF99" s="123" t="e">
        <f t="shared" si="180"/>
        <v>#DIV/0!</v>
      </c>
      <c r="AG99" s="124"/>
      <c r="AH99" s="99"/>
      <c r="AI99" s="99"/>
    </row>
    <row r="100" spans="1:35" ht="30.75" customHeight="1" x14ac:dyDescent="0.2">
      <c r="A100" s="113" t="s">
        <v>107</v>
      </c>
      <c r="B100" s="114" t="s">
        <v>112</v>
      </c>
      <c r="C100" s="115" t="s">
        <v>269</v>
      </c>
      <c r="D100" s="116" t="s">
        <v>127</v>
      </c>
      <c r="E100" s="117">
        <v>10000</v>
      </c>
      <c r="F100" s="118">
        <v>0.7</v>
      </c>
      <c r="G100" s="119">
        <f t="shared" si="181"/>
        <v>7000</v>
      </c>
      <c r="H100" s="117">
        <v>10000</v>
      </c>
      <c r="I100" s="425">
        <v>0.62</v>
      </c>
      <c r="J100" s="422">
        <f t="shared" si="182"/>
        <v>6200</v>
      </c>
      <c r="K100" s="205"/>
      <c r="L100" s="118"/>
      <c r="M100" s="138">
        <f t="shared" si="183"/>
        <v>0</v>
      </c>
      <c r="N100" s="117"/>
      <c r="O100" s="118"/>
      <c r="P100" s="138">
        <f t="shared" si="184"/>
        <v>0</v>
      </c>
      <c r="Q100" s="205"/>
      <c r="R100" s="118"/>
      <c r="S100" s="138">
        <f t="shared" si="185"/>
        <v>0</v>
      </c>
      <c r="T100" s="117"/>
      <c r="U100" s="118"/>
      <c r="V100" s="138">
        <f t="shared" si="186"/>
        <v>0</v>
      </c>
      <c r="W100" s="205"/>
      <c r="X100" s="118"/>
      <c r="Y100" s="138">
        <f t="shared" si="187"/>
        <v>0</v>
      </c>
      <c r="Z100" s="117"/>
      <c r="AA100" s="118"/>
      <c r="AB100" s="138">
        <f t="shared" si="188"/>
        <v>0</v>
      </c>
      <c r="AC100" s="120">
        <f t="shared" si="177"/>
        <v>7000</v>
      </c>
      <c r="AD100" s="121">
        <f t="shared" si="178"/>
        <v>6200</v>
      </c>
      <c r="AE100" s="181">
        <f t="shared" si="179"/>
        <v>800</v>
      </c>
      <c r="AF100" s="123">
        <f t="shared" si="180"/>
        <v>0.11428571428571428</v>
      </c>
      <c r="AG100" s="124"/>
      <c r="AH100" s="99"/>
      <c r="AI100" s="99"/>
    </row>
    <row r="101" spans="1:35" ht="30" customHeight="1" x14ac:dyDescent="0.2">
      <c r="A101" s="113" t="s">
        <v>107</v>
      </c>
      <c r="B101" s="114" t="s">
        <v>189</v>
      </c>
      <c r="C101" s="115" t="s">
        <v>271</v>
      </c>
      <c r="D101" s="116" t="s">
        <v>127</v>
      </c>
      <c r="E101" s="117">
        <v>500</v>
      </c>
      <c r="F101" s="118">
        <v>11.5</v>
      </c>
      <c r="G101" s="119">
        <f t="shared" si="181"/>
        <v>5750</v>
      </c>
      <c r="H101" s="117">
        <v>500</v>
      </c>
      <c r="I101" s="425">
        <v>13.8</v>
      </c>
      <c r="J101" s="422">
        <f t="shared" si="182"/>
        <v>6900</v>
      </c>
      <c r="K101" s="205"/>
      <c r="L101" s="118"/>
      <c r="M101" s="138">
        <f t="shared" si="183"/>
        <v>0</v>
      </c>
      <c r="N101" s="117"/>
      <c r="O101" s="118"/>
      <c r="P101" s="138">
        <f t="shared" si="184"/>
        <v>0</v>
      </c>
      <c r="Q101" s="205"/>
      <c r="R101" s="118"/>
      <c r="S101" s="138">
        <f t="shared" si="185"/>
        <v>0</v>
      </c>
      <c r="T101" s="117"/>
      <c r="U101" s="118"/>
      <c r="V101" s="138">
        <f t="shared" si="186"/>
        <v>0</v>
      </c>
      <c r="W101" s="205"/>
      <c r="X101" s="118"/>
      <c r="Y101" s="138">
        <f t="shared" si="187"/>
        <v>0</v>
      </c>
      <c r="Z101" s="117"/>
      <c r="AA101" s="118"/>
      <c r="AB101" s="138">
        <f t="shared" si="188"/>
        <v>0</v>
      </c>
      <c r="AC101" s="120">
        <f t="shared" si="177"/>
        <v>5750</v>
      </c>
      <c r="AD101" s="121">
        <f t="shared" si="178"/>
        <v>6900</v>
      </c>
      <c r="AE101" s="181">
        <f t="shared" si="179"/>
        <v>-1150</v>
      </c>
      <c r="AF101" s="123">
        <f t="shared" si="180"/>
        <v>-0.2</v>
      </c>
      <c r="AG101" s="124"/>
      <c r="AH101" s="99"/>
      <c r="AI101" s="99"/>
    </row>
    <row r="102" spans="1:35" ht="28.5" customHeight="1" x14ac:dyDescent="0.2">
      <c r="A102" s="113" t="s">
        <v>107</v>
      </c>
      <c r="B102" s="248" t="s">
        <v>190</v>
      </c>
      <c r="C102" s="115" t="s">
        <v>270</v>
      </c>
      <c r="D102" s="116" t="s">
        <v>127</v>
      </c>
      <c r="E102" s="117">
        <v>500</v>
      </c>
      <c r="F102" s="118">
        <v>11.5</v>
      </c>
      <c r="G102" s="119">
        <f t="shared" si="181"/>
        <v>5750</v>
      </c>
      <c r="H102" s="117">
        <v>500</v>
      </c>
      <c r="I102" s="425">
        <v>13.8</v>
      </c>
      <c r="J102" s="422">
        <f t="shared" si="182"/>
        <v>6900</v>
      </c>
      <c r="K102" s="205"/>
      <c r="L102" s="118"/>
      <c r="M102" s="138">
        <f t="shared" si="183"/>
        <v>0</v>
      </c>
      <c r="N102" s="117"/>
      <c r="O102" s="118"/>
      <c r="P102" s="138">
        <f t="shared" si="184"/>
        <v>0</v>
      </c>
      <c r="Q102" s="205"/>
      <c r="R102" s="118"/>
      <c r="S102" s="138">
        <f t="shared" si="185"/>
        <v>0</v>
      </c>
      <c r="T102" s="117"/>
      <c r="U102" s="118"/>
      <c r="V102" s="138">
        <f t="shared" si="186"/>
        <v>0</v>
      </c>
      <c r="W102" s="205"/>
      <c r="X102" s="118"/>
      <c r="Y102" s="138">
        <f t="shared" si="187"/>
        <v>0</v>
      </c>
      <c r="Z102" s="117"/>
      <c r="AA102" s="118"/>
      <c r="AB102" s="138">
        <f t="shared" si="188"/>
        <v>0</v>
      </c>
      <c r="AC102" s="120">
        <f t="shared" si="177"/>
        <v>5750</v>
      </c>
      <c r="AD102" s="121">
        <f t="shared" si="178"/>
        <v>6900</v>
      </c>
      <c r="AE102" s="181">
        <f t="shared" si="179"/>
        <v>-1150</v>
      </c>
      <c r="AF102" s="123">
        <f t="shared" si="180"/>
        <v>-0.2</v>
      </c>
      <c r="AG102" s="124"/>
      <c r="AH102" s="99"/>
      <c r="AI102" s="99"/>
    </row>
    <row r="103" spans="1:35" ht="32.25" customHeight="1" x14ac:dyDescent="0.2">
      <c r="A103" s="113" t="s">
        <v>107</v>
      </c>
      <c r="B103" s="114" t="s">
        <v>191</v>
      </c>
      <c r="C103" s="115" t="s">
        <v>272</v>
      </c>
      <c r="D103" s="116" t="s">
        <v>127</v>
      </c>
      <c r="E103" s="117">
        <v>500</v>
      </c>
      <c r="F103" s="118">
        <v>11.5</v>
      </c>
      <c r="G103" s="119">
        <f t="shared" si="181"/>
        <v>5750</v>
      </c>
      <c r="H103" s="117">
        <v>500</v>
      </c>
      <c r="I103" s="425">
        <v>13.8</v>
      </c>
      <c r="J103" s="422">
        <f t="shared" si="182"/>
        <v>6900</v>
      </c>
      <c r="K103" s="205"/>
      <c r="L103" s="118"/>
      <c r="M103" s="138">
        <f t="shared" si="183"/>
        <v>0</v>
      </c>
      <c r="N103" s="117"/>
      <c r="O103" s="118"/>
      <c r="P103" s="138">
        <f t="shared" si="184"/>
        <v>0</v>
      </c>
      <c r="Q103" s="205"/>
      <c r="R103" s="118"/>
      <c r="S103" s="138">
        <f t="shared" si="185"/>
        <v>0</v>
      </c>
      <c r="T103" s="117"/>
      <c r="U103" s="118"/>
      <c r="V103" s="138">
        <f t="shared" si="186"/>
        <v>0</v>
      </c>
      <c r="W103" s="205"/>
      <c r="X103" s="118"/>
      <c r="Y103" s="138">
        <f t="shared" si="187"/>
        <v>0</v>
      </c>
      <c r="Z103" s="117"/>
      <c r="AA103" s="118"/>
      <c r="AB103" s="138">
        <f t="shared" si="188"/>
        <v>0</v>
      </c>
      <c r="AC103" s="120">
        <f t="shared" si="177"/>
        <v>5750</v>
      </c>
      <c r="AD103" s="121">
        <f t="shared" si="178"/>
        <v>6900</v>
      </c>
      <c r="AE103" s="181">
        <f t="shared" si="179"/>
        <v>-1150</v>
      </c>
      <c r="AF103" s="123">
        <f t="shared" si="180"/>
        <v>-0.2</v>
      </c>
      <c r="AG103" s="124"/>
      <c r="AH103" s="99"/>
      <c r="AI103" s="99"/>
    </row>
    <row r="104" spans="1:35" ht="31.5" customHeight="1" x14ac:dyDescent="0.2">
      <c r="A104" s="113" t="s">
        <v>107</v>
      </c>
      <c r="B104" s="114" t="s">
        <v>192</v>
      </c>
      <c r="C104" s="115" t="s">
        <v>273</v>
      </c>
      <c r="D104" s="116" t="s">
        <v>127</v>
      </c>
      <c r="E104" s="117">
        <v>200</v>
      </c>
      <c r="F104" s="118">
        <v>28</v>
      </c>
      <c r="G104" s="119">
        <f t="shared" si="181"/>
        <v>5600</v>
      </c>
      <c r="H104" s="117">
        <v>200</v>
      </c>
      <c r="I104" s="425">
        <v>44.5</v>
      </c>
      <c r="J104" s="422">
        <f t="shared" si="182"/>
        <v>8900</v>
      </c>
      <c r="K104" s="205"/>
      <c r="L104" s="118"/>
      <c r="M104" s="138">
        <f t="shared" si="183"/>
        <v>0</v>
      </c>
      <c r="N104" s="117"/>
      <c r="O104" s="118"/>
      <c r="P104" s="138">
        <f t="shared" si="184"/>
        <v>0</v>
      </c>
      <c r="Q104" s="205"/>
      <c r="R104" s="118"/>
      <c r="S104" s="138">
        <f t="shared" si="185"/>
        <v>0</v>
      </c>
      <c r="T104" s="117"/>
      <c r="U104" s="118"/>
      <c r="V104" s="138">
        <f t="shared" si="186"/>
        <v>0</v>
      </c>
      <c r="W104" s="205"/>
      <c r="X104" s="118"/>
      <c r="Y104" s="138">
        <f t="shared" si="187"/>
        <v>0</v>
      </c>
      <c r="Z104" s="117"/>
      <c r="AA104" s="118"/>
      <c r="AB104" s="138">
        <f t="shared" si="188"/>
        <v>0</v>
      </c>
      <c r="AC104" s="120">
        <f t="shared" si="177"/>
        <v>5600</v>
      </c>
      <c r="AD104" s="121">
        <f t="shared" si="178"/>
        <v>8900</v>
      </c>
      <c r="AE104" s="181">
        <f t="shared" si="179"/>
        <v>-3300</v>
      </c>
      <c r="AF104" s="123">
        <f t="shared" si="180"/>
        <v>-0.5892857142857143</v>
      </c>
      <c r="AG104" s="124"/>
      <c r="AH104" s="99"/>
      <c r="AI104" s="99"/>
    </row>
    <row r="105" spans="1:35" ht="15.75" customHeight="1" x14ac:dyDescent="0.2">
      <c r="A105" s="113" t="s">
        <v>107</v>
      </c>
      <c r="B105" s="114" t="s">
        <v>193</v>
      </c>
      <c r="C105" s="115" t="s">
        <v>274</v>
      </c>
      <c r="D105" s="116" t="s">
        <v>127</v>
      </c>
      <c r="E105" s="117">
        <v>12000</v>
      </c>
      <c r="F105" s="118">
        <v>1</v>
      </c>
      <c r="G105" s="119">
        <f t="shared" si="181"/>
        <v>12000</v>
      </c>
      <c r="H105" s="117">
        <v>12000</v>
      </c>
      <c r="I105" s="425">
        <v>0.76249999999999996</v>
      </c>
      <c r="J105" s="422">
        <f t="shared" si="182"/>
        <v>9150</v>
      </c>
      <c r="K105" s="205"/>
      <c r="L105" s="118"/>
      <c r="M105" s="138">
        <f t="shared" si="183"/>
        <v>0</v>
      </c>
      <c r="N105" s="117"/>
      <c r="O105" s="118"/>
      <c r="P105" s="138">
        <f t="shared" si="184"/>
        <v>0</v>
      </c>
      <c r="Q105" s="205"/>
      <c r="R105" s="118"/>
      <c r="S105" s="138">
        <f t="shared" si="185"/>
        <v>0</v>
      </c>
      <c r="T105" s="117"/>
      <c r="U105" s="118"/>
      <c r="V105" s="138">
        <f t="shared" si="186"/>
        <v>0</v>
      </c>
      <c r="W105" s="205"/>
      <c r="X105" s="118"/>
      <c r="Y105" s="138">
        <f t="shared" si="187"/>
        <v>0</v>
      </c>
      <c r="Z105" s="117"/>
      <c r="AA105" s="118"/>
      <c r="AB105" s="138">
        <f t="shared" si="188"/>
        <v>0</v>
      </c>
      <c r="AC105" s="120">
        <f t="shared" si="177"/>
        <v>12000</v>
      </c>
      <c r="AD105" s="121">
        <f t="shared" si="178"/>
        <v>9150</v>
      </c>
      <c r="AE105" s="181">
        <f t="shared" si="179"/>
        <v>2850</v>
      </c>
      <c r="AF105" s="123">
        <f t="shared" si="180"/>
        <v>0.23749999999999999</v>
      </c>
      <c r="AG105" s="124"/>
      <c r="AH105" s="99"/>
      <c r="AI105" s="99"/>
    </row>
    <row r="106" spans="1:35" ht="15.75" customHeight="1" x14ac:dyDescent="0.2">
      <c r="A106" s="125" t="s">
        <v>107</v>
      </c>
      <c r="B106" s="126" t="s">
        <v>194</v>
      </c>
      <c r="C106" s="127" t="s">
        <v>195</v>
      </c>
      <c r="D106" s="116" t="s">
        <v>127</v>
      </c>
      <c r="E106" s="129"/>
      <c r="F106" s="130"/>
      <c r="G106" s="119">
        <f t="shared" si="181"/>
        <v>0</v>
      </c>
      <c r="H106" s="129"/>
      <c r="I106" s="130"/>
      <c r="J106" s="422">
        <f t="shared" si="182"/>
        <v>0</v>
      </c>
      <c r="K106" s="205"/>
      <c r="L106" s="118"/>
      <c r="M106" s="138">
        <f t="shared" si="183"/>
        <v>0</v>
      </c>
      <c r="N106" s="117"/>
      <c r="O106" s="118"/>
      <c r="P106" s="138">
        <f t="shared" si="184"/>
        <v>0</v>
      </c>
      <c r="Q106" s="205"/>
      <c r="R106" s="118"/>
      <c r="S106" s="138">
        <f t="shared" si="185"/>
        <v>0</v>
      </c>
      <c r="T106" s="117"/>
      <c r="U106" s="118"/>
      <c r="V106" s="138">
        <f t="shared" si="186"/>
        <v>0</v>
      </c>
      <c r="W106" s="205"/>
      <c r="X106" s="118"/>
      <c r="Y106" s="138">
        <f t="shared" si="187"/>
        <v>0</v>
      </c>
      <c r="Z106" s="117"/>
      <c r="AA106" s="118"/>
      <c r="AB106" s="138">
        <f t="shared" si="188"/>
        <v>0</v>
      </c>
      <c r="AC106" s="120">
        <f t="shared" si="177"/>
        <v>0</v>
      </c>
      <c r="AD106" s="121">
        <f t="shared" si="178"/>
        <v>0</v>
      </c>
      <c r="AE106" s="181">
        <f t="shared" si="179"/>
        <v>0</v>
      </c>
      <c r="AF106" s="123" t="e">
        <f t="shared" si="180"/>
        <v>#DIV/0!</v>
      </c>
      <c r="AG106" s="124"/>
      <c r="AH106" s="99"/>
      <c r="AI106" s="99"/>
    </row>
    <row r="107" spans="1:35" ht="15.75" customHeight="1" thickBot="1" x14ac:dyDescent="0.25">
      <c r="A107" s="139" t="s">
        <v>107</v>
      </c>
      <c r="B107" s="140" t="s">
        <v>196</v>
      </c>
      <c r="C107" s="141" t="s">
        <v>197</v>
      </c>
      <c r="D107" s="142" t="s">
        <v>127</v>
      </c>
      <c r="E107" s="143"/>
      <c r="F107" s="144"/>
      <c r="G107" s="145">
        <f t="shared" si="181"/>
        <v>0</v>
      </c>
      <c r="H107" s="143"/>
      <c r="I107" s="144"/>
      <c r="J107" s="146">
        <f t="shared" si="182"/>
        <v>0</v>
      </c>
      <c r="K107" s="207"/>
      <c r="L107" s="144"/>
      <c r="M107" s="146">
        <f t="shared" si="183"/>
        <v>0</v>
      </c>
      <c r="N107" s="143"/>
      <c r="O107" s="144"/>
      <c r="P107" s="146">
        <f t="shared" si="184"/>
        <v>0</v>
      </c>
      <c r="Q107" s="207"/>
      <c r="R107" s="144"/>
      <c r="S107" s="146">
        <f t="shared" si="185"/>
        <v>0</v>
      </c>
      <c r="T107" s="143"/>
      <c r="U107" s="144"/>
      <c r="V107" s="146">
        <f t="shared" si="186"/>
        <v>0</v>
      </c>
      <c r="W107" s="207"/>
      <c r="X107" s="144"/>
      <c r="Y107" s="146">
        <f t="shared" si="187"/>
        <v>0</v>
      </c>
      <c r="Z107" s="143"/>
      <c r="AA107" s="144"/>
      <c r="AB107" s="146">
        <f t="shared" si="188"/>
        <v>0</v>
      </c>
      <c r="AC107" s="132">
        <f t="shared" si="177"/>
        <v>0</v>
      </c>
      <c r="AD107" s="133">
        <f t="shared" si="178"/>
        <v>0</v>
      </c>
      <c r="AE107" s="183">
        <f t="shared" si="179"/>
        <v>0</v>
      </c>
      <c r="AF107" s="123" t="e">
        <f t="shared" si="180"/>
        <v>#DIV/0!</v>
      </c>
      <c r="AG107" s="124"/>
      <c r="AH107" s="99"/>
      <c r="AI107" s="99"/>
    </row>
    <row r="108" spans="1:35" ht="15" customHeight="1" thickBot="1" x14ac:dyDescent="0.25">
      <c r="A108" s="185" t="s">
        <v>198</v>
      </c>
      <c r="B108" s="186"/>
      <c r="C108" s="187"/>
      <c r="D108" s="188"/>
      <c r="E108" s="189">
        <f t="shared" ref="E108:AB108" si="189">E97</f>
        <v>23708</v>
      </c>
      <c r="F108" s="190">
        <f t="shared" si="189"/>
        <v>2564.1999999999998</v>
      </c>
      <c r="G108" s="191">
        <f t="shared" si="189"/>
        <v>61850</v>
      </c>
      <c r="H108" s="155">
        <f t="shared" si="189"/>
        <v>23710</v>
      </c>
      <c r="I108" s="157">
        <f t="shared" si="189"/>
        <v>3067.2825000000003</v>
      </c>
      <c r="J108" s="208">
        <f t="shared" si="189"/>
        <v>74750</v>
      </c>
      <c r="K108" s="192">
        <f t="shared" si="189"/>
        <v>0</v>
      </c>
      <c r="L108" s="190">
        <f t="shared" si="189"/>
        <v>0</v>
      </c>
      <c r="M108" s="193">
        <f t="shared" si="189"/>
        <v>0</v>
      </c>
      <c r="N108" s="189">
        <f t="shared" si="189"/>
        <v>0</v>
      </c>
      <c r="O108" s="190">
        <f t="shared" si="189"/>
        <v>0</v>
      </c>
      <c r="P108" s="193">
        <f t="shared" si="189"/>
        <v>0</v>
      </c>
      <c r="Q108" s="192">
        <f t="shared" si="189"/>
        <v>0</v>
      </c>
      <c r="R108" s="190">
        <f t="shared" si="189"/>
        <v>0</v>
      </c>
      <c r="S108" s="193">
        <f t="shared" si="189"/>
        <v>0</v>
      </c>
      <c r="T108" s="189">
        <f t="shared" si="189"/>
        <v>0</v>
      </c>
      <c r="U108" s="190">
        <f t="shared" si="189"/>
        <v>0</v>
      </c>
      <c r="V108" s="193">
        <f t="shared" si="189"/>
        <v>0</v>
      </c>
      <c r="W108" s="192">
        <f t="shared" si="189"/>
        <v>0</v>
      </c>
      <c r="X108" s="190">
        <f t="shared" si="189"/>
        <v>0</v>
      </c>
      <c r="Y108" s="193">
        <f t="shared" si="189"/>
        <v>0</v>
      </c>
      <c r="Z108" s="189">
        <f t="shared" si="189"/>
        <v>0</v>
      </c>
      <c r="AA108" s="190">
        <f t="shared" si="189"/>
        <v>0</v>
      </c>
      <c r="AB108" s="193">
        <f t="shared" si="189"/>
        <v>0</v>
      </c>
      <c r="AC108" s="189">
        <f t="shared" si="177"/>
        <v>61850</v>
      </c>
      <c r="AD108" s="194">
        <f t="shared" si="178"/>
        <v>74750</v>
      </c>
      <c r="AE108" s="193">
        <f t="shared" si="179"/>
        <v>-12900</v>
      </c>
      <c r="AF108" s="249">
        <f t="shared" si="180"/>
        <v>-0.2085691188358933</v>
      </c>
      <c r="AG108" s="196"/>
      <c r="AH108" s="99"/>
      <c r="AI108" s="99"/>
    </row>
    <row r="109" spans="1:35" ht="30" customHeight="1" thickBot="1" x14ac:dyDescent="0.25">
      <c r="A109" s="246" t="s">
        <v>102</v>
      </c>
      <c r="B109" s="247" t="s">
        <v>31</v>
      </c>
      <c r="C109" s="250" t="s">
        <v>199</v>
      </c>
      <c r="D109" s="251"/>
      <c r="E109" s="252"/>
      <c r="F109" s="253"/>
      <c r="G109" s="253"/>
      <c r="H109" s="252"/>
      <c r="I109" s="253"/>
      <c r="J109" s="253"/>
      <c r="K109" s="253"/>
      <c r="L109" s="253"/>
      <c r="M109" s="254"/>
      <c r="N109" s="252"/>
      <c r="O109" s="253"/>
      <c r="P109" s="254"/>
      <c r="Q109" s="253"/>
      <c r="R109" s="253"/>
      <c r="S109" s="254"/>
      <c r="T109" s="252"/>
      <c r="U109" s="253"/>
      <c r="V109" s="254"/>
      <c r="W109" s="253"/>
      <c r="X109" s="253"/>
      <c r="Y109" s="254"/>
      <c r="Z109" s="252"/>
      <c r="AA109" s="253"/>
      <c r="AB109" s="253"/>
      <c r="AC109" s="240"/>
      <c r="AD109" s="241"/>
      <c r="AE109" s="241"/>
      <c r="AF109" s="255"/>
      <c r="AG109" s="256"/>
      <c r="AH109" s="99"/>
      <c r="AI109" s="99"/>
    </row>
    <row r="110" spans="1:35" ht="30" customHeight="1" thickBot="1" x14ac:dyDescent="0.25">
      <c r="A110" s="257" t="s">
        <v>107</v>
      </c>
      <c r="B110" s="258" t="s">
        <v>108</v>
      </c>
      <c r="C110" s="393" t="s">
        <v>275</v>
      </c>
      <c r="D110" s="260" t="s">
        <v>218</v>
      </c>
      <c r="E110" s="261">
        <v>24</v>
      </c>
      <c r="F110" s="262">
        <v>1700</v>
      </c>
      <c r="G110" s="263">
        <f t="shared" ref="G110:G116" si="190">E110*F110</f>
        <v>40800</v>
      </c>
      <c r="H110" s="261">
        <v>24</v>
      </c>
      <c r="I110" s="262">
        <v>1700</v>
      </c>
      <c r="J110" s="423">
        <f t="shared" ref="J110:J116" si="191">H110*I110</f>
        <v>40800</v>
      </c>
      <c r="K110" s="265"/>
      <c r="L110" s="262"/>
      <c r="M110" s="264">
        <f t="shared" ref="M110:M116" si="192">K110*L110</f>
        <v>0</v>
      </c>
      <c r="N110" s="261"/>
      <c r="O110" s="262"/>
      <c r="P110" s="264">
        <f t="shared" ref="P110:P116" si="193">N110*O110</f>
        <v>0</v>
      </c>
      <c r="Q110" s="265"/>
      <c r="R110" s="262"/>
      <c r="S110" s="264">
        <f t="shared" ref="S110:S116" si="194">Q110*R110</f>
        <v>0</v>
      </c>
      <c r="T110" s="261"/>
      <c r="U110" s="262"/>
      <c r="V110" s="264">
        <f t="shared" ref="V110:V116" si="195">T110*U110</f>
        <v>0</v>
      </c>
      <c r="W110" s="265"/>
      <c r="X110" s="262"/>
      <c r="Y110" s="264">
        <f t="shared" ref="Y110:Y116" si="196">W110*X110</f>
        <v>0</v>
      </c>
      <c r="Z110" s="261"/>
      <c r="AA110" s="262"/>
      <c r="AB110" s="264">
        <f t="shared" ref="AB110:AB116" si="197">Z110*AA110</f>
        <v>0</v>
      </c>
      <c r="AC110" s="266">
        <f>G110+M110+S110+Y110</f>
        <v>40800</v>
      </c>
      <c r="AD110" s="267">
        <f>J110+P110+V110+AB110</f>
        <v>40800</v>
      </c>
      <c r="AE110" s="268">
        <f t="shared" ref="AE110:AE117" si="198">AC110-AD110</f>
        <v>0</v>
      </c>
      <c r="AF110" s="269">
        <f t="shared" ref="AF110:AF117" si="199">AE110/AC110</f>
        <v>0</v>
      </c>
      <c r="AG110" s="270"/>
      <c r="AH110" s="99"/>
      <c r="AI110" s="99"/>
    </row>
    <row r="111" spans="1:35" ht="30" customHeight="1" x14ac:dyDescent="0.2">
      <c r="A111" s="113" t="s">
        <v>107</v>
      </c>
      <c r="B111" s="271" t="s">
        <v>111</v>
      </c>
      <c r="C111" s="272" t="s">
        <v>276</v>
      </c>
      <c r="D111" s="260" t="s">
        <v>218</v>
      </c>
      <c r="E111" s="117">
        <v>2</v>
      </c>
      <c r="F111" s="118">
        <v>10000</v>
      </c>
      <c r="G111" s="119">
        <f t="shared" si="190"/>
        <v>20000</v>
      </c>
      <c r="H111" s="117">
        <v>1</v>
      </c>
      <c r="I111" s="118">
        <v>3600</v>
      </c>
      <c r="J111" s="422">
        <f t="shared" si="191"/>
        <v>3600</v>
      </c>
      <c r="K111" s="205"/>
      <c r="L111" s="118"/>
      <c r="M111" s="138">
        <f t="shared" si="192"/>
        <v>0</v>
      </c>
      <c r="N111" s="117"/>
      <c r="O111" s="118"/>
      <c r="P111" s="138">
        <f t="shared" si="193"/>
        <v>0</v>
      </c>
      <c r="Q111" s="205"/>
      <c r="R111" s="118"/>
      <c r="S111" s="138">
        <f t="shared" si="194"/>
        <v>0</v>
      </c>
      <c r="T111" s="117"/>
      <c r="U111" s="118"/>
      <c r="V111" s="138">
        <f t="shared" si="195"/>
        <v>0</v>
      </c>
      <c r="W111" s="205"/>
      <c r="X111" s="118"/>
      <c r="Y111" s="138">
        <f t="shared" si="196"/>
        <v>0</v>
      </c>
      <c r="Z111" s="117"/>
      <c r="AA111" s="118"/>
      <c r="AB111" s="138">
        <f t="shared" si="197"/>
        <v>0</v>
      </c>
      <c r="AC111" s="120">
        <f>G111+M111+S111+Y111</f>
        <v>20000</v>
      </c>
      <c r="AD111" s="121">
        <f>J111+P111+V111+AB111</f>
        <v>3600</v>
      </c>
      <c r="AE111" s="181">
        <f t="shared" si="198"/>
        <v>16400</v>
      </c>
      <c r="AF111" s="274">
        <f t="shared" si="199"/>
        <v>0.82</v>
      </c>
      <c r="AG111" s="275"/>
      <c r="AH111" s="99"/>
      <c r="AI111" s="99"/>
    </row>
    <row r="112" spans="1:35" ht="30" customHeight="1" x14ac:dyDescent="0.2">
      <c r="A112" s="113" t="s">
        <v>107</v>
      </c>
      <c r="B112" s="271" t="s">
        <v>112</v>
      </c>
      <c r="C112" s="272" t="s">
        <v>277</v>
      </c>
      <c r="D112" s="273" t="s">
        <v>218</v>
      </c>
      <c r="E112" s="117">
        <v>5</v>
      </c>
      <c r="F112" s="118">
        <v>5600</v>
      </c>
      <c r="G112" s="119">
        <f t="shared" si="190"/>
        <v>28000</v>
      </c>
      <c r="H112" s="117">
        <v>2</v>
      </c>
      <c r="I112" s="118">
        <v>5600</v>
      </c>
      <c r="J112" s="422">
        <f t="shared" si="191"/>
        <v>11200</v>
      </c>
      <c r="K112" s="205"/>
      <c r="L112" s="118"/>
      <c r="M112" s="138">
        <f t="shared" si="192"/>
        <v>0</v>
      </c>
      <c r="N112" s="117"/>
      <c r="O112" s="118"/>
      <c r="P112" s="138">
        <f t="shared" si="193"/>
        <v>0</v>
      </c>
      <c r="Q112" s="205"/>
      <c r="R112" s="118"/>
      <c r="S112" s="138">
        <f t="shared" si="194"/>
        <v>0</v>
      </c>
      <c r="T112" s="117"/>
      <c r="U112" s="118"/>
      <c r="V112" s="138">
        <f t="shared" si="195"/>
        <v>0</v>
      </c>
      <c r="W112" s="205"/>
      <c r="X112" s="118"/>
      <c r="Y112" s="138">
        <f t="shared" si="196"/>
        <v>0</v>
      </c>
      <c r="Z112" s="117"/>
      <c r="AA112" s="118"/>
      <c r="AB112" s="138">
        <f t="shared" si="197"/>
        <v>0</v>
      </c>
      <c r="AC112" s="120">
        <f>G112+M112+S112+Y112</f>
        <v>28000</v>
      </c>
      <c r="AD112" s="121">
        <f>J112+P112+V112+AB112</f>
        <v>11200</v>
      </c>
      <c r="AE112" s="181">
        <f t="shared" si="198"/>
        <v>16800</v>
      </c>
      <c r="AF112" s="274">
        <f t="shared" si="199"/>
        <v>0.6</v>
      </c>
      <c r="AG112" s="275"/>
      <c r="AH112" s="99"/>
      <c r="AI112" s="99"/>
    </row>
    <row r="113" spans="1:35" ht="30" customHeight="1" x14ac:dyDescent="0.2">
      <c r="A113" s="113" t="s">
        <v>107</v>
      </c>
      <c r="B113" s="391" t="s">
        <v>189</v>
      </c>
      <c r="C113" s="392" t="s">
        <v>278</v>
      </c>
      <c r="D113" s="273" t="s">
        <v>218</v>
      </c>
      <c r="E113" s="129">
        <v>2</v>
      </c>
      <c r="F113" s="130">
        <v>8000</v>
      </c>
      <c r="G113" s="119">
        <f t="shared" si="190"/>
        <v>16000</v>
      </c>
      <c r="H113" s="129">
        <v>3</v>
      </c>
      <c r="I113" s="130">
        <v>9433.33</v>
      </c>
      <c r="J113" s="422">
        <v>28300</v>
      </c>
      <c r="K113" s="227"/>
      <c r="L113" s="130"/>
      <c r="M113" s="228"/>
      <c r="N113" s="129"/>
      <c r="O113" s="130"/>
      <c r="P113" s="228"/>
      <c r="Q113" s="227"/>
      <c r="R113" s="130"/>
      <c r="S113" s="228"/>
      <c r="T113" s="129"/>
      <c r="U113" s="130"/>
      <c r="V113" s="228"/>
      <c r="W113" s="227"/>
      <c r="X113" s="130"/>
      <c r="Y113" s="228"/>
      <c r="Z113" s="129"/>
      <c r="AA113" s="130"/>
      <c r="AB113" s="228"/>
      <c r="AC113" s="120">
        <f t="shared" ref="AC113:AC116" si="200">G113+M113+S113+Y113</f>
        <v>16000</v>
      </c>
      <c r="AD113" s="121">
        <f t="shared" ref="AD113:AD116" si="201">J113+P113+V113+AB113</f>
        <v>28300</v>
      </c>
      <c r="AE113" s="181">
        <f t="shared" si="198"/>
        <v>-12300</v>
      </c>
      <c r="AF113" s="274">
        <f t="shared" si="199"/>
        <v>-0.76875000000000004</v>
      </c>
      <c r="AG113" s="275"/>
      <c r="AH113" s="99"/>
      <c r="AI113" s="99"/>
    </row>
    <row r="114" spans="1:35" ht="30" customHeight="1" x14ac:dyDescent="0.2">
      <c r="A114" s="113" t="s">
        <v>107</v>
      </c>
      <c r="B114" s="391" t="s">
        <v>190</v>
      </c>
      <c r="C114" s="392" t="s">
        <v>279</v>
      </c>
      <c r="D114" s="273" t="s">
        <v>218</v>
      </c>
      <c r="E114" s="129">
        <v>11</v>
      </c>
      <c r="F114" s="130">
        <v>1000</v>
      </c>
      <c r="G114" s="119">
        <f t="shared" si="190"/>
        <v>11000</v>
      </c>
      <c r="H114" s="129">
        <v>1</v>
      </c>
      <c r="I114" s="130">
        <v>11000</v>
      </c>
      <c r="J114" s="422">
        <f t="shared" si="191"/>
        <v>11000</v>
      </c>
      <c r="K114" s="227"/>
      <c r="L114" s="130"/>
      <c r="M114" s="228"/>
      <c r="N114" s="129"/>
      <c r="O114" s="130"/>
      <c r="P114" s="228"/>
      <c r="Q114" s="227"/>
      <c r="R114" s="130"/>
      <c r="S114" s="228"/>
      <c r="T114" s="129"/>
      <c r="U114" s="130"/>
      <c r="V114" s="228"/>
      <c r="W114" s="227"/>
      <c r="X114" s="130"/>
      <c r="Y114" s="228"/>
      <c r="Z114" s="129"/>
      <c r="AA114" s="130"/>
      <c r="AB114" s="228"/>
      <c r="AC114" s="120">
        <f t="shared" si="200"/>
        <v>11000</v>
      </c>
      <c r="AD114" s="121">
        <f t="shared" si="201"/>
        <v>11000</v>
      </c>
      <c r="AE114" s="181">
        <f t="shared" si="198"/>
        <v>0</v>
      </c>
      <c r="AF114" s="274">
        <f t="shared" si="199"/>
        <v>0</v>
      </c>
      <c r="AG114" s="275"/>
      <c r="AH114" s="99"/>
      <c r="AI114" s="99"/>
    </row>
    <row r="115" spans="1:35" ht="30" customHeight="1" x14ac:dyDescent="0.2">
      <c r="A115" s="113" t="s">
        <v>107</v>
      </c>
      <c r="B115" s="391" t="s">
        <v>191</v>
      </c>
      <c r="C115" s="392" t="s">
        <v>280</v>
      </c>
      <c r="D115" s="273" t="s">
        <v>218</v>
      </c>
      <c r="E115" s="129">
        <v>1</v>
      </c>
      <c r="F115" s="130">
        <v>25000</v>
      </c>
      <c r="G115" s="119">
        <f t="shared" si="190"/>
        <v>25000</v>
      </c>
      <c r="H115" s="129">
        <v>1</v>
      </c>
      <c r="I115" s="130">
        <v>25000</v>
      </c>
      <c r="J115" s="422">
        <f t="shared" si="191"/>
        <v>25000</v>
      </c>
      <c r="K115" s="227"/>
      <c r="L115" s="130"/>
      <c r="M115" s="228"/>
      <c r="N115" s="129"/>
      <c r="O115" s="130"/>
      <c r="P115" s="228"/>
      <c r="Q115" s="227"/>
      <c r="R115" s="130"/>
      <c r="S115" s="228"/>
      <c r="T115" s="129"/>
      <c r="U115" s="130"/>
      <c r="V115" s="228"/>
      <c r="W115" s="227"/>
      <c r="X115" s="130"/>
      <c r="Y115" s="228"/>
      <c r="Z115" s="129"/>
      <c r="AA115" s="130"/>
      <c r="AB115" s="228"/>
      <c r="AC115" s="120">
        <f t="shared" si="200"/>
        <v>25000</v>
      </c>
      <c r="AD115" s="121">
        <f t="shared" si="201"/>
        <v>25000</v>
      </c>
      <c r="AE115" s="181">
        <f t="shared" si="198"/>
        <v>0</v>
      </c>
      <c r="AF115" s="274">
        <f t="shared" si="199"/>
        <v>0</v>
      </c>
      <c r="AG115" s="275"/>
      <c r="AH115" s="99"/>
      <c r="AI115" s="99"/>
    </row>
    <row r="116" spans="1:35" ht="30" customHeight="1" thickBot="1" x14ac:dyDescent="0.25">
      <c r="A116" s="139" t="s">
        <v>107</v>
      </c>
      <c r="B116" s="276" t="s">
        <v>192</v>
      </c>
      <c r="C116" s="277" t="s">
        <v>281</v>
      </c>
      <c r="D116" s="273" t="s">
        <v>218</v>
      </c>
      <c r="E116" s="143">
        <v>5</v>
      </c>
      <c r="F116" s="144">
        <v>10000</v>
      </c>
      <c r="G116" s="119">
        <f t="shared" si="190"/>
        <v>50000</v>
      </c>
      <c r="H116" s="143">
        <v>5</v>
      </c>
      <c r="I116" s="144">
        <v>10000</v>
      </c>
      <c r="J116" s="422">
        <f t="shared" si="191"/>
        <v>50000</v>
      </c>
      <c r="K116" s="207"/>
      <c r="L116" s="144"/>
      <c r="M116" s="146">
        <f t="shared" si="192"/>
        <v>0</v>
      </c>
      <c r="N116" s="143"/>
      <c r="O116" s="144"/>
      <c r="P116" s="146">
        <f t="shared" si="193"/>
        <v>0</v>
      </c>
      <c r="Q116" s="207"/>
      <c r="R116" s="144"/>
      <c r="S116" s="146">
        <f t="shared" si="194"/>
        <v>0</v>
      </c>
      <c r="T116" s="143"/>
      <c r="U116" s="144"/>
      <c r="V116" s="146">
        <f t="shared" si="195"/>
        <v>0</v>
      </c>
      <c r="W116" s="207"/>
      <c r="X116" s="144"/>
      <c r="Y116" s="146">
        <f t="shared" si="196"/>
        <v>0</v>
      </c>
      <c r="Z116" s="143"/>
      <c r="AA116" s="144"/>
      <c r="AB116" s="146">
        <f t="shared" si="197"/>
        <v>0</v>
      </c>
      <c r="AC116" s="120">
        <f t="shared" si="200"/>
        <v>50000</v>
      </c>
      <c r="AD116" s="121">
        <f t="shared" si="201"/>
        <v>50000</v>
      </c>
      <c r="AE116" s="181">
        <f t="shared" si="198"/>
        <v>0</v>
      </c>
      <c r="AF116" s="274">
        <f t="shared" si="199"/>
        <v>0</v>
      </c>
      <c r="AG116" s="275"/>
      <c r="AH116" s="99"/>
      <c r="AI116" s="99"/>
    </row>
    <row r="117" spans="1:35" ht="15" customHeight="1" thickBot="1" x14ac:dyDescent="0.25">
      <c r="A117" s="279" t="s">
        <v>200</v>
      </c>
      <c r="B117" s="280"/>
      <c r="C117" s="281"/>
      <c r="D117" s="282"/>
      <c r="E117" s="283">
        <f t="shared" ref="E117:AB117" si="202">SUM(E110:E116)</f>
        <v>50</v>
      </c>
      <c r="F117" s="284">
        <f t="shared" si="202"/>
        <v>61300</v>
      </c>
      <c r="G117" s="285">
        <f t="shared" si="202"/>
        <v>190800</v>
      </c>
      <c r="H117" s="286">
        <f t="shared" si="202"/>
        <v>37</v>
      </c>
      <c r="I117" s="287">
        <f t="shared" si="202"/>
        <v>66333.33</v>
      </c>
      <c r="J117" s="288">
        <f t="shared" si="202"/>
        <v>169900</v>
      </c>
      <c r="K117" s="289">
        <f t="shared" si="202"/>
        <v>0</v>
      </c>
      <c r="L117" s="284">
        <f t="shared" si="202"/>
        <v>0</v>
      </c>
      <c r="M117" s="290">
        <f t="shared" si="202"/>
        <v>0</v>
      </c>
      <c r="N117" s="283">
        <f t="shared" si="202"/>
        <v>0</v>
      </c>
      <c r="O117" s="284">
        <f t="shared" si="202"/>
        <v>0</v>
      </c>
      <c r="P117" s="290">
        <f t="shared" si="202"/>
        <v>0</v>
      </c>
      <c r="Q117" s="289">
        <f t="shared" si="202"/>
        <v>0</v>
      </c>
      <c r="R117" s="284">
        <f t="shared" si="202"/>
        <v>0</v>
      </c>
      <c r="S117" s="290">
        <f t="shared" si="202"/>
        <v>0</v>
      </c>
      <c r="T117" s="283">
        <f t="shared" si="202"/>
        <v>0</v>
      </c>
      <c r="U117" s="284">
        <f t="shared" si="202"/>
        <v>0</v>
      </c>
      <c r="V117" s="290">
        <f t="shared" si="202"/>
        <v>0</v>
      </c>
      <c r="W117" s="289">
        <f t="shared" si="202"/>
        <v>0</v>
      </c>
      <c r="X117" s="284">
        <f t="shared" si="202"/>
        <v>0</v>
      </c>
      <c r="Y117" s="290">
        <f t="shared" si="202"/>
        <v>0</v>
      </c>
      <c r="Z117" s="283">
        <f t="shared" si="202"/>
        <v>0</v>
      </c>
      <c r="AA117" s="284">
        <f t="shared" si="202"/>
        <v>0</v>
      </c>
      <c r="AB117" s="290">
        <f t="shared" si="202"/>
        <v>0</v>
      </c>
      <c r="AC117" s="189">
        <f>G117+M117+S117+Y117</f>
        <v>190800</v>
      </c>
      <c r="AD117" s="194">
        <f>J117+P117+V117+AB117</f>
        <v>169900</v>
      </c>
      <c r="AE117" s="193">
        <f t="shared" si="198"/>
        <v>20900</v>
      </c>
      <c r="AF117" s="249">
        <f t="shared" si="199"/>
        <v>0.10953878406708595</v>
      </c>
      <c r="AG117" s="196"/>
      <c r="AH117" s="99"/>
      <c r="AI117" s="99"/>
    </row>
    <row r="118" spans="1:35" ht="15" customHeight="1" thickBot="1" x14ac:dyDescent="0.25">
      <c r="A118" s="246" t="s">
        <v>102</v>
      </c>
      <c r="B118" s="291" t="s">
        <v>32</v>
      </c>
      <c r="C118" s="165" t="s">
        <v>201</v>
      </c>
      <c r="D118" s="292"/>
      <c r="E118" s="89"/>
      <c r="F118" s="90"/>
      <c r="G118" s="90"/>
      <c r="H118" s="89"/>
      <c r="I118" s="90"/>
      <c r="J118" s="94"/>
      <c r="K118" s="90"/>
      <c r="L118" s="90"/>
      <c r="M118" s="94"/>
      <c r="N118" s="89"/>
      <c r="O118" s="90"/>
      <c r="P118" s="94"/>
      <c r="Q118" s="90"/>
      <c r="R118" s="90"/>
      <c r="S118" s="94"/>
      <c r="T118" s="89"/>
      <c r="U118" s="90"/>
      <c r="V118" s="94"/>
      <c r="W118" s="90"/>
      <c r="X118" s="90"/>
      <c r="Y118" s="94"/>
      <c r="Z118" s="89"/>
      <c r="AA118" s="90"/>
      <c r="AB118" s="90"/>
      <c r="AC118" s="240"/>
      <c r="AD118" s="241"/>
      <c r="AE118" s="241"/>
      <c r="AF118" s="255"/>
      <c r="AG118" s="256"/>
      <c r="AH118" s="99"/>
      <c r="AI118" s="99"/>
    </row>
    <row r="119" spans="1:35" ht="30" customHeight="1" x14ac:dyDescent="0.2">
      <c r="A119" s="293" t="s">
        <v>107</v>
      </c>
      <c r="B119" s="294" t="s">
        <v>108</v>
      </c>
      <c r="C119" s="295" t="s">
        <v>202</v>
      </c>
      <c r="D119" s="296"/>
      <c r="E119" s="297"/>
      <c r="F119" s="298"/>
      <c r="G119" s="299">
        <f t="shared" ref="G119:G120" si="203">E119*F119</f>
        <v>0</v>
      </c>
      <c r="H119" s="261"/>
      <c r="I119" s="262"/>
      <c r="J119" s="264">
        <f t="shared" ref="J119:J120" si="204">H119*I119</f>
        <v>0</v>
      </c>
      <c r="K119" s="300"/>
      <c r="L119" s="298"/>
      <c r="M119" s="301">
        <f t="shared" ref="M119:M120" si="205">K119*L119</f>
        <v>0</v>
      </c>
      <c r="N119" s="297"/>
      <c r="O119" s="298"/>
      <c r="P119" s="301">
        <f t="shared" ref="P119:P120" si="206">N119*O119</f>
        <v>0</v>
      </c>
      <c r="Q119" s="300"/>
      <c r="R119" s="298"/>
      <c r="S119" s="301">
        <f t="shared" ref="S119:S120" si="207">Q119*R119</f>
        <v>0</v>
      </c>
      <c r="T119" s="297"/>
      <c r="U119" s="298"/>
      <c r="V119" s="301">
        <f t="shared" ref="V119:V120" si="208">T119*U119</f>
        <v>0</v>
      </c>
      <c r="W119" s="300"/>
      <c r="X119" s="298"/>
      <c r="Y119" s="301">
        <f t="shared" ref="Y119:Y120" si="209">W119*X119</f>
        <v>0</v>
      </c>
      <c r="Z119" s="297"/>
      <c r="AA119" s="298"/>
      <c r="AB119" s="301">
        <f t="shared" ref="AB119:AB120" si="210">Z119*AA119</f>
        <v>0</v>
      </c>
      <c r="AC119" s="266">
        <f>G119+M119+S119+Y119</f>
        <v>0</v>
      </c>
      <c r="AD119" s="267">
        <f>J119+P119+V119+AB119</f>
        <v>0</v>
      </c>
      <c r="AE119" s="268">
        <f t="shared" ref="AE119:AE121" si="211">AC119-AD119</f>
        <v>0</v>
      </c>
      <c r="AF119" s="269" t="e">
        <f t="shared" ref="AF119:AF121" si="212">AE119/AC119</f>
        <v>#DIV/0!</v>
      </c>
      <c r="AG119" s="270"/>
      <c r="AH119" s="99"/>
      <c r="AI119" s="99"/>
    </row>
    <row r="120" spans="1:35" ht="30" customHeight="1" thickBot="1" x14ac:dyDescent="0.25">
      <c r="A120" s="302" t="s">
        <v>107</v>
      </c>
      <c r="B120" s="294" t="s">
        <v>111</v>
      </c>
      <c r="C120" s="303" t="s">
        <v>203</v>
      </c>
      <c r="D120" s="128"/>
      <c r="E120" s="129"/>
      <c r="F120" s="130"/>
      <c r="G120" s="119">
        <f t="shared" si="203"/>
        <v>0</v>
      </c>
      <c r="H120" s="129"/>
      <c r="I120" s="130"/>
      <c r="J120" s="138">
        <f t="shared" si="204"/>
        <v>0</v>
      </c>
      <c r="K120" s="227"/>
      <c r="L120" s="130"/>
      <c r="M120" s="228">
        <f t="shared" si="205"/>
        <v>0</v>
      </c>
      <c r="N120" s="129"/>
      <c r="O120" s="130"/>
      <c r="P120" s="228">
        <f t="shared" si="206"/>
        <v>0</v>
      </c>
      <c r="Q120" s="227"/>
      <c r="R120" s="130"/>
      <c r="S120" s="228">
        <f t="shared" si="207"/>
        <v>0</v>
      </c>
      <c r="T120" s="129"/>
      <c r="U120" s="130"/>
      <c r="V120" s="228">
        <f t="shared" si="208"/>
        <v>0</v>
      </c>
      <c r="W120" s="227"/>
      <c r="X120" s="130"/>
      <c r="Y120" s="228">
        <f t="shared" si="209"/>
        <v>0</v>
      </c>
      <c r="Z120" s="129"/>
      <c r="AA120" s="130"/>
      <c r="AB120" s="228">
        <f t="shared" si="210"/>
        <v>0</v>
      </c>
      <c r="AC120" s="132">
        <f>G120+M120+S120+Y120</f>
        <v>0</v>
      </c>
      <c r="AD120" s="133">
        <f>J120+P120+V120+AB120</f>
        <v>0</v>
      </c>
      <c r="AE120" s="183">
        <f t="shared" si="211"/>
        <v>0</v>
      </c>
      <c r="AF120" s="274" t="e">
        <f t="shared" si="212"/>
        <v>#DIV/0!</v>
      </c>
      <c r="AG120" s="275"/>
      <c r="AH120" s="99"/>
      <c r="AI120" s="99"/>
    </row>
    <row r="121" spans="1:35" ht="15" customHeight="1" thickBot="1" x14ac:dyDescent="0.25">
      <c r="A121" s="185" t="s">
        <v>204</v>
      </c>
      <c r="B121" s="186"/>
      <c r="C121" s="187"/>
      <c r="D121" s="188"/>
      <c r="E121" s="189">
        <f t="shared" ref="E121:AB121" si="213">SUM(E119:E120)</f>
        <v>0</v>
      </c>
      <c r="F121" s="190">
        <f t="shared" si="213"/>
        <v>0</v>
      </c>
      <c r="G121" s="191">
        <f t="shared" si="213"/>
        <v>0</v>
      </c>
      <c r="H121" s="155">
        <f t="shared" si="213"/>
        <v>0</v>
      </c>
      <c r="I121" s="157">
        <f t="shared" si="213"/>
        <v>0</v>
      </c>
      <c r="J121" s="208">
        <f t="shared" si="213"/>
        <v>0</v>
      </c>
      <c r="K121" s="192">
        <f t="shared" si="213"/>
        <v>0</v>
      </c>
      <c r="L121" s="190">
        <f t="shared" si="213"/>
        <v>0</v>
      </c>
      <c r="M121" s="193">
        <f t="shared" si="213"/>
        <v>0</v>
      </c>
      <c r="N121" s="189">
        <f t="shared" si="213"/>
        <v>0</v>
      </c>
      <c r="O121" s="190">
        <f t="shared" si="213"/>
        <v>0</v>
      </c>
      <c r="P121" s="193">
        <f t="shared" si="213"/>
        <v>0</v>
      </c>
      <c r="Q121" s="192">
        <f t="shared" si="213"/>
        <v>0</v>
      </c>
      <c r="R121" s="190">
        <f t="shared" si="213"/>
        <v>0</v>
      </c>
      <c r="S121" s="193">
        <f t="shared" si="213"/>
        <v>0</v>
      </c>
      <c r="T121" s="189">
        <f t="shared" si="213"/>
        <v>0</v>
      </c>
      <c r="U121" s="190">
        <f t="shared" si="213"/>
        <v>0</v>
      </c>
      <c r="V121" s="193">
        <f t="shared" si="213"/>
        <v>0</v>
      </c>
      <c r="W121" s="192">
        <f t="shared" si="213"/>
        <v>0</v>
      </c>
      <c r="X121" s="190">
        <f t="shared" si="213"/>
        <v>0</v>
      </c>
      <c r="Y121" s="193">
        <f t="shared" si="213"/>
        <v>0</v>
      </c>
      <c r="Z121" s="189">
        <f t="shared" si="213"/>
        <v>0</v>
      </c>
      <c r="AA121" s="190">
        <f t="shared" si="213"/>
        <v>0</v>
      </c>
      <c r="AB121" s="193">
        <f t="shared" si="213"/>
        <v>0</v>
      </c>
      <c r="AC121" s="155">
        <f>G121+M121+S121+Y121</f>
        <v>0</v>
      </c>
      <c r="AD121" s="160">
        <f>J121+P121+V121+AB121</f>
        <v>0</v>
      </c>
      <c r="AE121" s="208">
        <f t="shared" si="211"/>
        <v>0</v>
      </c>
      <c r="AF121" s="304" t="e">
        <f t="shared" si="212"/>
        <v>#DIV/0!</v>
      </c>
      <c r="AG121" s="305"/>
      <c r="AH121" s="99"/>
      <c r="AI121" s="99"/>
    </row>
    <row r="122" spans="1:35" ht="54.75" customHeight="1" thickBot="1" x14ac:dyDescent="0.25">
      <c r="A122" s="306" t="s">
        <v>102</v>
      </c>
      <c r="B122" s="291" t="s">
        <v>33</v>
      </c>
      <c r="C122" s="165" t="s">
        <v>205</v>
      </c>
      <c r="D122" s="292"/>
      <c r="E122" s="89"/>
      <c r="F122" s="90"/>
      <c r="G122" s="90"/>
      <c r="H122" s="89"/>
      <c r="I122" s="90"/>
      <c r="J122" s="94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4"/>
      <c r="AC122" s="240"/>
      <c r="AD122" s="241"/>
      <c r="AE122" s="241"/>
      <c r="AF122" s="255"/>
      <c r="AG122" s="256"/>
      <c r="AH122" s="99"/>
      <c r="AI122" s="99"/>
    </row>
    <row r="123" spans="1:35" ht="30" customHeight="1" x14ac:dyDescent="0.2">
      <c r="A123" s="293" t="s">
        <v>107</v>
      </c>
      <c r="B123" s="294" t="s">
        <v>108</v>
      </c>
      <c r="C123" s="295" t="s">
        <v>206</v>
      </c>
      <c r="D123" s="296" t="s">
        <v>207</v>
      </c>
      <c r="E123" s="297"/>
      <c r="F123" s="298"/>
      <c r="G123" s="299">
        <f t="shared" ref="G123:G124" si="214">E123*F123</f>
        <v>0</v>
      </c>
      <c r="H123" s="261"/>
      <c r="I123" s="262"/>
      <c r="J123" s="264">
        <f t="shared" ref="J123:J124" si="215">H123*I123</f>
        <v>0</v>
      </c>
      <c r="K123" s="300"/>
      <c r="L123" s="298"/>
      <c r="M123" s="301">
        <f t="shared" ref="M123:M124" si="216">K123*L123</f>
        <v>0</v>
      </c>
      <c r="N123" s="297"/>
      <c r="O123" s="298"/>
      <c r="P123" s="301">
        <f t="shared" ref="P123:P124" si="217">N123*O123</f>
        <v>0</v>
      </c>
      <c r="Q123" s="300"/>
      <c r="R123" s="298"/>
      <c r="S123" s="301">
        <f t="shared" ref="S123:S124" si="218">Q123*R123</f>
        <v>0</v>
      </c>
      <c r="T123" s="297"/>
      <c r="U123" s="298"/>
      <c r="V123" s="301">
        <f t="shared" ref="V123:V124" si="219">T123*U123</f>
        <v>0</v>
      </c>
      <c r="W123" s="300"/>
      <c r="X123" s="298"/>
      <c r="Y123" s="301">
        <f t="shared" ref="Y123:Y124" si="220">W123*X123</f>
        <v>0</v>
      </c>
      <c r="Z123" s="297"/>
      <c r="AA123" s="298"/>
      <c r="AB123" s="301">
        <f t="shared" ref="AB123:AB124" si="221">Z123*AA123</f>
        <v>0</v>
      </c>
      <c r="AC123" s="266">
        <f>G123+M123+S123+Y123</f>
        <v>0</v>
      </c>
      <c r="AD123" s="267">
        <f>J123+P123+V123+AB123</f>
        <v>0</v>
      </c>
      <c r="AE123" s="268">
        <f t="shared" ref="AE123:AE125" si="222">AC123-AD123</f>
        <v>0</v>
      </c>
      <c r="AF123" s="274" t="e">
        <f t="shared" ref="AF123:AF125" si="223">AE123/AC123</f>
        <v>#DIV/0!</v>
      </c>
      <c r="AG123" s="275"/>
      <c r="AH123" s="99"/>
      <c r="AI123" s="99"/>
    </row>
    <row r="124" spans="1:35" ht="30" customHeight="1" thickBot="1" x14ac:dyDescent="0.25">
      <c r="A124" s="302" t="s">
        <v>107</v>
      </c>
      <c r="B124" s="294" t="s">
        <v>111</v>
      </c>
      <c r="C124" s="303" t="s">
        <v>206</v>
      </c>
      <c r="D124" s="128" t="s">
        <v>207</v>
      </c>
      <c r="E124" s="129"/>
      <c r="F124" s="130"/>
      <c r="G124" s="119">
        <f t="shared" si="214"/>
        <v>0</v>
      </c>
      <c r="H124" s="129"/>
      <c r="I124" s="130"/>
      <c r="J124" s="138">
        <f t="shared" si="215"/>
        <v>0</v>
      </c>
      <c r="K124" s="227"/>
      <c r="L124" s="130"/>
      <c r="M124" s="228">
        <f t="shared" si="216"/>
        <v>0</v>
      </c>
      <c r="N124" s="129"/>
      <c r="O124" s="130"/>
      <c r="P124" s="228">
        <f t="shared" si="217"/>
        <v>0</v>
      </c>
      <c r="Q124" s="227"/>
      <c r="R124" s="130"/>
      <c r="S124" s="228">
        <f t="shared" si="218"/>
        <v>0</v>
      </c>
      <c r="T124" s="129"/>
      <c r="U124" s="130"/>
      <c r="V124" s="228">
        <f t="shared" si="219"/>
        <v>0</v>
      </c>
      <c r="W124" s="227"/>
      <c r="X124" s="130"/>
      <c r="Y124" s="228">
        <f t="shared" si="220"/>
        <v>0</v>
      </c>
      <c r="Z124" s="129"/>
      <c r="AA124" s="130"/>
      <c r="AB124" s="228">
        <f t="shared" si="221"/>
        <v>0</v>
      </c>
      <c r="AC124" s="132">
        <f>G124+M124+S124+Y124</f>
        <v>0</v>
      </c>
      <c r="AD124" s="133">
        <f>J124+P124+V124+AB124</f>
        <v>0</v>
      </c>
      <c r="AE124" s="183">
        <f t="shared" si="222"/>
        <v>0</v>
      </c>
      <c r="AF124" s="274" t="e">
        <f t="shared" si="223"/>
        <v>#DIV/0!</v>
      </c>
      <c r="AG124" s="275"/>
      <c r="AH124" s="99"/>
      <c r="AI124" s="99"/>
    </row>
    <row r="125" spans="1:35" ht="42" customHeight="1" thickBot="1" x14ac:dyDescent="0.25">
      <c r="A125" s="498" t="s">
        <v>208</v>
      </c>
      <c r="B125" s="488"/>
      <c r="C125" s="489"/>
      <c r="D125" s="307"/>
      <c r="E125" s="308">
        <f t="shared" ref="E125:AB125" si="224">SUM(E123:E124)</f>
        <v>0</v>
      </c>
      <c r="F125" s="309">
        <f t="shared" si="224"/>
        <v>0</v>
      </c>
      <c r="G125" s="310">
        <f t="shared" si="224"/>
        <v>0</v>
      </c>
      <c r="H125" s="311">
        <f t="shared" si="224"/>
        <v>0</v>
      </c>
      <c r="I125" s="312">
        <f t="shared" si="224"/>
        <v>0</v>
      </c>
      <c r="J125" s="312">
        <f t="shared" si="224"/>
        <v>0</v>
      </c>
      <c r="K125" s="313">
        <f t="shared" si="224"/>
        <v>0</v>
      </c>
      <c r="L125" s="309">
        <f t="shared" si="224"/>
        <v>0</v>
      </c>
      <c r="M125" s="309">
        <f t="shared" si="224"/>
        <v>0</v>
      </c>
      <c r="N125" s="308">
        <f t="shared" si="224"/>
        <v>0</v>
      </c>
      <c r="O125" s="309">
        <f t="shared" si="224"/>
        <v>0</v>
      </c>
      <c r="P125" s="309">
        <f t="shared" si="224"/>
        <v>0</v>
      </c>
      <c r="Q125" s="313">
        <f t="shared" si="224"/>
        <v>0</v>
      </c>
      <c r="R125" s="309">
        <f t="shared" si="224"/>
        <v>0</v>
      </c>
      <c r="S125" s="309">
        <f t="shared" si="224"/>
        <v>0</v>
      </c>
      <c r="T125" s="308">
        <f t="shared" si="224"/>
        <v>0</v>
      </c>
      <c r="U125" s="309">
        <f t="shared" si="224"/>
        <v>0</v>
      </c>
      <c r="V125" s="309">
        <f t="shared" si="224"/>
        <v>0</v>
      </c>
      <c r="W125" s="313">
        <f t="shared" si="224"/>
        <v>0</v>
      </c>
      <c r="X125" s="309">
        <f t="shared" si="224"/>
        <v>0</v>
      </c>
      <c r="Y125" s="309">
        <f t="shared" si="224"/>
        <v>0</v>
      </c>
      <c r="Z125" s="308">
        <f t="shared" si="224"/>
        <v>0</v>
      </c>
      <c r="AA125" s="309">
        <f t="shared" si="224"/>
        <v>0</v>
      </c>
      <c r="AB125" s="309">
        <f t="shared" si="224"/>
        <v>0</v>
      </c>
      <c r="AC125" s="155">
        <f>G125+M125+S125+Y125</f>
        <v>0</v>
      </c>
      <c r="AD125" s="160">
        <f>J125+P125+V125+AB125</f>
        <v>0</v>
      </c>
      <c r="AE125" s="208">
        <f t="shared" si="222"/>
        <v>0</v>
      </c>
      <c r="AF125" s="314" t="e">
        <f t="shared" si="223"/>
        <v>#DIV/0!</v>
      </c>
      <c r="AG125" s="315"/>
      <c r="AH125" s="99"/>
      <c r="AI125" s="99"/>
    </row>
    <row r="126" spans="1:35" ht="15.75" customHeight="1" thickBot="1" x14ac:dyDescent="0.25">
      <c r="A126" s="197" t="s">
        <v>102</v>
      </c>
      <c r="B126" s="247" t="s">
        <v>34</v>
      </c>
      <c r="C126" s="250" t="s">
        <v>209</v>
      </c>
      <c r="D126" s="316"/>
      <c r="E126" s="317"/>
      <c r="F126" s="318"/>
      <c r="G126" s="318"/>
      <c r="H126" s="317"/>
      <c r="I126" s="318"/>
      <c r="J126" s="318"/>
      <c r="K126" s="318"/>
      <c r="L126" s="318"/>
      <c r="M126" s="319"/>
      <c r="N126" s="317"/>
      <c r="O126" s="318"/>
      <c r="P126" s="319"/>
      <c r="Q126" s="318"/>
      <c r="R126" s="318"/>
      <c r="S126" s="319"/>
      <c r="T126" s="317"/>
      <c r="U126" s="318"/>
      <c r="V126" s="319"/>
      <c r="W126" s="318"/>
      <c r="X126" s="318"/>
      <c r="Y126" s="319"/>
      <c r="Z126" s="317"/>
      <c r="AA126" s="318"/>
      <c r="AB126" s="319"/>
      <c r="AC126" s="317"/>
      <c r="AD126" s="318"/>
      <c r="AE126" s="318"/>
      <c r="AF126" s="255"/>
      <c r="AG126" s="256"/>
      <c r="AH126" s="99"/>
      <c r="AI126" s="99"/>
    </row>
    <row r="127" spans="1:35" ht="30" customHeight="1" x14ac:dyDescent="0.2">
      <c r="A127" s="257" t="s">
        <v>107</v>
      </c>
      <c r="B127" s="258" t="s">
        <v>108</v>
      </c>
      <c r="C127" s="259" t="s">
        <v>210</v>
      </c>
      <c r="D127" s="260" t="s">
        <v>211</v>
      </c>
      <c r="E127" s="261"/>
      <c r="F127" s="262"/>
      <c r="G127" s="263">
        <f t="shared" ref="G127:G129" si="225">E127*F127</f>
        <v>0</v>
      </c>
      <c r="H127" s="261"/>
      <c r="I127" s="262"/>
      <c r="J127" s="264">
        <f t="shared" ref="J127:J129" si="226">H127*I127</f>
        <v>0</v>
      </c>
      <c r="K127" s="265"/>
      <c r="L127" s="262"/>
      <c r="M127" s="264">
        <f t="shared" ref="M127:M129" si="227">K127*L127</f>
        <v>0</v>
      </c>
      <c r="N127" s="261"/>
      <c r="O127" s="262"/>
      <c r="P127" s="264">
        <f t="shared" ref="P127:P129" si="228">N127*O127</f>
        <v>0</v>
      </c>
      <c r="Q127" s="265"/>
      <c r="R127" s="262"/>
      <c r="S127" s="264">
        <f t="shared" ref="S127:S129" si="229">Q127*R127</f>
        <v>0</v>
      </c>
      <c r="T127" s="261"/>
      <c r="U127" s="262"/>
      <c r="V127" s="264">
        <f t="shared" ref="V127:V129" si="230">T127*U127</f>
        <v>0</v>
      </c>
      <c r="W127" s="265"/>
      <c r="X127" s="262"/>
      <c r="Y127" s="264">
        <f t="shared" ref="Y127:Y129" si="231">W127*X127</f>
        <v>0</v>
      </c>
      <c r="Z127" s="261"/>
      <c r="AA127" s="262"/>
      <c r="AB127" s="263">
        <f t="shared" ref="AB127:AB129" si="232">Z127*AA127</f>
        <v>0</v>
      </c>
      <c r="AC127" s="266">
        <f>G127+M127+S127+Y127</f>
        <v>0</v>
      </c>
      <c r="AD127" s="320">
        <f>J127+P127+V127+AB127</f>
        <v>0</v>
      </c>
      <c r="AE127" s="321">
        <f t="shared" ref="AE127:AE130" si="233">AC127-AD127</f>
        <v>0</v>
      </c>
      <c r="AF127" s="322" t="e">
        <f t="shared" ref="AF127:AF130" si="234">AE127/AC127</f>
        <v>#DIV/0!</v>
      </c>
      <c r="AG127" s="275"/>
      <c r="AH127" s="99"/>
      <c r="AI127" s="99"/>
    </row>
    <row r="128" spans="1:35" ht="30" customHeight="1" x14ac:dyDescent="0.2">
      <c r="A128" s="113" t="s">
        <v>107</v>
      </c>
      <c r="B128" s="271" t="s">
        <v>111</v>
      </c>
      <c r="C128" s="272" t="s">
        <v>212</v>
      </c>
      <c r="D128" s="273" t="s">
        <v>213</v>
      </c>
      <c r="E128" s="117"/>
      <c r="F128" s="118"/>
      <c r="G128" s="119">
        <f t="shared" si="225"/>
        <v>0</v>
      </c>
      <c r="H128" s="117"/>
      <c r="I128" s="118"/>
      <c r="J128" s="138">
        <f t="shared" si="226"/>
        <v>0</v>
      </c>
      <c r="K128" s="205"/>
      <c r="L128" s="118"/>
      <c r="M128" s="138">
        <f t="shared" si="227"/>
        <v>0</v>
      </c>
      <c r="N128" s="117"/>
      <c r="O128" s="118"/>
      <c r="P128" s="138">
        <f t="shared" si="228"/>
        <v>0</v>
      </c>
      <c r="Q128" s="205"/>
      <c r="R128" s="118"/>
      <c r="S128" s="138">
        <f t="shared" si="229"/>
        <v>0</v>
      </c>
      <c r="T128" s="117"/>
      <c r="U128" s="118"/>
      <c r="V128" s="138">
        <f t="shared" si="230"/>
        <v>0</v>
      </c>
      <c r="W128" s="205"/>
      <c r="X128" s="118"/>
      <c r="Y128" s="138">
        <f t="shared" si="231"/>
        <v>0</v>
      </c>
      <c r="Z128" s="117"/>
      <c r="AA128" s="118"/>
      <c r="AB128" s="119">
        <f t="shared" si="232"/>
        <v>0</v>
      </c>
      <c r="AC128" s="120">
        <f>G128+M128+S128+Y128</f>
        <v>0</v>
      </c>
      <c r="AD128" s="323">
        <f>J128+P128+V128+AB128</f>
        <v>0</v>
      </c>
      <c r="AE128" s="324">
        <f t="shared" si="233"/>
        <v>0</v>
      </c>
      <c r="AF128" s="322" t="e">
        <f t="shared" si="234"/>
        <v>#DIV/0!</v>
      </c>
      <c r="AG128" s="275"/>
      <c r="AH128" s="99"/>
      <c r="AI128" s="99"/>
    </row>
    <row r="129" spans="1:35" ht="30" customHeight="1" thickBot="1" x14ac:dyDescent="0.25">
      <c r="A129" s="139" t="s">
        <v>107</v>
      </c>
      <c r="B129" s="276" t="s">
        <v>112</v>
      </c>
      <c r="C129" s="277" t="s">
        <v>214</v>
      </c>
      <c r="D129" s="278" t="s">
        <v>213</v>
      </c>
      <c r="E129" s="143"/>
      <c r="F129" s="144"/>
      <c r="G129" s="145">
        <f t="shared" si="225"/>
        <v>0</v>
      </c>
      <c r="H129" s="143"/>
      <c r="I129" s="144"/>
      <c r="J129" s="146">
        <f t="shared" si="226"/>
        <v>0</v>
      </c>
      <c r="K129" s="207"/>
      <c r="L129" s="144"/>
      <c r="M129" s="146">
        <f t="shared" si="227"/>
        <v>0</v>
      </c>
      <c r="N129" s="143"/>
      <c r="O129" s="144"/>
      <c r="P129" s="146">
        <f t="shared" si="228"/>
        <v>0</v>
      </c>
      <c r="Q129" s="207"/>
      <c r="R129" s="144"/>
      <c r="S129" s="146">
        <f t="shared" si="229"/>
        <v>0</v>
      </c>
      <c r="T129" s="143"/>
      <c r="U129" s="144"/>
      <c r="V129" s="146">
        <f t="shared" si="230"/>
        <v>0</v>
      </c>
      <c r="W129" s="207"/>
      <c r="X129" s="144"/>
      <c r="Y129" s="146">
        <f t="shared" si="231"/>
        <v>0</v>
      </c>
      <c r="Z129" s="143"/>
      <c r="AA129" s="144"/>
      <c r="AB129" s="145">
        <f t="shared" si="232"/>
        <v>0</v>
      </c>
      <c r="AC129" s="236">
        <f>G129+M129+S129+Y129</f>
        <v>0</v>
      </c>
      <c r="AD129" s="325">
        <f>J129+P129+V129+AB129</f>
        <v>0</v>
      </c>
      <c r="AE129" s="324">
        <f t="shared" si="233"/>
        <v>0</v>
      </c>
      <c r="AF129" s="322" t="e">
        <f t="shared" si="234"/>
        <v>#DIV/0!</v>
      </c>
      <c r="AG129" s="275"/>
      <c r="AH129" s="99"/>
      <c r="AI129" s="99"/>
    </row>
    <row r="130" spans="1:35" ht="15.75" customHeight="1" thickBot="1" x14ac:dyDescent="0.25">
      <c r="A130" s="499" t="s">
        <v>215</v>
      </c>
      <c r="B130" s="500"/>
      <c r="C130" s="501"/>
      <c r="D130" s="326"/>
      <c r="E130" s="327">
        <f t="shared" ref="E130:AB130" si="235">SUM(E127:E129)</f>
        <v>0</v>
      </c>
      <c r="F130" s="328">
        <f t="shared" si="235"/>
        <v>0</v>
      </c>
      <c r="G130" s="329">
        <f t="shared" si="235"/>
        <v>0</v>
      </c>
      <c r="H130" s="330">
        <f t="shared" si="235"/>
        <v>0</v>
      </c>
      <c r="I130" s="331">
        <f t="shared" si="235"/>
        <v>0</v>
      </c>
      <c r="J130" s="331">
        <f t="shared" si="235"/>
        <v>0</v>
      </c>
      <c r="K130" s="332">
        <f t="shared" si="235"/>
        <v>0</v>
      </c>
      <c r="L130" s="328">
        <f t="shared" si="235"/>
        <v>0</v>
      </c>
      <c r="M130" s="328">
        <f t="shared" si="235"/>
        <v>0</v>
      </c>
      <c r="N130" s="327">
        <f t="shared" si="235"/>
        <v>0</v>
      </c>
      <c r="O130" s="328">
        <f t="shared" si="235"/>
        <v>0</v>
      </c>
      <c r="P130" s="328">
        <f t="shared" si="235"/>
        <v>0</v>
      </c>
      <c r="Q130" s="332">
        <f t="shared" si="235"/>
        <v>0</v>
      </c>
      <c r="R130" s="328">
        <f t="shared" si="235"/>
        <v>0</v>
      </c>
      <c r="S130" s="328">
        <f t="shared" si="235"/>
        <v>0</v>
      </c>
      <c r="T130" s="327">
        <f t="shared" si="235"/>
        <v>0</v>
      </c>
      <c r="U130" s="328">
        <f t="shared" si="235"/>
        <v>0</v>
      </c>
      <c r="V130" s="328">
        <f t="shared" si="235"/>
        <v>0</v>
      </c>
      <c r="W130" s="332">
        <f t="shared" si="235"/>
        <v>0</v>
      </c>
      <c r="X130" s="328">
        <f t="shared" si="235"/>
        <v>0</v>
      </c>
      <c r="Y130" s="328">
        <f t="shared" si="235"/>
        <v>0</v>
      </c>
      <c r="Z130" s="327">
        <f t="shared" si="235"/>
        <v>0</v>
      </c>
      <c r="AA130" s="328">
        <f t="shared" si="235"/>
        <v>0</v>
      </c>
      <c r="AB130" s="328">
        <f t="shared" si="235"/>
        <v>0</v>
      </c>
      <c r="AC130" s="286">
        <f>G130+M130+S130+Y130</f>
        <v>0</v>
      </c>
      <c r="AD130" s="333">
        <f>J130+P130+V130+AB130</f>
        <v>0</v>
      </c>
      <c r="AE130" s="334">
        <f t="shared" si="233"/>
        <v>0</v>
      </c>
      <c r="AF130" s="335" t="e">
        <f t="shared" si="234"/>
        <v>#DIV/0!</v>
      </c>
      <c r="AG130" s="315"/>
      <c r="AH130" s="99"/>
      <c r="AI130" s="99"/>
    </row>
    <row r="131" spans="1:35" ht="15" customHeight="1" thickBot="1" x14ac:dyDescent="0.25">
      <c r="A131" s="197" t="s">
        <v>102</v>
      </c>
      <c r="B131" s="247" t="s">
        <v>35</v>
      </c>
      <c r="C131" s="250" t="s">
        <v>216</v>
      </c>
      <c r="D131" s="251"/>
      <c r="E131" s="252"/>
      <c r="F131" s="253"/>
      <c r="G131" s="253"/>
      <c r="H131" s="252"/>
      <c r="I131" s="253"/>
      <c r="J131" s="254"/>
      <c r="K131" s="253"/>
      <c r="L131" s="253"/>
      <c r="M131" s="254"/>
      <c r="N131" s="252"/>
      <c r="O131" s="253"/>
      <c r="P131" s="254"/>
      <c r="Q131" s="253"/>
      <c r="R131" s="253"/>
      <c r="S131" s="254"/>
      <c r="T131" s="252"/>
      <c r="U131" s="253"/>
      <c r="V131" s="254"/>
      <c r="W131" s="253"/>
      <c r="X131" s="253"/>
      <c r="Y131" s="254"/>
      <c r="Z131" s="252"/>
      <c r="AA131" s="253"/>
      <c r="AB131" s="254"/>
      <c r="AC131" s="317"/>
      <c r="AD131" s="318"/>
      <c r="AE131" s="336"/>
      <c r="AF131" s="337"/>
      <c r="AG131" s="338"/>
      <c r="AH131" s="99"/>
      <c r="AI131" s="99"/>
    </row>
    <row r="132" spans="1:35" ht="30" customHeight="1" x14ac:dyDescent="0.2">
      <c r="A132" s="257" t="s">
        <v>107</v>
      </c>
      <c r="B132" s="258" t="s">
        <v>108</v>
      </c>
      <c r="C132" s="259" t="s">
        <v>217</v>
      </c>
      <c r="D132" s="260" t="s">
        <v>218</v>
      </c>
      <c r="E132" s="261">
        <v>1</v>
      </c>
      <c r="F132" s="262">
        <v>10000</v>
      </c>
      <c r="G132" s="263">
        <f t="shared" ref="G132:G135" si="236">E132*F132</f>
        <v>10000</v>
      </c>
      <c r="H132" s="261">
        <v>1</v>
      </c>
      <c r="I132" s="262">
        <v>15000</v>
      </c>
      <c r="J132" s="423">
        <f t="shared" ref="J132:J135" si="237">H132*I132</f>
        <v>15000</v>
      </c>
      <c r="K132" s="265"/>
      <c r="L132" s="262"/>
      <c r="M132" s="264">
        <f t="shared" ref="M132:M135" si="238">K132*L132</f>
        <v>0</v>
      </c>
      <c r="N132" s="261"/>
      <c r="O132" s="262"/>
      <c r="P132" s="264">
        <f t="shared" ref="P132:P135" si="239">N132*O132</f>
        <v>0</v>
      </c>
      <c r="Q132" s="265"/>
      <c r="R132" s="262"/>
      <c r="S132" s="264">
        <f t="shared" ref="S132:S135" si="240">Q132*R132</f>
        <v>0</v>
      </c>
      <c r="T132" s="261"/>
      <c r="U132" s="262"/>
      <c r="V132" s="264">
        <f t="shared" ref="V132:V135" si="241">T132*U132</f>
        <v>0</v>
      </c>
      <c r="W132" s="265"/>
      <c r="X132" s="262"/>
      <c r="Y132" s="264">
        <f t="shared" ref="Y132:Y135" si="242">W132*X132</f>
        <v>0</v>
      </c>
      <c r="Z132" s="261"/>
      <c r="AA132" s="262"/>
      <c r="AB132" s="263">
        <f t="shared" ref="AB132:AB135" si="243">Z132*AA132</f>
        <v>0</v>
      </c>
      <c r="AC132" s="266">
        <f>G132+M132+S132+Y132</f>
        <v>10000</v>
      </c>
      <c r="AD132" s="320">
        <f>J132+P132+V132+AB132</f>
        <v>15000</v>
      </c>
      <c r="AE132" s="266">
        <f t="shared" ref="AE132:AE136" si="244">AC132-AD132</f>
        <v>-5000</v>
      </c>
      <c r="AF132" s="269">
        <f t="shared" ref="AF132:AF136" si="245">AE132/AC132</f>
        <v>-0.5</v>
      </c>
      <c r="AG132" s="270"/>
      <c r="AH132" s="99"/>
      <c r="AI132" s="99"/>
    </row>
    <row r="133" spans="1:35" ht="30" customHeight="1" x14ac:dyDescent="0.2">
      <c r="A133" s="113" t="s">
        <v>107</v>
      </c>
      <c r="B133" s="271" t="s">
        <v>111</v>
      </c>
      <c r="C133" s="272" t="s">
        <v>219</v>
      </c>
      <c r="D133" s="273" t="s">
        <v>218</v>
      </c>
      <c r="E133" s="117">
        <v>1</v>
      </c>
      <c r="F133" s="118">
        <v>10000</v>
      </c>
      <c r="G133" s="119">
        <f t="shared" si="236"/>
        <v>10000</v>
      </c>
      <c r="H133" s="117">
        <v>1</v>
      </c>
      <c r="I133" s="118">
        <v>10000</v>
      </c>
      <c r="J133" s="422">
        <f t="shared" si="237"/>
        <v>10000</v>
      </c>
      <c r="K133" s="205"/>
      <c r="L133" s="118"/>
      <c r="M133" s="138">
        <f t="shared" si="238"/>
        <v>0</v>
      </c>
      <c r="N133" s="117"/>
      <c r="O133" s="118"/>
      <c r="P133" s="138">
        <f t="shared" si="239"/>
        <v>0</v>
      </c>
      <c r="Q133" s="205"/>
      <c r="R133" s="118"/>
      <c r="S133" s="138">
        <f t="shared" si="240"/>
        <v>0</v>
      </c>
      <c r="T133" s="117"/>
      <c r="U133" s="118"/>
      <c r="V133" s="138">
        <f t="shared" si="241"/>
        <v>0</v>
      </c>
      <c r="W133" s="205"/>
      <c r="X133" s="118"/>
      <c r="Y133" s="138">
        <f t="shared" si="242"/>
        <v>0</v>
      </c>
      <c r="Z133" s="117"/>
      <c r="AA133" s="118"/>
      <c r="AB133" s="119">
        <f t="shared" si="243"/>
        <v>0</v>
      </c>
      <c r="AC133" s="120">
        <f>G133+M133+S133+Y133</f>
        <v>10000</v>
      </c>
      <c r="AD133" s="323">
        <f>J133+P133+V133+AB133</f>
        <v>10000</v>
      </c>
      <c r="AE133" s="120">
        <f t="shared" si="244"/>
        <v>0</v>
      </c>
      <c r="AF133" s="274">
        <f t="shared" si="245"/>
        <v>0</v>
      </c>
      <c r="AG133" s="275"/>
      <c r="AH133" s="99"/>
      <c r="AI133" s="99"/>
    </row>
    <row r="134" spans="1:35" ht="30" customHeight="1" x14ac:dyDescent="0.2">
      <c r="A134" s="113" t="s">
        <v>107</v>
      </c>
      <c r="B134" s="271" t="s">
        <v>112</v>
      </c>
      <c r="C134" s="272" t="s">
        <v>220</v>
      </c>
      <c r="D134" s="273" t="s">
        <v>218</v>
      </c>
      <c r="E134" s="117">
        <v>1</v>
      </c>
      <c r="F134" s="118">
        <v>40000</v>
      </c>
      <c r="G134" s="119">
        <f t="shared" si="236"/>
        <v>40000</v>
      </c>
      <c r="H134" s="117">
        <v>1</v>
      </c>
      <c r="I134" s="118">
        <v>40000</v>
      </c>
      <c r="J134" s="422">
        <f t="shared" si="237"/>
        <v>40000</v>
      </c>
      <c r="K134" s="205"/>
      <c r="L134" s="118"/>
      <c r="M134" s="138">
        <f t="shared" si="238"/>
        <v>0</v>
      </c>
      <c r="N134" s="117"/>
      <c r="O134" s="118"/>
      <c r="P134" s="138">
        <f t="shared" si="239"/>
        <v>0</v>
      </c>
      <c r="Q134" s="205"/>
      <c r="R134" s="118"/>
      <c r="S134" s="138">
        <f t="shared" si="240"/>
        <v>0</v>
      </c>
      <c r="T134" s="117"/>
      <c r="U134" s="118"/>
      <c r="V134" s="138">
        <f t="shared" si="241"/>
        <v>0</v>
      </c>
      <c r="W134" s="205"/>
      <c r="X134" s="118"/>
      <c r="Y134" s="138">
        <f t="shared" si="242"/>
        <v>0</v>
      </c>
      <c r="Z134" s="117"/>
      <c r="AA134" s="118"/>
      <c r="AB134" s="119">
        <f t="shared" si="243"/>
        <v>0</v>
      </c>
      <c r="AC134" s="120">
        <f>G134+M134+S134+Y134</f>
        <v>40000</v>
      </c>
      <c r="AD134" s="323">
        <f>J134+P134+V134+AB134</f>
        <v>40000</v>
      </c>
      <c r="AE134" s="120">
        <f t="shared" si="244"/>
        <v>0</v>
      </c>
      <c r="AF134" s="274">
        <f t="shared" si="245"/>
        <v>0</v>
      </c>
      <c r="AG134" s="275"/>
      <c r="AH134" s="99"/>
      <c r="AI134" s="99"/>
    </row>
    <row r="135" spans="1:35" ht="30" customHeight="1" thickBot="1" x14ac:dyDescent="0.25">
      <c r="A135" s="139" t="s">
        <v>107</v>
      </c>
      <c r="B135" s="276" t="s">
        <v>189</v>
      </c>
      <c r="C135" s="277" t="s">
        <v>221</v>
      </c>
      <c r="D135" s="278" t="s">
        <v>218</v>
      </c>
      <c r="E135" s="143"/>
      <c r="F135" s="144"/>
      <c r="G135" s="145">
        <f t="shared" si="236"/>
        <v>0</v>
      </c>
      <c r="H135" s="143"/>
      <c r="I135" s="144"/>
      <c r="J135" s="146">
        <f t="shared" si="237"/>
        <v>0</v>
      </c>
      <c r="K135" s="207"/>
      <c r="L135" s="144"/>
      <c r="M135" s="146">
        <f t="shared" si="238"/>
        <v>0</v>
      </c>
      <c r="N135" s="143"/>
      <c r="O135" s="144"/>
      <c r="P135" s="146">
        <f t="shared" si="239"/>
        <v>0</v>
      </c>
      <c r="Q135" s="207"/>
      <c r="R135" s="144"/>
      <c r="S135" s="146">
        <f t="shared" si="240"/>
        <v>0</v>
      </c>
      <c r="T135" s="143"/>
      <c r="U135" s="144"/>
      <c r="V135" s="146">
        <f t="shared" si="241"/>
        <v>0</v>
      </c>
      <c r="W135" s="207"/>
      <c r="X135" s="144"/>
      <c r="Y135" s="146">
        <f t="shared" si="242"/>
        <v>0</v>
      </c>
      <c r="Z135" s="143"/>
      <c r="AA135" s="144"/>
      <c r="AB135" s="145">
        <f t="shared" si="243"/>
        <v>0</v>
      </c>
      <c r="AC135" s="236">
        <f>G135+M135+S135+Y135</f>
        <v>0</v>
      </c>
      <c r="AD135" s="325">
        <f>J135+P135+V135+AB135</f>
        <v>0</v>
      </c>
      <c r="AE135" s="236">
        <f t="shared" si="244"/>
        <v>0</v>
      </c>
      <c r="AF135" s="339" t="e">
        <f t="shared" si="245"/>
        <v>#DIV/0!</v>
      </c>
      <c r="AG135" s="340"/>
      <c r="AH135" s="99"/>
      <c r="AI135" s="99"/>
    </row>
    <row r="136" spans="1:35" ht="15" customHeight="1" thickBot="1" x14ac:dyDescent="0.25">
      <c r="A136" s="499" t="s">
        <v>222</v>
      </c>
      <c r="B136" s="500"/>
      <c r="C136" s="501"/>
      <c r="D136" s="282"/>
      <c r="E136" s="327">
        <f t="shared" ref="E136:AB136" si="246">SUM(E132:E135)</f>
        <v>3</v>
      </c>
      <c r="F136" s="328">
        <f t="shared" si="246"/>
        <v>60000</v>
      </c>
      <c r="G136" s="329">
        <f t="shared" si="246"/>
        <v>60000</v>
      </c>
      <c r="H136" s="330">
        <f t="shared" si="246"/>
        <v>3</v>
      </c>
      <c r="I136" s="331">
        <f t="shared" si="246"/>
        <v>65000</v>
      </c>
      <c r="J136" s="331">
        <f t="shared" si="246"/>
        <v>65000</v>
      </c>
      <c r="K136" s="332">
        <f t="shared" si="246"/>
        <v>0</v>
      </c>
      <c r="L136" s="328">
        <f t="shared" si="246"/>
        <v>0</v>
      </c>
      <c r="M136" s="328">
        <f t="shared" si="246"/>
        <v>0</v>
      </c>
      <c r="N136" s="327">
        <f t="shared" si="246"/>
        <v>0</v>
      </c>
      <c r="O136" s="328">
        <f t="shared" si="246"/>
        <v>0</v>
      </c>
      <c r="P136" s="328">
        <f t="shared" si="246"/>
        <v>0</v>
      </c>
      <c r="Q136" s="332">
        <f t="shared" si="246"/>
        <v>0</v>
      </c>
      <c r="R136" s="328">
        <f t="shared" si="246"/>
        <v>0</v>
      </c>
      <c r="S136" s="328">
        <f t="shared" si="246"/>
        <v>0</v>
      </c>
      <c r="T136" s="327">
        <f t="shared" si="246"/>
        <v>0</v>
      </c>
      <c r="U136" s="328">
        <f t="shared" si="246"/>
        <v>0</v>
      </c>
      <c r="V136" s="328">
        <f t="shared" si="246"/>
        <v>0</v>
      </c>
      <c r="W136" s="332">
        <f t="shared" si="246"/>
        <v>0</v>
      </c>
      <c r="X136" s="328">
        <f t="shared" si="246"/>
        <v>0</v>
      </c>
      <c r="Y136" s="328">
        <f t="shared" si="246"/>
        <v>0</v>
      </c>
      <c r="Z136" s="327">
        <f t="shared" si="246"/>
        <v>0</v>
      </c>
      <c r="AA136" s="328">
        <f t="shared" si="246"/>
        <v>0</v>
      </c>
      <c r="AB136" s="328">
        <f t="shared" si="246"/>
        <v>0</v>
      </c>
      <c r="AC136" s="286">
        <f>G136+M136+S136+Y136</f>
        <v>60000</v>
      </c>
      <c r="AD136" s="333">
        <f>J136+P136+V136+AB136</f>
        <v>65000</v>
      </c>
      <c r="AE136" s="341">
        <f t="shared" si="244"/>
        <v>-5000</v>
      </c>
      <c r="AF136" s="342">
        <f t="shared" si="245"/>
        <v>-8.3333333333333329E-2</v>
      </c>
      <c r="AG136" s="343"/>
      <c r="AH136" s="99"/>
      <c r="AI136" s="99"/>
    </row>
    <row r="137" spans="1:35" ht="15" customHeight="1" thickBot="1" x14ac:dyDescent="0.25">
      <c r="A137" s="344" t="s">
        <v>102</v>
      </c>
      <c r="B137" s="247" t="s">
        <v>223</v>
      </c>
      <c r="C137" s="165" t="s">
        <v>224</v>
      </c>
      <c r="D137" s="239"/>
      <c r="E137" s="240"/>
      <c r="F137" s="241"/>
      <c r="G137" s="241"/>
      <c r="H137" s="240"/>
      <c r="I137" s="241"/>
      <c r="J137" s="241"/>
      <c r="K137" s="241"/>
      <c r="L137" s="241"/>
      <c r="M137" s="242"/>
      <c r="N137" s="240"/>
      <c r="O137" s="241"/>
      <c r="P137" s="242"/>
      <c r="Q137" s="241"/>
      <c r="R137" s="241"/>
      <c r="S137" s="242"/>
      <c r="T137" s="240"/>
      <c r="U137" s="241"/>
      <c r="V137" s="242"/>
      <c r="W137" s="241"/>
      <c r="X137" s="241"/>
      <c r="Y137" s="242"/>
      <c r="Z137" s="240"/>
      <c r="AA137" s="241"/>
      <c r="AB137" s="242"/>
      <c r="AC137" s="240"/>
      <c r="AD137" s="241"/>
      <c r="AE137" s="318"/>
      <c r="AF137" s="337"/>
      <c r="AG137" s="338"/>
      <c r="AH137" s="99"/>
      <c r="AI137" s="99"/>
    </row>
    <row r="138" spans="1:35" ht="30" customHeight="1" x14ac:dyDescent="0.2">
      <c r="A138" s="100" t="s">
        <v>104</v>
      </c>
      <c r="B138" s="101" t="s">
        <v>225</v>
      </c>
      <c r="C138" s="243" t="s">
        <v>226</v>
      </c>
      <c r="D138" s="179"/>
      <c r="E138" s="200">
        <f t="shared" ref="E138:AB138" si="247">SUM(E139:E141)</f>
        <v>0</v>
      </c>
      <c r="F138" s="201">
        <f t="shared" si="247"/>
        <v>0</v>
      </c>
      <c r="G138" s="202">
        <f t="shared" si="247"/>
        <v>0</v>
      </c>
      <c r="H138" s="104">
        <f t="shared" si="247"/>
        <v>0</v>
      </c>
      <c r="I138" s="105">
        <f t="shared" si="247"/>
        <v>0</v>
      </c>
      <c r="J138" s="137">
        <f t="shared" si="247"/>
        <v>0</v>
      </c>
      <c r="K138" s="213">
        <f t="shared" si="247"/>
        <v>0</v>
      </c>
      <c r="L138" s="201">
        <f t="shared" si="247"/>
        <v>0</v>
      </c>
      <c r="M138" s="214">
        <f t="shared" si="247"/>
        <v>0</v>
      </c>
      <c r="N138" s="200">
        <f t="shared" si="247"/>
        <v>0</v>
      </c>
      <c r="O138" s="201">
        <f t="shared" si="247"/>
        <v>0</v>
      </c>
      <c r="P138" s="214">
        <f t="shared" si="247"/>
        <v>0</v>
      </c>
      <c r="Q138" s="213">
        <f t="shared" si="247"/>
        <v>0</v>
      </c>
      <c r="R138" s="201">
        <f t="shared" si="247"/>
        <v>0</v>
      </c>
      <c r="S138" s="214">
        <f t="shared" si="247"/>
        <v>0</v>
      </c>
      <c r="T138" s="200">
        <f t="shared" si="247"/>
        <v>0</v>
      </c>
      <c r="U138" s="201">
        <f t="shared" si="247"/>
        <v>0</v>
      </c>
      <c r="V138" s="214">
        <f t="shared" si="247"/>
        <v>0</v>
      </c>
      <c r="W138" s="213">
        <f t="shared" si="247"/>
        <v>0</v>
      </c>
      <c r="X138" s="201">
        <f t="shared" si="247"/>
        <v>0</v>
      </c>
      <c r="Y138" s="214">
        <f t="shared" si="247"/>
        <v>0</v>
      </c>
      <c r="Z138" s="200">
        <f t="shared" si="247"/>
        <v>0</v>
      </c>
      <c r="AA138" s="201">
        <f t="shared" si="247"/>
        <v>0</v>
      </c>
      <c r="AB138" s="214">
        <f t="shared" si="247"/>
        <v>0</v>
      </c>
      <c r="AC138" s="107">
        <f t="shared" ref="AC138:AC159" si="248">G138+M138+S138+Y138</f>
        <v>0</v>
      </c>
      <c r="AD138" s="345">
        <f t="shared" ref="AD138:AD159" si="249">J138+P138+V138+AB138</f>
        <v>0</v>
      </c>
      <c r="AE138" s="346">
        <f t="shared" ref="AE138:AE160" si="250">AC138-AD138</f>
        <v>0</v>
      </c>
      <c r="AF138" s="347" t="e">
        <f t="shared" ref="AF138:AF160" si="251">AE138/AC138</f>
        <v>#DIV/0!</v>
      </c>
      <c r="AG138" s="348"/>
      <c r="AH138" s="112"/>
      <c r="AI138" s="112"/>
    </row>
    <row r="139" spans="1:35" ht="30" customHeight="1" x14ac:dyDescent="0.2">
      <c r="A139" s="113" t="s">
        <v>107</v>
      </c>
      <c r="B139" s="114" t="s">
        <v>108</v>
      </c>
      <c r="C139" s="115" t="s">
        <v>227</v>
      </c>
      <c r="D139" s="116" t="s">
        <v>127</v>
      </c>
      <c r="E139" s="117"/>
      <c r="F139" s="118"/>
      <c r="G139" s="119">
        <f t="shared" ref="G139:G141" si="252">E139*F139</f>
        <v>0</v>
      </c>
      <c r="H139" s="117"/>
      <c r="I139" s="118"/>
      <c r="J139" s="138">
        <f t="shared" ref="J139:J141" si="253">H139*I139</f>
        <v>0</v>
      </c>
      <c r="K139" s="205"/>
      <c r="L139" s="118"/>
      <c r="M139" s="138">
        <f t="shared" ref="M139:M141" si="254">K139*L139</f>
        <v>0</v>
      </c>
      <c r="N139" s="117"/>
      <c r="O139" s="118"/>
      <c r="P139" s="138">
        <f t="shared" ref="P139:P141" si="255">N139*O139</f>
        <v>0</v>
      </c>
      <c r="Q139" s="205"/>
      <c r="R139" s="118"/>
      <c r="S139" s="138">
        <f t="shared" ref="S139:S141" si="256">Q139*R139</f>
        <v>0</v>
      </c>
      <c r="T139" s="117"/>
      <c r="U139" s="118"/>
      <c r="V139" s="138">
        <f t="shared" ref="V139:V141" si="257">T139*U139</f>
        <v>0</v>
      </c>
      <c r="W139" s="205"/>
      <c r="X139" s="118"/>
      <c r="Y139" s="138">
        <f t="shared" ref="Y139:Y141" si="258">W139*X139</f>
        <v>0</v>
      </c>
      <c r="Z139" s="117"/>
      <c r="AA139" s="118"/>
      <c r="AB139" s="138">
        <f t="shared" ref="AB139:AB141" si="259">Z139*AA139</f>
        <v>0</v>
      </c>
      <c r="AC139" s="120">
        <f t="shared" si="248"/>
        <v>0</v>
      </c>
      <c r="AD139" s="323">
        <f t="shared" si="249"/>
        <v>0</v>
      </c>
      <c r="AE139" s="120">
        <f t="shared" si="250"/>
        <v>0</v>
      </c>
      <c r="AF139" s="274" t="e">
        <f t="shared" si="251"/>
        <v>#DIV/0!</v>
      </c>
      <c r="AG139" s="275"/>
      <c r="AH139" s="99"/>
      <c r="AI139" s="99"/>
    </row>
    <row r="140" spans="1:35" ht="30" customHeight="1" x14ac:dyDescent="0.2">
      <c r="A140" s="113" t="s">
        <v>107</v>
      </c>
      <c r="B140" s="114" t="s">
        <v>111</v>
      </c>
      <c r="C140" s="115" t="s">
        <v>227</v>
      </c>
      <c r="D140" s="116" t="s">
        <v>127</v>
      </c>
      <c r="E140" s="117"/>
      <c r="F140" s="118"/>
      <c r="G140" s="119">
        <f t="shared" si="252"/>
        <v>0</v>
      </c>
      <c r="H140" s="117"/>
      <c r="I140" s="118"/>
      <c r="J140" s="138">
        <f t="shared" si="253"/>
        <v>0</v>
      </c>
      <c r="K140" s="205"/>
      <c r="L140" s="118"/>
      <c r="M140" s="138">
        <f t="shared" si="254"/>
        <v>0</v>
      </c>
      <c r="N140" s="117"/>
      <c r="O140" s="118"/>
      <c r="P140" s="138">
        <f t="shared" si="255"/>
        <v>0</v>
      </c>
      <c r="Q140" s="205"/>
      <c r="R140" s="118"/>
      <c r="S140" s="138">
        <f t="shared" si="256"/>
        <v>0</v>
      </c>
      <c r="T140" s="117"/>
      <c r="U140" s="118"/>
      <c r="V140" s="138">
        <f t="shared" si="257"/>
        <v>0</v>
      </c>
      <c r="W140" s="205"/>
      <c r="X140" s="118"/>
      <c r="Y140" s="138">
        <f t="shared" si="258"/>
        <v>0</v>
      </c>
      <c r="Z140" s="117"/>
      <c r="AA140" s="118"/>
      <c r="AB140" s="138">
        <f t="shared" si="259"/>
        <v>0</v>
      </c>
      <c r="AC140" s="120">
        <f t="shared" si="248"/>
        <v>0</v>
      </c>
      <c r="AD140" s="323">
        <f t="shared" si="249"/>
        <v>0</v>
      </c>
      <c r="AE140" s="120">
        <f t="shared" si="250"/>
        <v>0</v>
      </c>
      <c r="AF140" s="274" t="e">
        <f t="shared" si="251"/>
        <v>#DIV/0!</v>
      </c>
      <c r="AG140" s="275"/>
      <c r="AH140" s="99"/>
      <c r="AI140" s="99"/>
    </row>
    <row r="141" spans="1:35" ht="30" customHeight="1" thickBot="1" x14ac:dyDescent="0.25">
      <c r="A141" s="125" t="s">
        <v>107</v>
      </c>
      <c r="B141" s="126" t="s">
        <v>112</v>
      </c>
      <c r="C141" s="127" t="s">
        <v>227</v>
      </c>
      <c r="D141" s="128" t="s">
        <v>127</v>
      </c>
      <c r="E141" s="129"/>
      <c r="F141" s="130"/>
      <c r="G141" s="131">
        <f t="shared" si="252"/>
        <v>0</v>
      </c>
      <c r="H141" s="129"/>
      <c r="I141" s="130"/>
      <c r="J141" s="228">
        <f t="shared" si="253"/>
        <v>0</v>
      </c>
      <c r="K141" s="227"/>
      <c r="L141" s="130"/>
      <c r="M141" s="228">
        <f t="shared" si="254"/>
        <v>0</v>
      </c>
      <c r="N141" s="129"/>
      <c r="O141" s="130"/>
      <c r="P141" s="228">
        <f t="shared" si="255"/>
        <v>0</v>
      </c>
      <c r="Q141" s="227"/>
      <c r="R141" s="130"/>
      <c r="S141" s="228">
        <f t="shared" si="256"/>
        <v>0</v>
      </c>
      <c r="T141" s="129"/>
      <c r="U141" s="130"/>
      <c r="V141" s="228">
        <f t="shared" si="257"/>
        <v>0</v>
      </c>
      <c r="W141" s="227"/>
      <c r="X141" s="130"/>
      <c r="Y141" s="228">
        <f t="shared" si="258"/>
        <v>0</v>
      </c>
      <c r="Z141" s="129"/>
      <c r="AA141" s="130"/>
      <c r="AB141" s="228">
        <f t="shared" si="259"/>
        <v>0</v>
      </c>
      <c r="AC141" s="236">
        <f t="shared" si="248"/>
        <v>0</v>
      </c>
      <c r="AD141" s="325">
        <f t="shared" si="249"/>
        <v>0</v>
      </c>
      <c r="AE141" s="132">
        <f t="shared" si="250"/>
        <v>0</v>
      </c>
      <c r="AF141" s="349" t="e">
        <f t="shared" si="251"/>
        <v>#DIV/0!</v>
      </c>
      <c r="AG141" s="350"/>
      <c r="AH141" s="99"/>
      <c r="AI141" s="99"/>
    </row>
    <row r="142" spans="1:35" ht="15" customHeight="1" x14ac:dyDescent="0.2">
      <c r="A142" s="100" t="s">
        <v>104</v>
      </c>
      <c r="B142" s="101" t="s">
        <v>228</v>
      </c>
      <c r="C142" s="244" t="s">
        <v>229</v>
      </c>
      <c r="D142" s="103"/>
      <c r="E142" s="104">
        <f t="shared" ref="E142:AB142" si="260">SUM(E143:E145)</f>
        <v>0</v>
      </c>
      <c r="F142" s="105">
        <f t="shared" si="260"/>
        <v>0</v>
      </c>
      <c r="G142" s="106">
        <f t="shared" si="260"/>
        <v>0</v>
      </c>
      <c r="H142" s="104">
        <f t="shared" si="260"/>
        <v>0</v>
      </c>
      <c r="I142" s="105">
        <f t="shared" si="260"/>
        <v>0</v>
      </c>
      <c r="J142" s="137">
        <f t="shared" si="260"/>
        <v>0</v>
      </c>
      <c r="K142" s="203">
        <f t="shared" si="260"/>
        <v>0</v>
      </c>
      <c r="L142" s="105">
        <f t="shared" si="260"/>
        <v>0</v>
      </c>
      <c r="M142" s="137">
        <f t="shared" si="260"/>
        <v>0</v>
      </c>
      <c r="N142" s="104">
        <f t="shared" si="260"/>
        <v>0</v>
      </c>
      <c r="O142" s="105">
        <f t="shared" si="260"/>
        <v>0</v>
      </c>
      <c r="P142" s="137">
        <f t="shared" si="260"/>
        <v>0</v>
      </c>
      <c r="Q142" s="203">
        <f t="shared" si="260"/>
        <v>0</v>
      </c>
      <c r="R142" s="105">
        <f t="shared" si="260"/>
        <v>0</v>
      </c>
      <c r="S142" s="137">
        <f t="shared" si="260"/>
        <v>0</v>
      </c>
      <c r="T142" s="104">
        <f t="shared" si="260"/>
        <v>0</v>
      </c>
      <c r="U142" s="105">
        <f t="shared" si="260"/>
        <v>0</v>
      </c>
      <c r="V142" s="137">
        <f t="shared" si="260"/>
        <v>0</v>
      </c>
      <c r="W142" s="203">
        <f t="shared" si="260"/>
        <v>0</v>
      </c>
      <c r="X142" s="105">
        <f t="shared" si="260"/>
        <v>0</v>
      </c>
      <c r="Y142" s="137">
        <f t="shared" si="260"/>
        <v>0</v>
      </c>
      <c r="Z142" s="104">
        <f t="shared" si="260"/>
        <v>0</v>
      </c>
      <c r="AA142" s="105">
        <f t="shared" si="260"/>
        <v>0</v>
      </c>
      <c r="AB142" s="137">
        <f t="shared" si="260"/>
        <v>0</v>
      </c>
      <c r="AC142" s="107">
        <f t="shared" si="248"/>
        <v>0</v>
      </c>
      <c r="AD142" s="345">
        <f t="shared" si="249"/>
        <v>0</v>
      </c>
      <c r="AE142" s="346">
        <f t="shared" si="250"/>
        <v>0</v>
      </c>
      <c r="AF142" s="347" t="e">
        <f t="shared" si="251"/>
        <v>#DIV/0!</v>
      </c>
      <c r="AG142" s="348"/>
      <c r="AH142" s="112"/>
      <c r="AI142" s="112"/>
    </row>
    <row r="143" spans="1:35" ht="30" customHeight="1" x14ac:dyDescent="0.2">
      <c r="A143" s="113" t="s">
        <v>107</v>
      </c>
      <c r="B143" s="114" t="s">
        <v>108</v>
      </c>
      <c r="C143" s="115" t="s">
        <v>230</v>
      </c>
      <c r="D143" s="116" t="s">
        <v>127</v>
      </c>
      <c r="E143" s="117"/>
      <c r="F143" s="118"/>
      <c r="G143" s="119">
        <f t="shared" ref="G143:G145" si="261">E143*F143</f>
        <v>0</v>
      </c>
      <c r="H143" s="117"/>
      <c r="I143" s="118"/>
      <c r="J143" s="138">
        <f t="shared" ref="J143:J145" si="262">H143*I143</f>
        <v>0</v>
      </c>
      <c r="K143" s="205"/>
      <c r="L143" s="118"/>
      <c r="M143" s="138">
        <f t="shared" ref="M143:M145" si="263">K143*L143</f>
        <v>0</v>
      </c>
      <c r="N143" s="117"/>
      <c r="O143" s="118"/>
      <c r="P143" s="138">
        <f t="shared" ref="P143:P145" si="264">N143*O143</f>
        <v>0</v>
      </c>
      <c r="Q143" s="205"/>
      <c r="R143" s="118"/>
      <c r="S143" s="138">
        <f t="shared" ref="S143:S145" si="265">Q143*R143</f>
        <v>0</v>
      </c>
      <c r="T143" s="117"/>
      <c r="U143" s="118"/>
      <c r="V143" s="138">
        <f t="shared" ref="V143:V145" si="266">T143*U143</f>
        <v>0</v>
      </c>
      <c r="W143" s="205"/>
      <c r="X143" s="118"/>
      <c r="Y143" s="138">
        <f t="shared" ref="Y143:Y145" si="267">W143*X143</f>
        <v>0</v>
      </c>
      <c r="Z143" s="117"/>
      <c r="AA143" s="118"/>
      <c r="AB143" s="138">
        <f t="shared" ref="AB143:AB145" si="268">Z143*AA143</f>
        <v>0</v>
      </c>
      <c r="AC143" s="120">
        <f t="shared" si="248"/>
        <v>0</v>
      </c>
      <c r="AD143" s="323">
        <f t="shared" si="249"/>
        <v>0</v>
      </c>
      <c r="AE143" s="120">
        <f t="shared" si="250"/>
        <v>0</v>
      </c>
      <c r="AF143" s="274" t="e">
        <f t="shared" si="251"/>
        <v>#DIV/0!</v>
      </c>
      <c r="AG143" s="275"/>
      <c r="AH143" s="99"/>
      <c r="AI143" s="99"/>
    </row>
    <row r="144" spans="1:35" ht="30" customHeight="1" x14ac:dyDescent="0.2">
      <c r="A144" s="113" t="s">
        <v>107</v>
      </c>
      <c r="B144" s="114" t="s">
        <v>111</v>
      </c>
      <c r="C144" s="115" t="s">
        <v>230</v>
      </c>
      <c r="D144" s="116" t="s">
        <v>127</v>
      </c>
      <c r="E144" s="117"/>
      <c r="F144" s="118"/>
      <c r="G144" s="119">
        <f t="shared" si="261"/>
        <v>0</v>
      </c>
      <c r="H144" s="117"/>
      <c r="I144" s="118"/>
      <c r="J144" s="138">
        <f t="shared" si="262"/>
        <v>0</v>
      </c>
      <c r="K144" s="205"/>
      <c r="L144" s="118"/>
      <c r="M144" s="138">
        <f t="shared" si="263"/>
        <v>0</v>
      </c>
      <c r="N144" s="117"/>
      <c r="O144" s="118"/>
      <c r="P144" s="138">
        <f t="shared" si="264"/>
        <v>0</v>
      </c>
      <c r="Q144" s="205"/>
      <c r="R144" s="118"/>
      <c r="S144" s="138">
        <f t="shared" si="265"/>
        <v>0</v>
      </c>
      <c r="T144" s="117"/>
      <c r="U144" s="118"/>
      <c r="V144" s="138">
        <f t="shared" si="266"/>
        <v>0</v>
      </c>
      <c r="W144" s="205"/>
      <c r="X144" s="118"/>
      <c r="Y144" s="138">
        <f t="shared" si="267"/>
        <v>0</v>
      </c>
      <c r="Z144" s="117"/>
      <c r="AA144" s="118"/>
      <c r="AB144" s="138">
        <f t="shared" si="268"/>
        <v>0</v>
      </c>
      <c r="AC144" s="120">
        <f t="shared" si="248"/>
        <v>0</v>
      </c>
      <c r="AD144" s="323">
        <f t="shared" si="249"/>
        <v>0</v>
      </c>
      <c r="AE144" s="120">
        <f t="shared" si="250"/>
        <v>0</v>
      </c>
      <c r="AF144" s="274" t="e">
        <f t="shared" si="251"/>
        <v>#DIV/0!</v>
      </c>
      <c r="AG144" s="275"/>
      <c r="AH144" s="99"/>
      <c r="AI144" s="99"/>
    </row>
    <row r="145" spans="1:35" ht="30" customHeight="1" thickBot="1" x14ac:dyDescent="0.25">
      <c r="A145" s="125" t="s">
        <v>107</v>
      </c>
      <c r="B145" s="126" t="s">
        <v>112</v>
      </c>
      <c r="C145" s="127" t="s">
        <v>230</v>
      </c>
      <c r="D145" s="128" t="s">
        <v>127</v>
      </c>
      <c r="E145" s="129"/>
      <c r="F145" s="130"/>
      <c r="G145" s="131">
        <f t="shared" si="261"/>
        <v>0</v>
      </c>
      <c r="H145" s="129"/>
      <c r="I145" s="130"/>
      <c r="J145" s="228">
        <f t="shared" si="262"/>
        <v>0</v>
      </c>
      <c r="K145" s="227"/>
      <c r="L145" s="130"/>
      <c r="M145" s="228">
        <f t="shared" si="263"/>
        <v>0</v>
      </c>
      <c r="N145" s="129"/>
      <c r="O145" s="130"/>
      <c r="P145" s="228">
        <f t="shared" si="264"/>
        <v>0</v>
      </c>
      <c r="Q145" s="227"/>
      <c r="R145" s="130"/>
      <c r="S145" s="228">
        <f t="shared" si="265"/>
        <v>0</v>
      </c>
      <c r="T145" s="129"/>
      <c r="U145" s="130"/>
      <c r="V145" s="228">
        <f t="shared" si="266"/>
        <v>0</v>
      </c>
      <c r="W145" s="227"/>
      <c r="X145" s="130"/>
      <c r="Y145" s="228">
        <f t="shared" si="267"/>
        <v>0</v>
      </c>
      <c r="Z145" s="129"/>
      <c r="AA145" s="130"/>
      <c r="AB145" s="228">
        <f t="shared" si="268"/>
        <v>0</v>
      </c>
      <c r="AC145" s="132">
        <f t="shared" si="248"/>
        <v>0</v>
      </c>
      <c r="AD145" s="351">
        <f t="shared" si="249"/>
        <v>0</v>
      </c>
      <c r="AE145" s="132">
        <f t="shared" si="250"/>
        <v>0</v>
      </c>
      <c r="AF145" s="349" t="e">
        <f t="shared" si="251"/>
        <v>#DIV/0!</v>
      </c>
      <c r="AG145" s="350"/>
      <c r="AH145" s="99"/>
      <c r="AI145" s="99"/>
    </row>
    <row r="146" spans="1:35" ht="15" customHeight="1" x14ac:dyDescent="0.2">
      <c r="A146" s="100" t="s">
        <v>104</v>
      </c>
      <c r="B146" s="101" t="s">
        <v>231</v>
      </c>
      <c r="C146" s="244" t="s">
        <v>232</v>
      </c>
      <c r="D146" s="103"/>
      <c r="E146" s="104">
        <f t="shared" ref="E146:AB146" si="269">SUM(E147:E151)</f>
        <v>80</v>
      </c>
      <c r="F146" s="105">
        <f t="shared" si="269"/>
        <v>250</v>
      </c>
      <c r="G146" s="106">
        <f t="shared" si="269"/>
        <v>20000</v>
      </c>
      <c r="H146" s="104">
        <f t="shared" si="269"/>
        <v>80</v>
      </c>
      <c r="I146" s="105">
        <f t="shared" si="269"/>
        <v>250</v>
      </c>
      <c r="J146" s="137">
        <f t="shared" si="269"/>
        <v>20000</v>
      </c>
      <c r="K146" s="203">
        <f t="shared" si="269"/>
        <v>0</v>
      </c>
      <c r="L146" s="105">
        <f t="shared" si="269"/>
        <v>0</v>
      </c>
      <c r="M146" s="137">
        <f t="shared" si="269"/>
        <v>0</v>
      </c>
      <c r="N146" s="104">
        <f t="shared" si="269"/>
        <v>0</v>
      </c>
      <c r="O146" s="105">
        <f t="shared" si="269"/>
        <v>0</v>
      </c>
      <c r="P146" s="137">
        <f t="shared" si="269"/>
        <v>0</v>
      </c>
      <c r="Q146" s="203">
        <f t="shared" si="269"/>
        <v>0</v>
      </c>
      <c r="R146" s="105">
        <f t="shared" si="269"/>
        <v>0</v>
      </c>
      <c r="S146" s="137">
        <f t="shared" si="269"/>
        <v>0</v>
      </c>
      <c r="T146" s="104">
        <f t="shared" si="269"/>
        <v>0</v>
      </c>
      <c r="U146" s="105">
        <f t="shared" si="269"/>
        <v>0</v>
      </c>
      <c r="V146" s="137">
        <f t="shared" si="269"/>
        <v>0</v>
      </c>
      <c r="W146" s="203">
        <f t="shared" si="269"/>
        <v>0</v>
      </c>
      <c r="X146" s="105">
        <f t="shared" si="269"/>
        <v>0</v>
      </c>
      <c r="Y146" s="137">
        <f t="shared" si="269"/>
        <v>0</v>
      </c>
      <c r="Z146" s="104">
        <f t="shared" si="269"/>
        <v>0</v>
      </c>
      <c r="AA146" s="105">
        <f t="shared" si="269"/>
        <v>0</v>
      </c>
      <c r="AB146" s="106">
        <f t="shared" si="269"/>
        <v>0</v>
      </c>
      <c r="AC146" s="346">
        <f t="shared" si="248"/>
        <v>20000</v>
      </c>
      <c r="AD146" s="352">
        <f t="shared" si="249"/>
        <v>20000</v>
      </c>
      <c r="AE146" s="346">
        <f t="shared" si="250"/>
        <v>0</v>
      </c>
      <c r="AF146" s="347">
        <f t="shared" si="251"/>
        <v>0</v>
      </c>
      <c r="AG146" s="348"/>
      <c r="AH146" s="112"/>
      <c r="AI146" s="112"/>
    </row>
    <row r="147" spans="1:35" ht="30" customHeight="1" x14ac:dyDescent="0.2">
      <c r="A147" s="113" t="s">
        <v>107</v>
      </c>
      <c r="B147" s="114" t="s">
        <v>108</v>
      </c>
      <c r="C147" s="115" t="s">
        <v>233</v>
      </c>
      <c r="D147" s="116" t="s">
        <v>213</v>
      </c>
      <c r="E147" s="117">
        <v>80</v>
      </c>
      <c r="F147" s="118">
        <v>250</v>
      </c>
      <c r="G147" s="119">
        <f t="shared" ref="G147:G151" si="270">E147*F147</f>
        <v>20000</v>
      </c>
      <c r="H147" s="117">
        <v>80</v>
      </c>
      <c r="I147" s="118">
        <v>250</v>
      </c>
      <c r="J147" s="422">
        <f t="shared" ref="J147:J151" si="271">H147*I147</f>
        <v>20000</v>
      </c>
      <c r="K147" s="205"/>
      <c r="L147" s="118"/>
      <c r="M147" s="138">
        <f t="shared" ref="M147:M151" si="272">K147*L147</f>
        <v>0</v>
      </c>
      <c r="N147" s="117"/>
      <c r="O147" s="118"/>
      <c r="P147" s="138">
        <f t="shared" ref="P147:P151" si="273">N147*O147</f>
        <v>0</v>
      </c>
      <c r="Q147" s="205"/>
      <c r="R147" s="118"/>
      <c r="S147" s="138">
        <f t="shared" ref="S147:S151" si="274">Q147*R147</f>
        <v>0</v>
      </c>
      <c r="T147" s="117"/>
      <c r="U147" s="118"/>
      <c r="V147" s="138">
        <f t="shared" ref="V147:V151" si="275">T147*U147</f>
        <v>0</v>
      </c>
      <c r="W147" s="205"/>
      <c r="X147" s="118"/>
      <c r="Y147" s="138">
        <f t="shared" ref="Y147:Y151" si="276">W147*X147</f>
        <v>0</v>
      </c>
      <c r="Z147" s="117"/>
      <c r="AA147" s="118"/>
      <c r="AB147" s="119">
        <f t="shared" ref="AB147:AB151" si="277">Z147*AA147</f>
        <v>0</v>
      </c>
      <c r="AC147" s="120">
        <f t="shared" si="248"/>
        <v>20000</v>
      </c>
      <c r="AD147" s="323">
        <f t="shared" si="249"/>
        <v>20000</v>
      </c>
      <c r="AE147" s="120">
        <f t="shared" si="250"/>
        <v>0</v>
      </c>
      <c r="AF147" s="274">
        <f t="shared" si="251"/>
        <v>0</v>
      </c>
      <c r="AG147" s="275"/>
      <c r="AH147" s="99"/>
      <c r="AI147" s="99"/>
    </row>
    <row r="148" spans="1:35" ht="30" customHeight="1" x14ac:dyDescent="0.2">
      <c r="A148" s="113" t="s">
        <v>107</v>
      </c>
      <c r="B148" s="114" t="s">
        <v>111</v>
      </c>
      <c r="C148" s="115" t="s">
        <v>235</v>
      </c>
      <c r="D148" s="116" t="s">
        <v>234</v>
      </c>
      <c r="E148" s="117"/>
      <c r="F148" s="118"/>
      <c r="G148" s="119">
        <f t="shared" si="270"/>
        <v>0</v>
      </c>
      <c r="H148" s="117"/>
      <c r="I148" s="118"/>
      <c r="J148" s="422">
        <f t="shared" si="271"/>
        <v>0</v>
      </c>
      <c r="K148" s="205"/>
      <c r="L148" s="118"/>
      <c r="M148" s="138">
        <f t="shared" si="272"/>
        <v>0</v>
      </c>
      <c r="N148" s="117"/>
      <c r="O148" s="118"/>
      <c r="P148" s="138">
        <f t="shared" si="273"/>
        <v>0</v>
      </c>
      <c r="Q148" s="205"/>
      <c r="R148" s="118"/>
      <c r="S148" s="138">
        <f t="shared" si="274"/>
        <v>0</v>
      </c>
      <c r="T148" s="117"/>
      <c r="U148" s="118"/>
      <c r="V148" s="138">
        <f t="shared" si="275"/>
        <v>0</v>
      </c>
      <c r="W148" s="205"/>
      <c r="X148" s="118"/>
      <c r="Y148" s="138">
        <f t="shared" si="276"/>
        <v>0</v>
      </c>
      <c r="Z148" s="117"/>
      <c r="AA148" s="118"/>
      <c r="AB148" s="119">
        <f t="shared" si="277"/>
        <v>0</v>
      </c>
      <c r="AC148" s="120">
        <f t="shared" si="248"/>
        <v>0</v>
      </c>
      <c r="AD148" s="323">
        <f t="shared" si="249"/>
        <v>0</v>
      </c>
      <c r="AE148" s="120">
        <f t="shared" si="250"/>
        <v>0</v>
      </c>
      <c r="AF148" s="274" t="e">
        <f t="shared" si="251"/>
        <v>#DIV/0!</v>
      </c>
      <c r="AG148" s="275"/>
      <c r="AH148" s="99"/>
      <c r="AI148" s="99"/>
    </row>
    <row r="149" spans="1:35" ht="30" customHeight="1" x14ac:dyDescent="0.2">
      <c r="A149" s="113" t="s">
        <v>107</v>
      </c>
      <c r="B149" s="114" t="s">
        <v>112</v>
      </c>
      <c r="C149" s="115" t="s">
        <v>236</v>
      </c>
      <c r="D149" s="116" t="s">
        <v>234</v>
      </c>
      <c r="E149" s="117"/>
      <c r="F149" s="118"/>
      <c r="G149" s="119">
        <f t="shared" si="270"/>
        <v>0</v>
      </c>
      <c r="H149" s="117"/>
      <c r="I149" s="118"/>
      <c r="J149" s="422">
        <f t="shared" si="271"/>
        <v>0</v>
      </c>
      <c r="K149" s="205"/>
      <c r="L149" s="118"/>
      <c r="M149" s="138">
        <f t="shared" si="272"/>
        <v>0</v>
      </c>
      <c r="N149" s="117"/>
      <c r="O149" s="118"/>
      <c r="P149" s="138">
        <f t="shared" si="273"/>
        <v>0</v>
      </c>
      <c r="Q149" s="205"/>
      <c r="R149" s="118"/>
      <c r="S149" s="138">
        <f t="shared" si="274"/>
        <v>0</v>
      </c>
      <c r="T149" s="117"/>
      <c r="U149" s="118"/>
      <c r="V149" s="138">
        <f t="shared" si="275"/>
        <v>0</v>
      </c>
      <c r="W149" s="205"/>
      <c r="X149" s="118"/>
      <c r="Y149" s="138">
        <f t="shared" si="276"/>
        <v>0</v>
      </c>
      <c r="Z149" s="117"/>
      <c r="AA149" s="118"/>
      <c r="AB149" s="119">
        <f t="shared" si="277"/>
        <v>0</v>
      </c>
      <c r="AC149" s="120">
        <f t="shared" si="248"/>
        <v>0</v>
      </c>
      <c r="AD149" s="323">
        <f t="shared" si="249"/>
        <v>0</v>
      </c>
      <c r="AE149" s="120">
        <f t="shared" si="250"/>
        <v>0</v>
      </c>
      <c r="AF149" s="274" t="e">
        <f t="shared" si="251"/>
        <v>#DIV/0!</v>
      </c>
      <c r="AG149" s="275"/>
      <c r="AH149" s="99"/>
      <c r="AI149" s="99"/>
    </row>
    <row r="150" spans="1:35" ht="30" customHeight="1" x14ac:dyDescent="0.2">
      <c r="A150" s="113" t="s">
        <v>107</v>
      </c>
      <c r="B150" s="114" t="s">
        <v>189</v>
      </c>
      <c r="C150" s="115" t="s">
        <v>237</v>
      </c>
      <c r="D150" s="116" t="s">
        <v>234</v>
      </c>
      <c r="E150" s="117"/>
      <c r="F150" s="118"/>
      <c r="G150" s="119">
        <f t="shared" si="270"/>
        <v>0</v>
      </c>
      <c r="H150" s="117"/>
      <c r="I150" s="118"/>
      <c r="J150" s="422">
        <f t="shared" si="271"/>
        <v>0</v>
      </c>
      <c r="K150" s="205"/>
      <c r="L150" s="118"/>
      <c r="M150" s="138">
        <f t="shared" si="272"/>
        <v>0</v>
      </c>
      <c r="N150" s="117"/>
      <c r="O150" s="118"/>
      <c r="P150" s="138">
        <f t="shared" si="273"/>
        <v>0</v>
      </c>
      <c r="Q150" s="205"/>
      <c r="R150" s="118"/>
      <c r="S150" s="138">
        <f t="shared" si="274"/>
        <v>0</v>
      </c>
      <c r="T150" s="117"/>
      <c r="U150" s="118"/>
      <c r="V150" s="138">
        <f t="shared" si="275"/>
        <v>0</v>
      </c>
      <c r="W150" s="205"/>
      <c r="X150" s="118"/>
      <c r="Y150" s="138">
        <f t="shared" si="276"/>
        <v>0</v>
      </c>
      <c r="Z150" s="117"/>
      <c r="AA150" s="118"/>
      <c r="AB150" s="119">
        <f t="shared" si="277"/>
        <v>0</v>
      </c>
      <c r="AC150" s="120">
        <f t="shared" si="248"/>
        <v>0</v>
      </c>
      <c r="AD150" s="323">
        <f t="shared" si="249"/>
        <v>0</v>
      </c>
      <c r="AE150" s="120">
        <f t="shared" si="250"/>
        <v>0</v>
      </c>
      <c r="AF150" s="274" t="e">
        <f t="shared" si="251"/>
        <v>#DIV/0!</v>
      </c>
      <c r="AG150" s="275"/>
      <c r="AH150" s="99"/>
      <c r="AI150" s="99"/>
    </row>
    <row r="151" spans="1:35" ht="30" customHeight="1" thickBot="1" x14ac:dyDescent="0.25">
      <c r="A151" s="139" t="s">
        <v>107</v>
      </c>
      <c r="B151" s="140" t="s">
        <v>190</v>
      </c>
      <c r="C151" s="141" t="s">
        <v>238</v>
      </c>
      <c r="D151" s="142" t="s">
        <v>234</v>
      </c>
      <c r="E151" s="143"/>
      <c r="F151" s="144"/>
      <c r="G151" s="145">
        <f t="shared" si="270"/>
        <v>0</v>
      </c>
      <c r="H151" s="143"/>
      <c r="I151" s="144"/>
      <c r="J151" s="146">
        <f t="shared" si="271"/>
        <v>0</v>
      </c>
      <c r="K151" s="207"/>
      <c r="L151" s="144"/>
      <c r="M151" s="146">
        <f t="shared" si="272"/>
        <v>0</v>
      </c>
      <c r="N151" s="143"/>
      <c r="O151" s="144"/>
      <c r="P151" s="146">
        <f t="shared" si="273"/>
        <v>0</v>
      </c>
      <c r="Q151" s="207"/>
      <c r="R151" s="144"/>
      <c r="S151" s="146">
        <f t="shared" si="274"/>
        <v>0</v>
      </c>
      <c r="T151" s="143"/>
      <c r="U151" s="144"/>
      <c r="V151" s="146">
        <f t="shared" si="275"/>
        <v>0</v>
      </c>
      <c r="W151" s="207"/>
      <c r="X151" s="144"/>
      <c r="Y151" s="146">
        <f t="shared" si="276"/>
        <v>0</v>
      </c>
      <c r="Z151" s="143"/>
      <c r="AA151" s="144"/>
      <c r="AB151" s="145">
        <f t="shared" si="277"/>
        <v>0</v>
      </c>
      <c r="AC151" s="132">
        <f t="shared" si="248"/>
        <v>0</v>
      </c>
      <c r="AD151" s="351">
        <f t="shared" si="249"/>
        <v>0</v>
      </c>
      <c r="AE151" s="132">
        <f t="shared" si="250"/>
        <v>0</v>
      </c>
      <c r="AF151" s="349" t="e">
        <f t="shared" si="251"/>
        <v>#DIV/0!</v>
      </c>
      <c r="AG151" s="350"/>
      <c r="AH151" s="99"/>
      <c r="AI151" s="99"/>
    </row>
    <row r="152" spans="1:35" ht="15" customHeight="1" x14ac:dyDescent="0.2">
      <c r="A152" s="100" t="s">
        <v>104</v>
      </c>
      <c r="B152" s="101" t="s">
        <v>239</v>
      </c>
      <c r="C152" s="244" t="s">
        <v>224</v>
      </c>
      <c r="D152" s="103"/>
      <c r="E152" s="104">
        <f t="shared" ref="E152:AB152" si="278">SUM(E153:E158)</f>
        <v>166</v>
      </c>
      <c r="F152" s="105">
        <f t="shared" si="278"/>
        <v>176600</v>
      </c>
      <c r="G152" s="106">
        <f t="shared" si="278"/>
        <v>909000</v>
      </c>
      <c r="H152" s="104">
        <f t="shared" si="278"/>
        <v>166</v>
      </c>
      <c r="I152" s="105">
        <f t="shared" si="278"/>
        <v>176600</v>
      </c>
      <c r="J152" s="137">
        <f t="shared" si="278"/>
        <v>909000</v>
      </c>
      <c r="K152" s="203">
        <f t="shared" si="278"/>
        <v>0</v>
      </c>
      <c r="L152" s="105">
        <f t="shared" si="278"/>
        <v>0</v>
      </c>
      <c r="M152" s="137">
        <f t="shared" si="278"/>
        <v>0</v>
      </c>
      <c r="N152" s="104">
        <f t="shared" si="278"/>
        <v>0</v>
      </c>
      <c r="O152" s="105">
        <f t="shared" si="278"/>
        <v>0</v>
      </c>
      <c r="P152" s="137">
        <f t="shared" si="278"/>
        <v>0</v>
      </c>
      <c r="Q152" s="203">
        <f t="shared" si="278"/>
        <v>0</v>
      </c>
      <c r="R152" s="105">
        <f t="shared" si="278"/>
        <v>0</v>
      </c>
      <c r="S152" s="137">
        <f t="shared" si="278"/>
        <v>0</v>
      </c>
      <c r="T152" s="104">
        <f t="shared" si="278"/>
        <v>0</v>
      </c>
      <c r="U152" s="105">
        <f t="shared" si="278"/>
        <v>0</v>
      </c>
      <c r="V152" s="137">
        <f t="shared" si="278"/>
        <v>0</v>
      </c>
      <c r="W152" s="203">
        <f t="shared" si="278"/>
        <v>0</v>
      </c>
      <c r="X152" s="105">
        <f t="shared" si="278"/>
        <v>0</v>
      </c>
      <c r="Y152" s="137">
        <f t="shared" si="278"/>
        <v>0</v>
      </c>
      <c r="Z152" s="104">
        <f t="shared" si="278"/>
        <v>0</v>
      </c>
      <c r="AA152" s="105">
        <f t="shared" si="278"/>
        <v>0</v>
      </c>
      <c r="AB152" s="106">
        <f t="shared" si="278"/>
        <v>0</v>
      </c>
      <c r="AC152" s="346">
        <f t="shared" si="248"/>
        <v>909000</v>
      </c>
      <c r="AD152" s="352">
        <f t="shared" si="249"/>
        <v>909000</v>
      </c>
      <c r="AE152" s="346">
        <f t="shared" si="250"/>
        <v>0</v>
      </c>
      <c r="AF152" s="347">
        <f t="shared" si="251"/>
        <v>0</v>
      </c>
      <c r="AG152" s="348"/>
      <c r="AH152" s="112"/>
      <c r="AI152" s="112"/>
    </row>
    <row r="153" spans="1:35" ht="30" customHeight="1" x14ac:dyDescent="0.2">
      <c r="A153" s="113" t="s">
        <v>107</v>
      </c>
      <c r="B153" s="114" t="s">
        <v>108</v>
      </c>
      <c r="C153" s="115" t="s">
        <v>282</v>
      </c>
      <c r="D153" s="116" t="s">
        <v>218</v>
      </c>
      <c r="E153" s="117">
        <v>40</v>
      </c>
      <c r="F153" s="118">
        <v>11000</v>
      </c>
      <c r="G153" s="119">
        <f t="shared" ref="G153:G158" si="279">E153*F153</f>
        <v>440000</v>
      </c>
      <c r="H153" s="117">
        <v>40</v>
      </c>
      <c r="I153" s="118">
        <v>11000</v>
      </c>
      <c r="J153" s="422">
        <f t="shared" ref="J153:J158" si="280">H153*I153</f>
        <v>440000</v>
      </c>
      <c r="K153" s="205"/>
      <c r="L153" s="118"/>
      <c r="M153" s="138">
        <f t="shared" ref="M153:M158" si="281">K153*L153</f>
        <v>0</v>
      </c>
      <c r="N153" s="117"/>
      <c r="O153" s="118"/>
      <c r="P153" s="138">
        <f t="shared" ref="P153:P158" si="282">N153*O153</f>
        <v>0</v>
      </c>
      <c r="Q153" s="205"/>
      <c r="R153" s="118"/>
      <c r="S153" s="138">
        <f t="shared" ref="S153:S158" si="283">Q153*R153</f>
        <v>0</v>
      </c>
      <c r="T153" s="117"/>
      <c r="U153" s="118"/>
      <c r="V153" s="138">
        <f t="shared" ref="V153:V158" si="284">T153*U153</f>
        <v>0</v>
      </c>
      <c r="W153" s="205"/>
      <c r="X153" s="118"/>
      <c r="Y153" s="138">
        <f t="shared" ref="Y153:Y158" si="285">W153*X153</f>
        <v>0</v>
      </c>
      <c r="Z153" s="117"/>
      <c r="AA153" s="118"/>
      <c r="AB153" s="119">
        <f t="shared" ref="AB153:AB158" si="286">Z153*AA153</f>
        <v>0</v>
      </c>
      <c r="AC153" s="120">
        <f t="shared" si="248"/>
        <v>440000</v>
      </c>
      <c r="AD153" s="323">
        <f t="shared" si="249"/>
        <v>440000</v>
      </c>
      <c r="AE153" s="120">
        <f t="shared" si="250"/>
        <v>0</v>
      </c>
      <c r="AF153" s="274">
        <f t="shared" si="251"/>
        <v>0</v>
      </c>
      <c r="AG153" s="275"/>
      <c r="AH153" s="99"/>
      <c r="AI153" s="99"/>
    </row>
    <row r="154" spans="1:35" ht="30" customHeight="1" x14ac:dyDescent="0.2">
      <c r="A154" s="113" t="s">
        <v>107</v>
      </c>
      <c r="B154" s="114" t="s">
        <v>111</v>
      </c>
      <c r="C154" s="394" t="s">
        <v>283</v>
      </c>
      <c r="D154" s="116" t="s">
        <v>218</v>
      </c>
      <c r="E154" s="117">
        <v>40</v>
      </c>
      <c r="F154" s="118">
        <v>6350</v>
      </c>
      <c r="G154" s="119">
        <f t="shared" si="279"/>
        <v>254000</v>
      </c>
      <c r="H154" s="117">
        <v>40</v>
      </c>
      <c r="I154" s="118">
        <v>6350</v>
      </c>
      <c r="J154" s="422">
        <f t="shared" si="280"/>
        <v>254000</v>
      </c>
      <c r="K154" s="205"/>
      <c r="L154" s="118"/>
      <c r="M154" s="138">
        <f t="shared" si="281"/>
        <v>0</v>
      </c>
      <c r="N154" s="117"/>
      <c r="O154" s="118"/>
      <c r="P154" s="138">
        <f t="shared" si="282"/>
        <v>0</v>
      </c>
      <c r="Q154" s="205"/>
      <c r="R154" s="118"/>
      <c r="S154" s="138">
        <f t="shared" si="283"/>
        <v>0</v>
      </c>
      <c r="T154" s="117"/>
      <c r="U154" s="118"/>
      <c r="V154" s="138">
        <f t="shared" si="284"/>
        <v>0</v>
      </c>
      <c r="W154" s="205"/>
      <c r="X154" s="118"/>
      <c r="Y154" s="138">
        <f t="shared" si="285"/>
        <v>0</v>
      </c>
      <c r="Z154" s="117"/>
      <c r="AA154" s="118"/>
      <c r="AB154" s="119">
        <f t="shared" si="286"/>
        <v>0</v>
      </c>
      <c r="AC154" s="120">
        <f t="shared" si="248"/>
        <v>254000</v>
      </c>
      <c r="AD154" s="323">
        <f t="shared" si="249"/>
        <v>254000</v>
      </c>
      <c r="AE154" s="120">
        <f t="shared" si="250"/>
        <v>0</v>
      </c>
      <c r="AF154" s="274">
        <f t="shared" si="251"/>
        <v>0</v>
      </c>
      <c r="AG154" s="275"/>
      <c r="AH154" s="99"/>
      <c r="AI154" s="99"/>
    </row>
    <row r="155" spans="1:35" ht="30" customHeight="1" x14ac:dyDescent="0.2">
      <c r="A155" s="113" t="s">
        <v>107</v>
      </c>
      <c r="B155" s="114" t="s">
        <v>112</v>
      </c>
      <c r="C155" s="115" t="s">
        <v>284</v>
      </c>
      <c r="D155" s="116" t="s">
        <v>110</v>
      </c>
      <c r="E155" s="117">
        <v>5</v>
      </c>
      <c r="F155" s="118">
        <v>9000</v>
      </c>
      <c r="G155" s="119">
        <f t="shared" si="279"/>
        <v>45000</v>
      </c>
      <c r="H155" s="117">
        <v>5</v>
      </c>
      <c r="I155" s="118">
        <v>9000</v>
      </c>
      <c r="J155" s="422">
        <f t="shared" si="280"/>
        <v>45000</v>
      </c>
      <c r="K155" s="205"/>
      <c r="L155" s="118"/>
      <c r="M155" s="138">
        <f t="shared" si="281"/>
        <v>0</v>
      </c>
      <c r="N155" s="117"/>
      <c r="O155" s="118"/>
      <c r="P155" s="138">
        <f t="shared" si="282"/>
        <v>0</v>
      </c>
      <c r="Q155" s="205"/>
      <c r="R155" s="118"/>
      <c r="S155" s="138">
        <f t="shared" si="283"/>
        <v>0</v>
      </c>
      <c r="T155" s="117"/>
      <c r="U155" s="118"/>
      <c r="V155" s="138">
        <f t="shared" si="284"/>
        <v>0</v>
      </c>
      <c r="W155" s="205"/>
      <c r="X155" s="118"/>
      <c r="Y155" s="138">
        <f t="shared" si="285"/>
        <v>0</v>
      </c>
      <c r="Z155" s="117"/>
      <c r="AA155" s="118"/>
      <c r="AB155" s="119">
        <f t="shared" si="286"/>
        <v>0</v>
      </c>
      <c r="AC155" s="120">
        <f t="shared" si="248"/>
        <v>45000</v>
      </c>
      <c r="AD155" s="323">
        <f t="shared" si="249"/>
        <v>45000</v>
      </c>
      <c r="AE155" s="120">
        <f t="shared" si="250"/>
        <v>0</v>
      </c>
      <c r="AF155" s="274">
        <f t="shared" si="251"/>
        <v>0</v>
      </c>
      <c r="AG155" s="275"/>
      <c r="AH155" s="99"/>
      <c r="AI155" s="99"/>
    </row>
    <row r="156" spans="1:35" ht="30" customHeight="1" x14ac:dyDescent="0.2">
      <c r="A156" s="113" t="s">
        <v>107</v>
      </c>
      <c r="B156" s="114" t="s">
        <v>189</v>
      </c>
      <c r="C156" s="115" t="s">
        <v>285</v>
      </c>
      <c r="D156" s="116" t="s">
        <v>218</v>
      </c>
      <c r="E156" s="117">
        <v>1</v>
      </c>
      <c r="F156" s="118">
        <v>150000</v>
      </c>
      <c r="G156" s="119">
        <f t="shared" si="279"/>
        <v>150000</v>
      </c>
      <c r="H156" s="117">
        <v>1</v>
      </c>
      <c r="I156" s="118">
        <v>150000</v>
      </c>
      <c r="J156" s="422">
        <f t="shared" si="280"/>
        <v>150000</v>
      </c>
      <c r="K156" s="205"/>
      <c r="L156" s="118"/>
      <c r="M156" s="138">
        <f t="shared" si="281"/>
        <v>0</v>
      </c>
      <c r="N156" s="117"/>
      <c r="O156" s="118"/>
      <c r="P156" s="138">
        <f t="shared" si="282"/>
        <v>0</v>
      </c>
      <c r="Q156" s="205"/>
      <c r="R156" s="118"/>
      <c r="S156" s="138">
        <f t="shared" si="283"/>
        <v>0</v>
      </c>
      <c r="T156" s="117"/>
      <c r="U156" s="118"/>
      <c r="V156" s="138">
        <f t="shared" si="284"/>
        <v>0</v>
      </c>
      <c r="W156" s="205"/>
      <c r="X156" s="118"/>
      <c r="Y156" s="138">
        <f t="shared" si="285"/>
        <v>0</v>
      </c>
      <c r="Z156" s="117"/>
      <c r="AA156" s="118"/>
      <c r="AB156" s="119">
        <f t="shared" si="286"/>
        <v>0</v>
      </c>
      <c r="AC156" s="120">
        <f t="shared" si="248"/>
        <v>150000</v>
      </c>
      <c r="AD156" s="323">
        <f t="shared" si="249"/>
        <v>150000</v>
      </c>
      <c r="AE156" s="120">
        <f t="shared" si="250"/>
        <v>0</v>
      </c>
      <c r="AF156" s="274">
        <f t="shared" si="251"/>
        <v>0</v>
      </c>
      <c r="AG156" s="275"/>
      <c r="AH156" s="99"/>
      <c r="AI156" s="99"/>
    </row>
    <row r="157" spans="1:35" ht="30" customHeight="1" x14ac:dyDescent="0.2">
      <c r="A157" s="113" t="s">
        <v>107</v>
      </c>
      <c r="B157" s="114" t="s">
        <v>190</v>
      </c>
      <c r="C157" s="394" t="s">
        <v>286</v>
      </c>
      <c r="D157" s="116" t="s">
        <v>207</v>
      </c>
      <c r="E157" s="117">
        <v>80</v>
      </c>
      <c r="F157" s="118">
        <v>250</v>
      </c>
      <c r="G157" s="119">
        <f t="shared" si="279"/>
        <v>20000</v>
      </c>
      <c r="H157" s="117">
        <v>80</v>
      </c>
      <c r="I157" s="118">
        <v>250</v>
      </c>
      <c r="J157" s="422">
        <f t="shared" si="280"/>
        <v>20000</v>
      </c>
      <c r="K157" s="205"/>
      <c r="L157" s="118"/>
      <c r="M157" s="138">
        <f t="shared" si="281"/>
        <v>0</v>
      </c>
      <c r="N157" s="117"/>
      <c r="O157" s="118"/>
      <c r="P157" s="138">
        <f t="shared" si="282"/>
        <v>0</v>
      </c>
      <c r="Q157" s="205"/>
      <c r="R157" s="118"/>
      <c r="S157" s="138">
        <f t="shared" si="283"/>
        <v>0</v>
      </c>
      <c r="T157" s="117"/>
      <c r="U157" s="118"/>
      <c r="V157" s="138">
        <f t="shared" si="284"/>
        <v>0</v>
      </c>
      <c r="W157" s="205"/>
      <c r="X157" s="118"/>
      <c r="Y157" s="138">
        <f t="shared" si="285"/>
        <v>0</v>
      </c>
      <c r="Z157" s="117"/>
      <c r="AA157" s="118"/>
      <c r="AB157" s="119">
        <f t="shared" si="286"/>
        <v>0</v>
      </c>
      <c r="AC157" s="120">
        <f t="shared" si="248"/>
        <v>20000</v>
      </c>
      <c r="AD157" s="323">
        <f t="shared" si="249"/>
        <v>20000</v>
      </c>
      <c r="AE157" s="120">
        <f t="shared" si="250"/>
        <v>0</v>
      </c>
      <c r="AF157" s="274">
        <f t="shared" si="251"/>
        <v>0</v>
      </c>
      <c r="AG157" s="275"/>
      <c r="AH157" s="99"/>
      <c r="AI157" s="99"/>
    </row>
    <row r="158" spans="1:35" ht="30" customHeight="1" thickBot="1" x14ac:dyDescent="0.25">
      <c r="A158" s="139" t="s">
        <v>107</v>
      </c>
      <c r="B158" s="140" t="s">
        <v>191</v>
      </c>
      <c r="C158" s="115" t="s">
        <v>240</v>
      </c>
      <c r="D158" s="142"/>
      <c r="E158" s="143"/>
      <c r="F158" s="144"/>
      <c r="G158" s="145">
        <f t="shared" si="279"/>
        <v>0</v>
      </c>
      <c r="H158" s="143"/>
      <c r="I158" s="144"/>
      <c r="J158" s="424">
        <f t="shared" si="280"/>
        <v>0</v>
      </c>
      <c r="K158" s="207"/>
      <c r="L158" s="144"/>
      <c r="M158" s="146">
        <f t="shared" si="281"/>
        <v>0</v>
      </c>
      <c r="N158" s="143"/>
      <c r="O158" s="144"/>
      <c r="P158" s="146">
        <f t="shared" si="282"/>
        <v>0</v>
      </c>
      <c r="Q158" s="207"/>
      <c r="R158" s="144"/>
      <c r="S158" s="146">
        <f t="shared" si="283"/>
        <v>0</v>
      </c>
      <c r="T158" s="143"/>
      <c r="U158" s="144"/>
      <c r="V158" s="146">
        <f t="shared" si="284"/>
        <v>0</v>
      </c>
      <c r="W158" s="207"/>
      <c r="X158" s="144"/>
      <c r="Y158" s="146">
        <f t="shared" si="285"/>
        <v>0</v>
      </c>
      <c r="Z158" s="143"/>
      <c r="AA158" s="144"/>
      <c r="AB158" s="145">
        <f t="shared" si="286"/>
        <v>0</v>
      </c>
      <c r="AC158" s="236">
        <f t="shared" si="248"/>
        <v>0</v>
      </c>
      <c r="AD158" s="325">
        <f t="shared" si="249"/>
        <v>0</v>
      </c>
      <c r="AE158" s="236">
        <f t="shared" si="250"/>
        <v>0</v>
      </c>
      <c r="AF158" s="339" t="e">
        <f t="shared" si="251"/>
        <v>#DIV/0!</v>
      </c>
      <c r="AG158" s="340"/>
      <c r="AH158" s="99"/>
      <c r="AI158" s="99"/>
    </row>
    <row r="159" spans="1:35" ht="15.75" customHeight="1" thickBot="1" x14ac:dyDescent="0.25">
      <c r="A159" s="493" t="s">
        <v>241</v>
      </c>
      <c r="B159" s="488"/>
      <c r="C159" s="494"/>
      <c r="D159" s="353"/>
      <c r="E159" s="311">
        <f t="shared" ref="E159:AB159" si="287">E152+E146+E142+E138</f>
        <v>246</v>
      </c>
      <c r="F159" s="311">
        <f t="shared" si="287"/>
        <v>176850</v>
      </c>
      <c r="G159" s="311">
        <f t="shared" si="287"/>
        <v>929000</v>
      </c>
      <c r="H159" s="311">
        <f t="shared" si="287"/>
        <v>246</v>
      </c>
      <c r="I159" s="311">
        <f t="shared" si="287"/>
        <v>176850</v>
      </c>
      <c r="J159" s="311">
        <f t="shared" si="287"/>
        <v>929000</v>
      </c>
      <c r="K159" s="354">
        <f t="shared" si="287"/>
        <v>0</v>
      </c>
      <c r="L159" s="311">
        <f t="shared" si="287"/>
        <v>0</v>
      </c>
      <c r="M159" s="311">
        <f t="shared" si="287"/>
        <v>0</v>
      </c>
      <c r="N159" s="311">
        <f t="shared" si="287"/>
        <v>0</v>
      </c>
      <c r="O159" s="311">
        <f t="shared" si="287"/>
        <v>0</v>
      </c>
      <c r="P159" s="311">
        <f t="shared" si="287"/>
        <v>0</v>
      </c>
      <c r="Q159" s="354">
        <f t="shared" si="287"/>
        <v>0</v>
      </c>
      <c r="R159" s="311">
        <f t="shared" si="287"/>
        <v>0</v>
      </c>
      <c r="S159" s="311">
        <f t="shared" si="287"/>
        <v>0</v>
      </c>
      <c r="T159" s="311">
        <f t="shared" si="287"/>
        <v>0</v>
      </c>
      <c r="U159" s="311">
        <f t="shared" si="287"/>
        <v>0</v>
      </c>
      <c r="V159" s="311">
        <f t="shared" si="287"/>
        <v>0</v>
      </c>
      <c r="W159" s="354">
        <f t="shared" si="287"/>
        <v>0</v>
      </c>
      <c r="X159" s="311">
        <f t="shared" si="287"/>
        <v>0</v>
      </c>
      <c r="Y159" s="311">
        <f t="shared" si="287"/>
        <v>0</v>
      </c>
      <c r="Z159" s="311">
        <f t="shared" si="287"/>
        <v>0</v>
      </c>
      <c r="AA159" s="311">
        <f t="shared" si="287"/>
        <v>0</v>
      </c>
      <c r="AB159" s="311">
        <f t="shared" si="287"/>
        <v>0</v>
      </c>
      <c r="AC159" s="286">
        <f t="shared" si="248"/>
        <v>929000</v>
      </c>
      <c r="AD159" s="333">
        <f t="shared" si="249"/>
        <v>929000</v>
      </c>
      <c r="AE159" s="341">
        <f t="shared" si="250"/>
        <v>0</v>
      </c>
      <c r="AF159" s="355">
        <f t="shared" si="251"/>
        <v>0</v>
      </c>
      <c r="AG159" s="356"/>
      <c r="AH159" s="99"/>
      <c r="AI159" s="99"/>
    </row>
    <row r="160" spans="1:35" ht="15.75" customHeight="1" thickBot="1" x14ac:dyDescent="0.25">
      <c r="A160" s="357" t="s">
        <v>242</v>
      </c>
      <c r="B160" s="358"/>
      <c r="C160" s="359"/>
      <c r="D160" s="360"/>
      <c r="E160" s="361"/>
      <c r="F160" s="361"/>
      <c r="G160" s="362">
        <f>G25+G29+G43+G53+G75+G81+G95+G108+G117+G121+G125+G130+G136+G159</f>
        <v>1290950</v>
      </c>
      <c r="H160" s="363"/>
      <c r="I160" s="363"/>
      <c r="J160" s="362">
        <f>J25+J29+J43+J53+J75+J81+J95+J108+J117+J121+J125+J130+J136+J159</f>
        <v>1290950</v>
      </c>
      <c r="K160" s="361"/>
      <c r="L160" s="361"/>
      <c r="M160" s="362">
        <f>M25+M29+M43+M53+M75+M81+M95+M108+M117+M121+M125+M130+M136+M159</f>
        <v>0</v>
      </c>
      <c r="N160" s="361"/>
      <c r="O160" s="361"/>
      <c r="P160" s="362">
        <f>P25+P29+P43+P53+P75+P81+P95+P108+P117+P121+P125+P130+P136+P159</f>
        <v>0</v>
      </c>
      <c r="Q160" s="361"/>
      <c r="R160" s="361"/>
      <c r="S160" s="362">
        <f>S25+S29+S43+S53+S75+S81+S95+S108+S117+S121+S125+S130+S136+S159</f>
        <v>0</v>
      </c>
      <c r="T160" s="361"/>
      <c r="U160" s="361"/>
      <c r="V160" s="362">
        <f>V25+V29+V43+V53+V75+V81+V95+V108+V117+V121+V125+V130+V136+V159</f>
        <v>0</v>
      </c>
      <c r="W160" s="361"/>
      <c r="X160" s="361"/>
      <c r="Y160" s="362">
        <f>Y25+Y29+Y43+Y53+Y75+Y81+Y95+Y108+Y117+Y121+Y125+Y130+Y136+Y159</f>
        <v>0</v>
      </c>
      <c r="Z160" s="361"/>
      <c r="AA160" s="361"/>
      <c r="AB160" s="362">
        <f>AB25+AB29+AB43+AB53+AB75+AB81+AB95+AB108+AB117+AB121+AB125+AB130+AB136+AB159</f>
        <v>0</v>
      </c>
      <c r="AC160" s="362">
        <f>AC25+AC29+AC43+AC53+AC75+AC81+AC95+AC108+AC117+AC121+AC125+AC130+AC136+AC159</f>
        <v>1290950</v>
      </c>
      <c r="AD160" s="362">
        <f>AD25+AD29+AD43+AD53+AD75+AD81+AD95+AD108+AD117+AD121+AD125+AD130+AD136+AD159</f>
        <v>1290950</v>
      </c>
      <c r="AE160" s="362">
        <f t="shared" si="250"/>
        <v>0</v>
      </c>
      <c r="AF160" s="364">
        <f t="shared" si="251"/>
        <v>0</v>
      </c>
      <c r="AG160" s="365"/>
      <c r="AH160" s="366"/>
      <c r="AI160" s="366"/>
    </row>
    <row r="161" spans="1:35" ht="15.75" customHeight="1" thickBot="1" x14ac:dyDescent="0.3">
      <c r="A161" s="495"/>
      <c r="B161" s="459"/>
      <c r="C161" s="459"/>
      <c r="D161" s="367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68"/>
      <c r="W161" s="368"/>
      <c r="X161" s="368"/>
      <c r="Y161" s="368"/>
      <c r="Z161" s="368"/>
      <c r="AA161" s="368"/>
      <c r="AB161" s="368"/>
      <c r="AC161" s="369"/>
      <c r="AD161" s="369"/>
      <c r="AE161" s="369"/>
      <c r="AF161" s="370"/>
      <c r="AG161" s="371"/>
      <c r="AH161" s="3"/>
      <c r="AI161" s="3"/>
    </row>
    <row r="162" spans="1:35" ht="15.75" customHeight="1" thickBot="1" x14ac:dyDescent="0.3">
      <c r="A162" s="496" t="s">
        <v>243</v>
      </c>
      <c r="B162" s="488"/>
      <c r="C162" s="489"/>
      <c r="D162" s="372"/>
      <c r="E162" s="373"/>
      <c r="F162" s="373"/>
      <c r="G162" s="373">
        <v>0</v>
      </c>
      <c r="H162" s="373"/>
      <c r="I162" s="373"/>
      <c r="J162" s="373">
        <v>0</v>
      </c>
      <c r="K162" s="373"/>
      <c r="L162" s="373"/>
      <c r="M162" s="373"/>
      <c r="N162" s="373"/>
      <c r="O162" s="373"/>
      <c r="P162" s="373"/>
      <c r="Q162" s="373"/>
      <c r="R162" s="373"/>
      <c r="S162" s="373"/>
      <c r="T162" s="373"/>
      <c r="U162" s="373"/>
      <c r="V162" s="373"/>
      <c r="W162" s="373"/>
      <c r="X162" s="373"/>
      <c r="Y162" s="373"/>
      <c r="Z162" s="373"/>
      <c r="AA162" s="373"/>
      <c r="AB162" s="373"/>
      <c r="AC162" s="373">
        <v>0</v>
      </c>
      <c r="AD162" s="373">
        <v>0</v>
      </c>
      <c r="AE162" s="374"/>
      <c r="AF162" s="375"/>
      <c r="AG162" s="376"/>
      <c r="AH162" s="3"/>
      <c r="AI162" s="3"/>
    </row>
    <row r="163" spans="1:35" ht="15.75" customHeight="1" x14ac:dyDescent="0.2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80"/>
      <c r="AD163" s="380"/>
      <c r="AE163" s="380"/>
      <c r="AF163" s="380"/>
      <c r="AG163" s="381"/>
    </row>
    <row r="164" spans="1:35" ht="15.75" customHeight="1" x14ac:dyDescent="0.2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5" ht="15.75" customHeight="1" x14ac:dyDescent="0.2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">
      <c r="A166" s="13"/>
      <c r="B166" s="377"/>
      <c r="C166" s="378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5">
      <c r="A167" s="13"/>
      <c r="B167" s="377"/>
      <c r="C167" s="382" t="s">
        <v>244</v>
      </c>
      <c r="D167" s="383" t="s">
        <v>435</v>
      </c>
      <c r="E167" s="383"/>
      <c r="G167" s="383"/>
      <c r="H167" s="383"/>
      <c r="I167" s="383" t="s">
        <v>434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5">
      <c r="A168" s="13"/>
      <c r="B168" s="377"/>
      <c r="D168" s="382" t="s">
        <v>41</v>
      </c>
      <c r="G168" s="382" t="s">
        <v>42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377"/>
      <c r="C169" s="378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5">
      <c r="A171" s="46"/>
      <c r="B171" s="384"/>
      <c r="C171" s="385"/>
      <c r="AG171" s="385"/>
    </row>
    <row r="172" spans="1:35" ht="15.75" customHeight="1" x14ac:dyDescent="0.25">
      <c r="A172" s="46"/>
      <c r="B172" s="384"/>
      <c r="C172" s="385"/>
      <c r="AG172" s="385"/>
    </row>
    <row r="173" spans="1:35" ht="15.75" customHeight="1" x14ac:dyDescent="0.25">
      <c r="A173" s="46"/>
      <c r="B173" s="384"/>
      <c r="C173" s="385"/>
      <c r="AG173" s="385"/>
    </row>
    <row r="174" spans="1:35" ht="15.75" customHeight="1" x14ac:dyDescent="0.25">
      <c r="A174" s="46"/>
      <c r="B174" s="384"/>
      <c r="C174" s="385"/>
      <c r="AG174" s="385"/>
    </row>
    <row r="175" spans="1:35" ht="15.75" customHeight="1" x14ac:dyDescent="0.25">
      <c r="A175" s="46"/>
      <c r="B175" s="384"/>
      <c r="C175" s="385"/>
      <c r="AG175" s="385"/>
    </row>
    <row r="176" spans="1:35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  <row r="1002" spans="1:33" ht="15.75" customHeight="1" x14ac:dyDescent="0.25">
      <c r="A1002" s="46"/>
      <c r="B1002" s="384"/>
      <c r="C1002" s="385"/>
      <c r="AG1002" s="385"/>
    </row>
    <row r="1003" spans="1:33" ht="15.75" customHeight="1" x14ac:dyDescent="0.25">
      <c r="A1003" s="46"/>
      <c r="B1003" s="384"/>
      <c r="C1003" s="385"/>
      <c r="AG1003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9:C159"/>
    <mergeCell ref="A161:C161"/>
    <mergeCell ref="A162:C162"/>
    <mergeCell ref="K7:M7"/>
    <mergeCell ref="N7:P7"/>
    <mergeCell ref="E7:G7"/>
    <mergeCell ref="H7:J7"/>
    <mergeCell ref="A125:C125"/>
    <mergeCell ref="A130:C130"/>
    <mergeCell ref="A136:C136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19685039370078741" right="0.19685039370078741" top="0.35433070866141736" bottom="0.35433070866141736" header="0" footer="0"/>
  <pageSetup paperSize="8" scale="8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topLeftCell="B1" workbookViewId="0">
      <selection activeCell="H2" sqref="H2:J2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style="402" customWidth="1"/>
    <col min="4" max="4" width="16.375" style="12" customWidth="1"/>
    <col min="5" max="5" width="20.125" style="402" customWidth="1"/>
    <col min="6" max="6" width="16.375" style="12" customWidth="1"/>
    <col min="7" max="7" width="17.625" style="402" customWidth="1"/>
    <col min="8" max="8" width="16.375" style="402" customWidth="1"/>
    <col min="9" max="9" width="13.75" style="12" customWidth="1"/>
    <col min="10" max="10" width="26.625" style="414" customWidth="1"/>
    <col min="11" max="18" width="7.625" customWidth="1"/>
  </cols>
  <sheetData>
    <row r="1" spans="1:18" x14ac:dyDescent="0.25">
      <c r="A1" s="385"/>
      <c r="B1" s="385"/>
      <c r="C1" s="397"/>
      <c r="D1" s="406"/>
      <c r="E1" s="397"/>
      <c r="F1" s="406"/>
      <c r="G1" s="397"/>
      <c r="H1" s="397"/>
      <c r="I1" s="403"/>
      <c r="J1" s="408" t="s">
        <v>245</v>
      </c>
      <c r="K1" s="46"/>
      <c r="L1" s="46"/>
      <c r="M1" s="46"/>
      <c r="N1" s="46"/>
      <c r="O1" s="46"/>
      <c r="P1" s="46"/>
      <c r="Q1" s="46"/>
      <c r="R1" s="46"/>
    </row>
    <row r="2" spans="1:18" ht="48.75" customHeight="1" x14ac:dyDescent="0.25">
      <c r="A2" s="385"/>
      <c r="B2" s="385"/>
      <c r="C2" s="397"/>
      <c r="D2" s="406"/>
      <c r="E2" s="397"/>
      <c r="F2" s="406"/>
      <c r="G2" s="397"/>
      <c r="H2" s="542" t="s">
        <v>246</v>
      </c>
      <c r="I2" s="459"/>
      <c r="J2" s="459"/>
      <c r="K2" s="46"/>
      <c r="L2" s="46"/>
      <c r="M2" s="46"/>
      <c r="N2" s="46"/>
      <c r="O2" s="46"/>
      <c r="P2" s="46"/>
      <c r="Q2" s="46"/>
      <c r="R2" s="46"/>
    </row>
    <row r="3" spans="1:18" x14ac:dyDescent="0.25">
      <c r="A3" s="385"/>
      <c r="B3" s="385"/>
      <c r="C3" s="397"/>
      <c r="D3" s="406"/>
      <c r="E3" s="397"/>
      <c r="F3" s="406"/>
      <c r="G3" s="397"/>
      <c r="H3" s="397"/>
      <c r="I3" s="403"/>
      <c r="J3" s="409"/>
      <c r="K3" s="46"/>
      <c r="L3" s="46"/>
      <c r="M3" s="46"/>
      <c r="N3" s="46"/>
      <c r="O3" s="46"/>
      <c r="P3" s="46"/>
      <c r="Q3" s="46"/>
      <c r="R3" s="46"/>
    </row>
    <row r="4" spans="1:18" ht="23.25" x14ac:dyDescent="0.35">
      <c r="A4" s="385"/>
      <c r="B4" s="543" t="s">
        <v>247</v>
      </c>
      <c r="C4" s="544"/>
      <c r="D4" s="544"/>
      <c r="E4" s="544"/>
      <c r="F4" s="544"/>
      <c r="G4" s="544"/>
      <c r="H4" s="544"/>
      <c r="I4" s="544"/>
      <c r="J4" s="544"/>
      <c r="K4" s="46"/>
      <c r="L4" s="46"/>
      <c r="M4" s="46"/>
      <c r="N4" s="46"/>
      <c r="O4" s="46"/>
      <c r="P4" s="46"/>
      <c r="Q4" s="46"/>
      <c r="R4" s="46"/>
    </row>
    <row r="5" spans="1:18" ht="23.25" x14ac:dyDescent="0.35">
      <c r="A5" s="385"/>
      <c r="B5" s="543" t="s">
        <v>287</v>
      </c>
      <c r="C5" s="544"/>
      <c r="D5" s="544"/>
      <c r="E5" s="544"/>
      <c r="F5" s="544"/>
      <c r="G5" s="544"/>
      <c r="H5" s="544"/>
      <c r="I5" s="544"/>
      <c r="J5" s="544"/>
      <c r="K5" s="46"/>
      <c r="L5" s="46"/>
      <c r="M5" s="46"/>
      <c r="N5" s="46"/>
      <c r="O5" s="46"/>
      <c r="P5" s="46"/>
      <c r="Q5" s="46"/>
      <c r="R5" s="46"/>
    </row>
    <row r="6" spans="1:18" ht="17.25" customHeight="1" x14ac:dyDescent="0.3">
      <c r="A6" s="385"/>
      <c r="B6" s="545" t="s">
        <v>248</v>
      </c>
      <c r="C6" s="459"/>
      <c r="D6" s="459"/>
      <c r="E6" s="459"/>
      <c r="F6" s="459"/>
      <c r="G6" s="459"/>
      <c r="H6" s="459"/>
      <c r="I6" s="459"/>
      <c r="J6" s="459"/>
      <c r="K6" s="46"/>
      <c r="L6" s="46"/>
      <c r="M6" s="46"/>
      <c r="N6" s="46"/>
      <c r="O6" s="46"/>
      <c r="P6" s="46"/>
      <c r="Q6" s="46"/>
      <c r="R6" s="46"/>
    </row>
    <row r="7" spans="1:18" ht="15.75" x14ac:dyDescent="0.3">
      <c r="A7" s="385"/>
      <c r="B7" s="546" t="s">
        <v>418</v>
      </c>
      <c r="C7" s="459"/>
      <c r="D7" s="459"/>
      <c r="E7" s="459"/>
      <c r="F7" s="459"/>
      <c r="G7" s="459"/>
      <c r="H7" s="459"/>
      <c r="I7" s="459"/>
      <c r="J7" s="459"/>
      <c r="K7" s="46"/>
      <c r="L7" s="46"/>
      <c r="M7" s="46"/>
      <c r="N7" s="46"/>
      <c r="O7" s="46"/>
      <c r="P7" s="46"/>
      <c r="Q7" s="46"/>
      <c r="R7" s="46"/>
    </row>
    <row r="8" spans="1:18" x14ac:dyDescent="0.25">
      <c r="A8" s="385"/>
      <c r="B8" s="385"/>
      <c r="C8" s="397"/>
      <c r="D8" s="406"/>
      <c r="E8" s="397"/>
      <c r="F8" s="406"/>
      <c r="G8" s="397"/>
      <c r="H8" s="397"/>
      <c r="I8" s="403"/>
      <c r="J8" s="409"/>
      <c r="K8" s="46"/>
      <c r="L8" s="46"/>
      <c r="M8" s="46"/>
      <c r="N8" s="46"/>
      <c r="O8" s="46"/>
      <c r="P8" s="46"/>
      <c r="Q8" s="46"/>
      <c r="R8" s="46"/>
    </row>
    <row r="9" spans="1:18" ht="18.75" x14ac:dyDescent="0.25">
      <c r="A9" s="426"/>
      <c r="B9" s="547" t="s">
        <v>249</v>
      </c>
      <c r="C9" s="548"/>
      <c r="D9" s="549"/>
      <c r="E9" s="550" t="s">
        <v>250</v>
      </c>
      <c r="F9" s="548"/>
      <c r="G9" s="548"/>
      <c r="H9" s="548"/>
      <c r="I9" s="548"/>
      <c r="J9" s="549"/>
      <c r="K9" s="15"/>
      <c r="L9" s="15"/>
      <c r="M9" s="15"/>
      <c r="N9" s="15"/>
      <c r="O9" s="15"/>
      <c r="P9" s="15"/>
      <c r="Q9" s="15"/>
      <c r="R9" s="15"/>
    </row>
    <row r="10" spans="1:18" ht="93.75" x14ac:dyDescent="0.2">
      <c r="A10" s="427" t="s">
        <v>251</v>
      </c>
      <c r="B10" s="427" t="s">
        <v>252</v>
      </c>
      <c r="C10" s="428" t="s">
        <v>48</v>
      </c>
      <c r="D10" s="429" t="s">
        <v>253</v>
      </c>
      <c r="E10" s="427" t="s">
        <v>254</v>
      </c>
      <c r="F10" s="429" t="s">
        <v>253</v>
      </c>
      <c r="G10" s="427" t="s">
        <v>255</v>
      </c>
      <c r="H10" s="427" t="s">
        <v>256</v>
      </c>
      <c r="I10" s="427" t="s">
        <v>257</v>
      </c>
      <c r="J10" s="430" t="s">
        <v>258</v>
      </c>
      <c r="K10" s="15"/>
      <c r="L10" s="15"/>
      <c r="M10" s="15"/>
      <c r="N10" s="15"/>
      <c r="O10" s="15"/>
      <c r="P10" s="15"/>
      <c r="Q10" s="15"/>
      <c r="R10" s="15"/>
    </row>
    <row r="11" spans="1:18" ht="150" x14ac:dyDescent="0.3">
      <c r="A11" s="431"/>
      <c r="B11" s="516" t="s">
        <v>288</v>
      </c>
      <c r="C11" s="562" t="s">
        <v>267</v>
      </c>
      <c r="D11" s="509">
        <v>35000</v>
      </c>
      <c r="E11" s="562" t="s">
        <v>381</v>
      </c>
      <c r="F11" s="509">
        <v>35000</v>
      </c>
      <c r="G11" s="564" t="s">
        <v>382</v>
      </c>
      <c r="H11" s="433" t="s">
        <v>424</v>
      </c>
      <c r="I11" s="434">
        <v>23755</v>
      </c>
      <c r="J11" s="435" t="s">
        <v>410</v>
      </c>
      <c r="K11" s="46"/>
      <c r="L11" s="46"/>
      <c r="M11" s="46"/>
      <c r="N11" s="46"/>
      <c r="O11" s="46"/>
      <c r="P11" s="46"/>
      <c r="Q11" s="46"/>
      <c r="R11" s="46"/>
    </row>
    <row r="12" spans="1:18" s="456" customFormat="1" ht="56.25" x14ac:dyDescent="0.3">
      <c r="A12" s="431"/>
      <c r="B12" s="518"/>
      <c r="C12" s="563"/>
      <c r="D12" s="510"/>
      <c r="E12" s="563"/>
      <c r="F12" s="510"/>
      <c r="G12" s="564" t="s">
        <v>427</v>
      </c>
      <c r="H12" s="433" t="s">
        <v>426</v>
      </c>
      <c r="I12" s="434">
        <v>0</v>
      </c>
      <c r="J12" s="435"/>
      <c r="K12" s="46"/>
      <c r="L12" s="46"/>
      <c r="M12" s="46"/>
      <c r="N12" s="46"/>
      <c r="O12" s="46"/>
      <c r="P12" s="46"/>
      <c r="Q12" s="46"/>
      <c r="R12" s="46"/>
    </row>
    <row r="13" spans="1:18" ht="112.5" x14ac:dyDescent="0.3">
      <c r="A13" s="431"/>
      <c r="B13" s="516" t="s">
        <v>289</v>
      </c>
      <c r="C13" s="562" t="s">
        <v>267</v>
      </c>
      <c r="D13" s="509">
        <v>7700</v>
      </c>
      <c r="E13" s="562" t="s">
        <v>381</v>
      </c>
      <c r="F13" s="509">
        <v>7700</v>
      </c>
      <c r="G13" s="433" t="s">
        <v>382</v>
      </c>
      <c r="H13" s="433" t="s">
        <v>383</v>
      </c>
      <c r="I13" s="434">
        <v>5119.78</v>
      </c>
      <c r="J13" s="435" t="s">
        <v>411</v>
      </c>
      <c r="K13" s="46"/>
      <c r="L13" s="46"/>
      <c r="M13" s="46"/>
      <c r="N13" s="46"/>
      <c r="O13" s="46"/>
      <c r="P13" s="46"/>
      <c r="Q13" s="46"/>
      <c r="R13" s="46"/>
    </row>
    <row r="14" spans="1:18" s="456" customFormat="1" ht="56.25" x14ac:dyDescent="0.3">
      <c r="A14" s="431"/>
      <c r="B14" s="518"/>
      <c r="C14" s="563"/>
      <c r="D14" s="510"/>
      <c r="E14" s="563"/>
      <c r="F14" s="510"/>
      <c r="G14" s="564" t="s">
        <v>427</v>
      </c>
      <c r="H14" s="433" t="s">
        <v>426</v>
      </c>
      <c r="I14" s="434">
        <v>0</v>
      </c>
      <c r="J14" s="435"/>
      <c r="K14" s="46"/>
      <c r="L14" s="46"/>
      <c r="M14" s="46"/>
      <c r="N14" s="46"/>
      <c r="O14" s="46"/>
      <c r="P14" s="46"/>
      <c r="Q14" s="46"/>
      <c r="R14" s="46"/>
    </row>
    <row r="15" spans="1:18" ht="75" x14ac:dyDescent="0.3">
      <c r="A15" s="431"/>
      <c r="B15" s="432" t="s">
        <v>290</v>
      </c>
      <c r="C15" s="433" t="s">
        <v>268</v>
      </c>
      <c r="D15" s="434">
        <v>9600</v>
      </c>
      <c r="E15" s="433" t="s">
        <v>293</v>
      </c>
      <c r="F15" s="434">
        <v>9600</v>
      </c>
      <c r="G15" s="436" t="s">
        <v>368</v>
      </c>
      <c r="H15" s="433" t="s">
        <v>291</v>
      </c>
      <c r="I15" s="434">
        <v>9600</v>
      </c>
      <c r="J15" s="435" t="s">
        <v>384</v>
      </c>
      <c r="K15" s="46"/>
      <c r="L15" s="46"/>
      <c r="M15" s="46"/>
      <c r="N15" s="46"/>
      <c r="O15" s="46"/>
      <c r="P15" s="46"/>
      <c r="Q15" s="46"/>
      <c r="R15" s="46"/>
    </row>
    <row r="16" spans="1:18" ht="37.5" x14ac:dyDescent="0.3">
      <c r="A16" s="431"/>
      <c r="B16" s="516" t="s">
        <v>292</v>
      </c>
      <c r="C16" s="513" t="s">
        <v>187</v>
      </c>
      <c r="D16" s="525">
        <v>29800</v>
      </c>
      <c r="E16" s="527" t="s">
        <v>373</v>
      </c>
      <c r="F16" s="525">
        <v>20000</v>
      </c>
      <c r="G16" s="529" t="s">
        <v>374</v>
      </c>
      <c r="H16" s="437" t="s">
        <v>294</v>
      </c>
      <c r="I16" s="438">
        <v>7500</v>
      </c>
      <c r="J16" s="435" t="s">
        <v>385</v>
      </c>
      <c r="K16" s="46"/>
      <c r="L16" s="46"/>
      <c r="M16" s="46"/>
      <c r="N16" s="46"/>
      <c r="O16" s="46"/>
      <c r="P16" s="46"/>
      <c r="Q16" s="46"/>
      <c r="R16" s="46"/>
    </row>
    <row r="17" spans="1:18" ht="37.5" x14ac:dyDescent="0.3">
      <c r="A17" s="431"/>
      <c r="B17" s="517"/>
      <c r="C17" s="514"/>
      <c r="D17" s="551"/>
      <c r="E17" s="552"/>
      <c r="F17" s="526"/>
      <c r="G17" s="530"/>
      <c r="H17" s="437" t="s">
        <v>295</v>
      </c>
      <c r="I17" s="438">
        <v>12500</v>
      </c>
      <c r="J17" s="435" t="s">
        <v>386</v>
      </c>
      <c r="K17" s="46"/>
      <c r="L17" s="46"/>
      <c r="M17" s="46"/>
      <c r="N17" s="46"/>
      <c r="O17" s="46"/>
      <c r="P17" s="46"/>
      <c r="Q17" s="46"/>
      <c r="R17" s="46"/>
    </row>
    <row r="18" spans="1:18" ht="42.75" customHeight="1" x14ac:dyDescent="0.3">
      <c r="A18" s="431"/>
      <c r="B18" s="518"/>
      <c r="C18" s="515"/>
      <c r="D18" s="526"/>
      <c r="E18" s="528"/>
      <c r="F18" s="439">
        <v>9800</v>
      </c>
      <c r="G18" s="440" t="s">
        <v>415</v>
      </c>
      <c r="H18" s="437" t="s">
        <v>416</v>
      </c>
      <c r="I18" s="438">
        <v>0</v>
      </c>
      <c r="J18" s="435"/>
      <c r="K18" s="46"/>
      <c r="L18" s="46"/>
      <c r="M18" s="46"/>
      <c r="N18" s="46"/>
      <c r="O18" s="46"/>
      <c r="P18" s="46"/>
      <c r="Q18" s="46"/>
      <c r="R18" s="46"/>
    </row>
    <row r="19" spans="1:18" ht="56.25" x14ac:dyDescent="0.3">
      <c r="A19" s="431"/>
      <c r="B19" s="432" t="s">
        <v>296</v>
      </c>
      <c r="C19" s="455" t="s">
        <v>269</v>
      </c>
      <c r="D19" s="434">
        <v>6200</v>
      </c>
      <c r="E19" s="513" t="s">
        <v>302</v>
      </c>
      <c r="F19" s="509">
        <v>44950</v>
      </c>
      <c r="G19" s="519" t="s">
        <v>369</v>
      </c>
      <c r="H19" s="507" t="s">
        <v>303</v>
      </c>
      <c r="I19" s="509">
        <v>44950</v>
      </c>
      <c r="J19" s="578" t="s">
        <v>387</v>
      </c>
      <c r="K19" s="46"/>
      <c r="L19" s="46"/>
      <c r="M19" s="46"/>
      <c r="N19" s="46"/>
      <c r="O19" s="46"/>
      <c r="P19" s="46"/>
      <c r="Q19" s="46"/>
      <c r="R19" s="46"/>
    </row>
    <row r="20" spans="1:18" ht="60" customHeight="1" x14ac:dyDescent="0.3">
      <c r="A20" s="431"/>
      <c r="B20" s="432" t="s">
        <v>297</v>
      </c>
      <c r="C20" s="455" t="s">
        <v>271</v>
      </c>
      <c r="D20" s="434">
        <v>6900</v>
      </c>
      <c r="E20" s="514"/>
      <c r="F20" s="511"/>
      <c r="G20" s="520"/>
      <c r="H20" s="512"/>
      <c r="I20" s="511"/>
      <c r="J20" s="579"/>
      <c r="K20" s="46"/>
      <c r="L20" s="46"/>
      <c r="M20" s="46"/>
      <c r="N20" s="46"/>
      <c r="O20" s="46"/>
      <c r="P20" s="46"/>
      <c r="Q20" s="46"/>
      <c r="R20" s="46"/>
    </row>
    <row r="21" spans="1:18" ht="61.5" customHeight="1" x14ac:dyDescent="0.3">
      <c r="A21" s="431"/>
      <c r="B21" s="432" t="s">
        <v>298</v>
      </c>
      <c r="C21" s="455" t="s">
        <v>270</v>
      </c>
      <c r="D21" s="434">
        <v>6900</v>
      </c>
      <c r="E21" s="514"/>
      <c r="F21" s="511"/>
      <c r="G21" s="520"/>
      <c r="H21" s="512"/>
      <c r="I21" s="511"/>
      <c r="J21" s="579"/>
      <c r="K21" s="46"/>
      <c r="L21" s="46"/>
      <c r="M21" s="46"/>
      <c r="N21" s="46"/>
      <c r="O21" s="46"/>
      <c r="P21" s="46"/>
      <c r="Q21" s="46"/>
      <c r="R21" s="46"/>
    </row>
    <row r="22" spans="1:18" ht="63" customHeight="1" x14ac:dyDescent="0.3">
      <c r="A22" s="431"/>
      <c r="B22" s="432" t="s">
        <v>299</v>
      </c>
      <c r="C22" s="455" t="s">
        <v>272</v>
      </c>
      <c r="D22" s="434">
        <v>6900</v>
      </c>
      <c r="E22" s="514"/>
      <c r="F22" s="511"/>
      <c r="G22" s="520"/>
      <c r="H22" s="512"/>
      <c r="I22" s="511"/>
      <c r="J22" s="579"/>
      <c r="K22" s="46"/>
      <c r="L22" s="46"/>
      <c r="M22" s="46"/>
      <c r="N22" s="46"/>
      <c r="O22" s="46"/>
      <c r="P22" s="46"/>
      <c r="Q22" s="46"/>
      <c r="R22" s="46"/>
    </row>
    <row r="23" spans="1:18" ht="60" customHeight="1" x14ac:dyDescent="0.3">
      <c r="A23" s="431"/>
      <c r="B23" s="432" t="s">
        <v>300</v>
      </c>
      <c r="C23" s="455" t="s">
        <v>273</v>
      </c>
      <c r="D23" s="434">
        <v>8900</v>
      </c>
      <c r="E23" s="514"/>
      <c r="F23" s="511"/>
      <c r="G23" s="520"/>
      <c r="H23" s="512"/>
      <c r="I23" s="511"/>
      <c r="J23" s="579"/>
      <c r="K23" s="46"/>
      <c r="L23" s="46"/>
      <c r="M23" s="46"/>
      <c r="N23" s="46"/>
      <c r="O23" s="46"/>
      <c r="P23" s="46"/>
      <c r="Q23" s="46"/>
      <c r="R23" s="46"/>
    </row>
    <row r="24" spans="1:18" ht="43.5" customHeight="1" x14ac:dyDescent="0.3">
      <c r="A24" s="431"/>
      <c r="B24" s="432" t="s">
        <v>301</v>
      </c>
      <c r="C24" s="455" t="s">
        <v>274</v>
      </c>
      <c r="D24" s="438">
        <v>9150</v>
      </c>
      <c r="E24" s="515"/>
      <c r="F24" s="510"/>
      <c r="G24" s="521"/>
      <c r="H24" s="508"/>
      <c r="I24" s="510"/>
      <c r="J24" s="580"/>
      <c r="K24" s="46"/>
      <c r="L24" s="46"/>
      <c r="M24" s="46"/>
      <c r="N24" s="46"/>
      <c r="O24" s="46"/>
      <c r="P24" s="46"/>
      <c r="Q24" s="46"/>
      <c r="R24" s="46"/>
    </row>
    <row r="25" spans="1:18" ht="60" customHeight="1" x14ac:dyDescent="0.3">
      <c r="A25" s="431"/>
      <c r="B25" s="441" t="s">
        <v>304</v>
      </c>
      <c r="C25" s="433" t="s">
        <v>275</v>
      </c>
      <c r="D25" s="434">
        <v>40800</v>
      </c>
      <c r="E25" s="433" t="s">
        <v>311</v>
      </c>
      <c r="F25" s="442">
        <v>40800</v>
      </c>
      <c r="G25" s="443" t="s">
        <v>425</v>
      </c>
      <c r="H25" s="444" t="s">
        <v>312</v>
      </c>
      <c r="I25" s="434">
        <v>40800</v>
      </c>
      <c r="J25" s="435" t="s">
        <v>388</v>
      </c>
      <c r="K25" s="46"/>
      <c r="L25" s="46"/>
      <c r="M25" s="46"/>
      <c r="N25" s="46"/>
      <c r="O25" s="46"/>
      <c r="P25" s="46"/>
      <c r="Q25" s="46"/>
      <c r="R25" s="46"/>
    </row>
    <row r="26" spans="1:18" ht="93.75" x14ac:dyDescent="0.3">
      <c r="A26" s="431"/>
      <c r="B26" s="441" t="s">
        <v>305</v>
      </c>
      <c r="C26" s="433" t="s">
        <v>276</v>
      </c>
      <c r="D26" s="434">
        <v>3600</v>
      </c>
      <c r="E26" s="436" t="s">
        <v>313</v>
      </c>
      <c r="F26" s="442">
        <v>3600</v>
      </c>
      <c r="G26" s="443" t="s">
        <v>363</v>
      </c>
      <c r="H26" s="444" t="s">
        <v>314</v>
      </c>
      <c r="I26" s="434">
        <v>3600</v>
      </c>
      <c r="J26" s="435" t="s">
        <v>394</v>
      </c>
      <c r="K26" s="46"/>
      <c r="L26" s="46"/>
      <c r="M26" s="46"/>
      <c r="N26" s="46"/>
      <c r="O26" s="46"/>
      <c r="P26" s="46"/>
      <c r="Q26" s="46"/>
      <c r="R26" s="46"/>
    </row>
    <row r="27" spans="1:18" ht="60" customHeight="1" x14ac:dyDescent="0.3">
      <c r="A27" s="431"/>
      <c r="B27" s="441" t="s">
        <v>306</v>
      </c>
      <c r="C27" s="433" t="s">
        <v>277</v>
      </c>
      <c r="D27" s="434">
        <v>11200</v>
      </c>
      <c r="E27" s="433" t="s">
        <v>320</v>
      </c>
      <c r="F27" s="434">
        <v>11200</v>
      </c>
      <c r="G27" s="445" t="s">
        <v>367</v>
      </c>
      <c r="H27" s="446" t="s">
        <v>321</v>
      </c>
      <c r="I27" s="434">
        <v>11200</v>
      </c>
      <c r="J27" s="435" t="s">
        <v>390</v>
      </c>
      <c r="K27" s="46"/>
      <c r="L27" s="46"/>
      <c r="M27" s="46"/>
      <c r="N27" s="46"/>
      <c r="O27" s="46"/>
      <c r="P27" s="46"/>
      <c r="Q27" s="46"/>
      <c r="R27" s="46"/>
    </row>
    <row r="28" spans="1:18" ht="57.75" customHeight="1" x14ac:dyDescent="0.3">
      <c r="A28" s="431"/>
      <c r="B28" s="505" t="s">
        <v>307</v>
      </c>
      <c r="C28" s="513" t="s">
        <v>278</v>
      </c>
      <c r="D28" s="509">
        <v>28300</v>
      </c>
      <c r="E28" s="433" t="s">
        <v>315</v>
      </c>
      <c r="F28" s="434">
        <v>12000</v>
      </c>
      <c r="G28" s="443" t="s">
        <v>361</v>
      </c>
      <c r="H28" s="444" t="s">
        <v>316</v>
      </c>
      <c r="I28" s="434">
        <v>12000</v>
      </c>
      <c r="J28" s="435" t="s">
        <v>389</v>
      </c>
      <c r="K28" s="46"/>
      <c r="L28" s="46"/>
      <c r="M28" s="46"/>
      <c r="N28" s="46"/>
      <c r="O28" s="46"/>
      <c r="P28" s="46"/>
      <c r="Q28" s="46"/>
      <c r="R28" s="46"/>
    </row>
    <row r="29" spans="1:18" ht="56.25" x14ac:dyDescent="0.3">
      <c r="A29" s="431"/>
      <c r="B29" s="522"/>
      <c r="C29" s="514"/>
      <c r="D29" s="511"/>
      <c r="E29" s="433" t="s">
        <v>317</v>
      </c>
      <c r="F29" s="442">
        <v>5000</v>
      </c>
      <c r="G29" s="443" t="s">
        <v>362</v>
      </c>
      <c r="H29" s="444" t="s">
        <v>318</v>
      </c>
      <c r="I29" s="434">
        <v>5000</v>
      </c>
      <c r="J29" s="435" t="s">
        <v>395</v>
      </c>
      <c r="K29" s="46"/>
      <c r="L29" s="46"/>
      <c r="M29" s="46"/>
      <c r="N29" s="46"/>
      <c r="O29" s="46"/>
      <c r="P29" s="46"/>
      <c r="Q29" s="46"/>
      <c r="R29" s="46"/>
    </row>
    <row r="30" spans="1:18" ht="56.25" x14ac:dyDescent="0.3">
      <c r="A30" s="431"/>
      <c r="B30" s="506"/>
      <c r="C30" s="515"/>
      <c r="D30" s="510"/>
      <c r="E30" s="433" t="s">
        <v>319</v>
      </c>
      <c r="F30" s="442">
        <v>11300</v>
      </c>
      <c r="G30" s="443" t="s">
        <v>360</v>
      </c>
      <c r="H30" s="457" t="s">
        <v>422</v>
      </c>
      <c r="I30" s="442">
        <v>11300</v>
      </c>
      <c r="J30" s="435" t="s">
        <v>396</v>
      </c>
      <c r="K30" s="46"/>
      <c r="L30" s="46"/>
      <c r="M30" s="46"/>
      <c r="N30" s="46"/>
      <c r="O30" s="46"/>
      <c r="P30" s="46"/>
      <c r="Q30" s="46"/>
      <c r="R30" s="46"/>
    </row>
    <row r="31" spans="1:18" ht="60.75" customHeight="1" x14ac:dyDescent="0.3">
      <c r="A31" s="431"/>
      <c r="B31" s="441" t="s">
        <v>308</v>
      </c>
      <c r="C31" s="433" t="s">
        <v>279</v>
      </c>
      <c r="D31" s="434">
        <v>11000</v>
      </c>
      <c r="E31" s="444" t="s">
        <v>323</v>
      </c>
      <c r="F31" s="434">
        <v>11000</v>
      </c>
      <c r="G31" s="447" t="s">
        <v>364</v>
      </c>
      <c r="H31" s="444" t="s">
        <v>379</v>
      </c>
      <c r="I31" s="434">
        <v>11000</v>
      </c>
      <c r="J31" s="435" t="s">
        <v>397</v>
      </c>
      <c r="K31" s="46"/>
      <c r="L31" s="46"/>
      <c r="M31" s="46"/>
      <c r="N31" s="46"/>
      <c r="O31" s="46"/>
      <c r="P31" s="46"/>
      <c r="Q31" s="46"/>
      <c r="R31" s="46"/>
    </row>
    <row r="32" spans="1:18" ht="56.25" x14ac:dyDescent="0.3">
      <c r="A32" s="431"/>
      <c r="B32" s="441" t="s">
        <v>309</v>
      </c>
      <c r="C32" s="433" t="s">
        <v>280</v>
      </c>
      <c r="D32" s="434">
        <v>25000</v>
      </c>
      <c r="E32" s="444" t="s">
        <v>322</v>
      </c>
      <c r="F32" s="434">
        <v>25000</v>
      </c>
      <c r="G32" s="447" t="s">
        <v>366</v>
      </c>
      <c r="H32" s="448" t="s">
        <v>375</v>
      </c>
      <c r="I32" s="434">
        <v>25000</v>
      </c>
      <c r="J32" s="435" t="s">
        <v>398</v>
      </c>
      <c r="K32" s="46"/>
      <c r="L32" s="46"/>
      <c r="M32" s="46"/>
      <c r="N32" s="46"/>
      <c r="O32" s="46"/>
      <c r="P32" s="46"/>
      <c r="Q32" s="46"/>
      <c r="R32" s="46"/>
    </row>
    <row r="33" spans="1:18" ht="41.25" customHeight="1" x14ac:dyDescent="0.3">
      <c r="A33" s="431"/>
      <c r="B33" s="537" t="s">
        <v>310</v>
      </c>
      <c r="C33" s="565" t="s">
        <v>281</v>
      </c>
      <c r="D33" s="534">
        <v>50000</v>
      </c>
      <c r="E33" s="507" t="s">
        <v>320</v>
      </c>
      <c r="F33" s="531">
        <v>50000</v>
      </c>
      <c r="G33" s="519" t="s">
        <v>365</v>
      </c>
      <c r="H33" s="448" t="s">
        <v>376</v>
      </c>
      <c r="I33" s="449">
        <v>20000</v>
      </c>
      <c r="J33" s="435" t="s">
        <v>391</v>
      </c>
      <c r="K33" s="46"/>
      <c r="L33" s="46"/>
      <c r="M33" s="46"/>
      <c r="N33" s="46"/>
      <c r="O33" s="46"/>
      <c r="P33" s="46"/>
      <c r="Q33" s="46"/>
      <c r="R33" s="46"/>
    </row>
    <row r="34" spans="1:18" ht="42" customHeight="1" x14ac:dyDescent="0.3">
      <c r="A34" s="431"/>
      <c r="B34" s="538"/>
      <c r="C34" s="565"/>
      <c r="D34" s="535"/>
      <c r="E34" s="512"/>
      <c r="F34" s="532"/>
      <c r="G34" s="520"/>
      <c r="H34" s="448" t="s">
        <v>377</v>
      </c>
      <c r="I34" s="449">
        <v>20000</v>
      </c>
      <c r="J34" s="435" t="s">
        <v>392</v>
      </c>
      <c r="K34" s="46"/>
      <c r="L34" s="46"/>
      <c r="M34" s="46"/>
      <c r="N34" s="46"/>
      <c r="O34" s="46"/>
      <c r="P34" s="46"/>
      <c r="Q34" s="46"/>
      <c r="R34" s="46"/>
    </row>
    <row r="35" spans="1:18" ht="41.25" customHeight="1" thickBot="1" x14ac:dyDescent="0.35">
      <c r="A35" s="431"/>
      <c r="B35" s="539"/>
      <c r="C35" s="565"/>
      <c r="D35" s="536"/>
      <c r="E35" s="508"/>
      <c r="F35" s="533"/>
      <c r="G35" s="521"/>
      <c r="H35" s="448" t="s">
        <v>378</v>
      </c>
      <c r="I35" s="434">
        <v>0</v>
      </c>
      <c r="J35" s="435"/>
      <c r="K35" s="46"/>
      <c r="L35" s="46"/>
      <c r="M35" s="46"/>
      <c r="N35" s="46"/>
      <c r="O35" s="46"/>
      <c r="P35" s="46"/>
      <c r="Q35" s="46"/>
      <c r="R35" s="46"/>
    </row>
    <row r="36" spans="1:18" ht="37.5" customHeight="1" x14ac:dyDescent="0.3">
      <c r="A36" s="431"/>
      <c r="B36" s="505" t="s">
        <v>324</v>
      </c>
      <c r="C36" s="581" t="s">
        <v>217</v>
      </c>
      <c r="D36" s="525">
        <v>15000</v>
      </c>
      <c r="E36" s="583" t="s">
        <v>327</v>
      </c>
      <c r="F36" s="525">
        <v>15000</v>
      </c>
      <c r="G36" s="586" t="s">
        <v>370</v>
      </c>
      <c r="H36" s="450" t="s">
        <v>371</v>
      </c>
      <c r="I36" s="438">
        <v>10000</v>
      </c>
      <c r="J36" s="435" t="s">
        <v>393</v>
      </c>
      <c r="K36" s="46"/>
      <c r="L36" s="46"/>
      <c r="M36" s="46"/>
      <c r="N36" s="46"/>
      <c r="O36" s="46"/>
      <c r="P36" s="46"/>
      <c r="Q36" s="46"/>
      <c r="R36" s="46"/>
    </row>
    <row r="37" spans="1:18" ht="37.5" customHeight="1" x14ac:dyDescent="0.3">
      <c r="A37" s="431"/>
      <c r="B37" s="522"/>
      <c r="C37" s="582"/>
      <c r="D37" s="551"/>
      <c r="E37" s="584"/>
      <c r="F37" s="551"/>
      <c r="G37" s="587"/>
      <c r="H37" s="589" t="s">
        <v>372</v>
      </c>
      <c r="I37" s="438">
        <v>3000</v>
      </c>
      <c r="J37" s="435" t="s">
        <v>432</v>
      </c>
      <c r="K37" s="46"/>
      <c r="L37" s="46"/>
      <c r="M37" s="46"/>
      <c r="N37" s="46"/>
      <c r="O37" s="46"/>
      <c r="P37" s="46"/>
      <c r="Q37" s="46"/>
      <c r="R37" s="46"/>
    </row>
    <row r="38" spans="1:18" s="456" customFormat="1" ht="18.75" x14ac:dyDescent="0.3">
      <c r="A38" s="431"/>
      <c r="B38" s="506"/>
      <c r="C38" s="571"/>
      <c r="D38" s="526"/>
      <c r="E38" s="585"/>
      <c r="F38" s="526"/>
      <c r="G38" s="588"/>
      <c r="H38" s="590"/>
      <c r="I38" s="438">
        <v>915</v>
      </c>
      <c r="J38" s="435"/>
      <c r="K38" s="46"/>
      <c r="L38" s="46"/>
      <c r="M38" s="46"/>
      <c r="N38" s="46"/>
      <c r="O38" s="46"/>
      <c r="P38" s="46"/>
      <c r="Q38" s="46"/>
      <c r="R38" s="46"/>
    </row>
    <row r="39" spans="1:18" ht="75" x14ac:dyDescent="0.3">
      <c r="A39" s="431"/>
      <c r="B39" s="441" t="s">
        <v>325</v>
      </c>
      <c r="C39" s="566" t="s">
        <v>219</v>
      </c>
      <c r="D39" s="434">
        <v>10000</v>
      </c>
      <c r="E39" s="444" t="s">
        <v>328</v>
      </c>
      <c r="F39" s="442">
        <v>10000</v>
      </c>
      <c r="G39" s="451" t="s">
        <v>380</v>
      </c>
      <c r="H39" s="437" t="s">
        <v>419</v>
      </c>
      <c r="I39" s="434">
        <v>0</v>
      </c>
      <c r="J39" s="435"/>
      <c r="K39" s="46"/>
      <c r="L39" s="46"/>
      <c r="M39" s="46"/>
      <c r="N39" s="46"/>
      <c r="O39" s="46"/>
      <c r="P39" s="46"/>
      <c r="Q39" s="46"/>
      <c r="R39" s="46"/>
    </row>
    <row r="40" spans="1:18" ht="55.5" customHeight="1" x14ac:dyDescent="0.3">
      <c r="A40" s="431"/>
      <c r="B40" s="568" t="s">
        <v>326</v>
      </c>
      <c r="C40" s="570" t="s">
        <v>220</v>
      </c>
      <c r="D40" s="509">
        <v>40000</v>
      </c>
      <c r="E40" s="562" t="s">
        <v>412</v>
      </c>
      <c r="F40" s="509">
        <v>40000</v>
      </c>
      <c r="G40" s="562" t="s">
        <v>413</v>
      </c>
      <c r="H40" s="572" t="s">
        <v>414</v>
      </c>
      <c r="I40" s="434">
        <v>20000</v>
      </c>
      <c r="J40" s="435" t="s">
        <v>428</v>
      </c>
      <c r="K40" s="46"/>
      <c r="L40" s="46"/>
      <c r="M40" s="46"/>
      <c r="N40" s="46"/>
      <c r="O40" s="46"/>
      <c r="P40" s="46"/>
      <c r="Q40" s="46"/>
      <c r="R40" s="46"/>
    </row>
    <row r="41" spans="1:18" s="456" customFormat="1" ht="51" customHeight="1" x14ac:dyDescent="0.3">
      <c r="A41" s="431"/>
      <c r="B41" s="569"/>
      <c r="C41" s="571"/>
      <c r="D41" s="510"/>
      <c r="E41" s="563"/>
      <c r="F41" s="510"/>
      <c r="G41" s="563"/>
      <c r="H41" s="573"/>
      <c r="I41" s="434">
        <v>0</v>
      </c>
      <c r="J41" s="435"/>
      <c r="K41" s="46"/>
      <c r="L41" s="46"/>
      <c r="M41" s="46"/>
      <c r="N41" s="46"/>
      <c r="O41" s="46"/>
      <c r="P41" s="46"/>
      <c r="Q41" s="46"/>
      <c r="R41" s="46"/>
    </row>
    <row r="42" spans="1:18" ht="60.75" customHeight="1" x14ac:dyDescent="0.3">
      <c r="A42" s="431"/>
      <c r="B42" s="441" t="s">
        <v>329</v>
      </c>
      <c r="C42" s="567" t="s">
        <v>233</v>
      </c>
      <c r="D42" s="434">
        <v>20000</v>
      </c>
      <c r="E42" s="444" t="s">
        <v>330</v>
      </c>
      <c r="F42" s="442">
        <v>20000</v>
      </c>
      <c r="G42" s="447" t="s">
        <v>355</v>
      </c>
      <c r="H42" s="444" t="s">
        <v>331</v>
      </c>
      <c r="I42" s="434">
        <v>20000</v>
      </c>
      <c r="J42" s="435" t="s">
        <v>399</v>
      </c>
      <c r="K42" s="46"/>
      <c r="L42" s="46"/>
      <c r="M42" s="46"/>
      <c r="N42" s="46"/>
      <c r="O42" s="46"/>
      <c r="P42" s="46"/>
      <c r="Q42" s="46"/>
      <c r="R42" s="46"/>
    </row>
    <row r="43" spans="1:18" ht="46.5" customHeight="1" x14ac:dyDescent="0.3">
      <c r="A43" s="431"/>
      <c r="B43" s="505" t="s">
        <v>332</v>
      </c>
      <c r="C43" s="513" t="s">
        <v>282</v>
      </c>
      <c r="D43" s="509">
        <v>440000</v>
      </c>
      <c r="E43" s="507" t="s">
        <v>334</v>
      </c>
      <c r="F43" s="509">
        <v>253000</v>
      </c>
      <c r="G43" s="523" t="s">
        <v>357</v>
      </c>
      <c r="H43" s="444" t="s">
        <v>335</v>
      </c>
      <c r="I43" s="434">
        <v>165000</v>
      </c>
      <c r="J43" s="435" t="s">
        <v>400</v>
      </c>
      <c r="K43" s="46"/>
      <c r="L43" s="46"/>
      <c r="M43" s="46"/>
      <c r="N43" s="46"/>
      <c r="O43" s="46"/>
      <c r="P43" s="46"/>
      <c r="Q43" s="46"/>
      <c r="R43" s="46"/>
    </row>
    <row r="44" spans="1:18" ht="29.25" customHeight="1" x14ac:dyDescent="0.3">
      <c r="A44" s="431"/>
      <c r="B44" s="522"/>
      <c r="C44" s="514"/>
      <c r="D44" s="511"/>
      <c r="E44" s="515"/>
      <c r="F44" s="510"/>
      <c r="G44" s="524"/>
      <c r="H44" s="444" t="s">
        <v>336</v>
      </c>
      <c r="I44" s="434">
        <v>0</v>
      </c>
      <c r="J44" s="435"/>
      <c r="K44" s="46"/>
      <c r="L44" s="46"/>
      <c r="M44" s="46"/>
      <c r="N44" s="46"/>
      <c r="O44" s="46"/>
      <c r="P44" s="46"/>
      <c r="Q44" s="46"/>
      <c r="R44" s="46"/>
    </row>
    <row r="45" spans="1:18" ht="56.25" x14ac:dyDescent="0.3">
      <c r="A45" s="431"/>
      <c r="B45" s="522"/>
      <c r="C45" s="514"/>
      <c r="D45" s="511"/>
      <c r="E45" s="433" t="s">
        <v>337</v>
      </c>
      <c r="F45" s="442">
        <v>77000</v>
      </c>
      <c r="G45" s="443" t="s">
        <v>358</v>
      </c>
      <c r="H45" s="444" t="s">
        <v>338</v>
      </c>
      <c r="I45" s="434">
        <v>77000</v>
      </c>
      <c r="J45" s="435" t="s">
        <v>403</v>
      </c>
      <c r="K45" s="46"/>
      <c r="L45" s="46"/>
      <c r="M45" s="46"/>
      <c r="N45" s="46"/>
      <c r="O45" s="46"/>
      <c r="P45" s="46"/>
      <c r="Q45" s="46"/>
      <c r="R45" s="46"/>
    </row>
    <row r="46" spans="1:18" ht="56.25" x14ac:dyDescent="0.3">
      <c r="A46" s="431"/>
      <c r="B46" s="506"/>
      <c r="C46" s="515"/>
      <c r="D46" s="510"/>
      <c r="E46" s="433" t="s">
        <v>339</v>
      </c>
      <c r="F46" s="442">
        <v>110000</v>
      </c>
      <c r="G46" s="452" t="s">
        <v>420</v>
      </c>
      <c r="H46" s="444" t="s">
        <v>340</v>
      </c>
      <c r="I46" s="434">
        <v>110000</v>
      </c>
      <c r="J46" s="435" t="s">
        <v>404</v>
      </c>
      <c r="K46" s="46"/>
      <c r="L46" s="46"/>
      <c r="M46" s="46"/>
      <c r="N46" s="46"/>
      <c r="O46" s="46"/>
      <c r="P46" s="46"/>
      <c r="Q46" s="46"/>
      <c r="R46" s="46"/>
    </row>
    <row r="47" spans="1:18" ht="45" customHeight="1" x14ac:dyDescent="0.3">
      <c r="A47" s="431"/>
      <c r="B47" s="505" t="s">
        <v>333</v>
      </c>
      <c r="C47" s="513" t="s">
        <v>283</v>
      </c>
      <c r="D47" s="509">
        <v>254000</v>
      </c>
      <c r="E47" s="507" t="s">
        <v>334</v>
      </c>
      <c r="F47" s="509">
        <v>254000</v>
      </c>
      <c r="G47" s="507" t="s">
        <v>356</v>
      </c>
      <c r="H47" s="444" t="s">
        <v>341</v>
      </c>
      <c r="I47" s="434">
        <v>63500</v>
      </c>
      <c r="J47" s="435" t="s">
        <v>401</v>
      </c>
      <c r="K47" s="46"/>
      <c r="L47" s="46"/>
      <c r="M47" s="46"/>
      <c r="N47" s="46"/>
      <c r="O47" s="46"/>
      <c r="P47" s="46"/>
      <c r="Q47" s="46"/>
      <c r="R47" s="46"/>
    </row>
    <row r="48" spans="1:18" ht="56.25" x14ac:dyDescent="0.3">
      <c r="A48" s="431"/>
      <c r="B48" s="522"/>
      <c r="C48" s="514"/>
      <c r="D48" s="511"/>
      <c r="E48" s="512"/>
      <c r="F48" s="511"/>
      <c r="G48" s="512"/>
      <c r="H48" s="444" t="s">
        <v>342</v>
      </c>
      <c r="I48" s="434">
        <v>63500</v>
      </c>
      <c r="J48" s="435" t="s">
        <v>402</v>
      </c>
      <c r="K48" s="46"/>
      <c r="L48" s="46"/>
      <c r="M48" s="46"/>
      <c r="N48" s="46"/>
      <c r="O48" s="46"/>
      <c r="P48" s="46"/>
      <c r="Q48" s="46"/>
      <c r="R48" s="46"/>
    </row>
    <row r="49" spans="1:18" ht="56.25" x14ac:dyDescent="0.3">
      <c r="A49" s="431"/>
      <c r="B49" s="506"/>
      <c r="C49" s="515"/>
      <c r="D49" s="510"/>
      <c r="E49" s="508"/>
      <c r="F49" s="510"/>
      <c r="G49" s="508"/>
      <c r="H49" s="444" t="s">
        <v>343</v>
      </c>
      <c r="I49" s="434">
        <v>0</v>
      </c>
      <c r="J49" s="435"/>
      <c r="K49" s="46"/>
      <c r="L49" s="46"/>
      <c r="M49" s="46"/>
      <c r="N49" s="46"/>
      <c r="O49" s="46"/>
      <c r="P49" s="46"/>
      <c r="Q49" s="46"/>
      <c r="R49" s="46"/>
    </row>
    <row r="50" spans="1:18" ht="43.5" customHeight="1" x14ac:dyDescent="0.3">
      <c r="A50" s="431"/>
      <c r="B50" s="516" t="s">
        <v>344</v>
      </c>
      <c r="C50" s="513" t="s">
        <v>284</v>
      </c>
      <c r="D50" s="509">
        <v>45000</v>
      </c>
      <c r="E50" s="513" t="s">
        <v>345</v>
      </c>
      <c r="F50" s="509">
        <v>45000</v>
      </c>
      <c r="G50" s="519" t="s">
        <v>354</v>
      </c>
      <c r="H50" s="433" t="s">
        <v>346</v>
      </c>
      <c r="I50" s="434">
        <v>18000</v>
      </c>
      <c r="J50" s="435" t="s">
        <v>408</v>
      </c>
      <c r="K50" s="46"/>
      <c r="L50" s="46"/>
      <c r="M50" s="46"/>
      <c r="N50" s="46"/>
      <c r="O50" s="46"/>
      <c r="P50" s="46"/>
      <c r="Q50" s="46"/>
      <c r="R50" s="46"/>
    </row>
    <row r="51" spans="1:18" ht="39" customHeight="1" x14ac:dyDescent="0.3">
      <c r="A51" s="431"/>
      <c r="B51" s="517"/>
      <c r="C51" s="514"/>
      <c r="D51" s="511"/>
      <c r="E51" s="514"/>
      <c r="F51" s="511"/>
      <c r="G51" s="520"/>
      <c r="H51" s="433" t="s">
        <v>423</v>
      </c>
      <c r="I51" s="434">
        <v>18000</v>
      </c>
      <c r="J51" s="435" t="s">
        <v>409</v>
      </c>
      <c r="K51" s="46"/>
      <c r="L51" s="46"/>
      <c r="M51" s="46"/>
      <c r="N51" s="46"/>
      <c r="O51" s="46"/>
      <c r="P51" s="46"/>
      <c r="Q51" s="46"/>
      <c r="R51" s="46"/>
    </row>
    <row r="52" spans="1:18" ht="37.5" x14ac:dyDescent="0.3">
      <c r="A52" s="431"/>
      <c r="B52" s="518"/>
      <c r="C52" s="515"/>
      <c r="D52" s="510"/>
      <c r="E52" s="515"/>
      <c r="F52" s="510"/>
      <c r="G52" s="521"/>
      <c r="H52" s="433" t="s">
        <v>347</v>
      </c>
      <c r="I52" s="434">
        <v>0</v>
      </c>
      <c r="J52" s="435"/>
      <c r="K52" s="46"/>
      <c r="L52" s="46"/>
      <c r="M52" s="46"/>
      <c r="N52" s="46"/>
      <c r="O52" s="46"/>
      <c r="P52" s="46"/>
      <c r="Q52" s="46"/>
      <c r="R52" s="46"/>
    </row>
    <row r="53" spans="1:18" ht="45" customHeight="1" x14ac:dyDescent="0.3">
      <c r="A53" s="431"/>
      <c r="B53" s="505" t="s">
        <v>348</v>
      </c>
      <c r="C53" s="507" t="s">
        <v>285</v>
      </c>
      <c r="D53" s="509">
        <v>150000</v>
      </c>
      <c r="E53" s="507" t="s">
        <v>339</v>
      </c>
      <c r="F53" s="509">
        <v>150000</v>
      </c>
      <c r="G53" s="507" t="s">
        <v>359</v>
      </c>
      <c r="H53" s="444" t="s">
        <v>349</v>
      </c>
      <c r="I53" s="434">
        <v>90000</v>
      </c>
      <c r="J53" s="435" t="s">
        <v>405</v>
      </c>
      <c r="K53" s="46"/>
      <c r="L53" s="46"/>
      <c r="M53" s="46"/>
      <c r="N53" s="46"/>
      <c r="O53" s="46"/>
      <c r="P53" s="46"/>
      <c r="Q53" s="46"/>
      <c r="R53" s="46"/>
    </row>
    <row r="54" spans="1:18" ht="56.25" x14ac:dyDescent="0.3">
      <c r="A54" s="431"/>
      <c r="B54" s="506"/>
      <c r="C54" s="508"/>
      <c r="D54" s="510"/>
      <c r="E54" s="508"/>
      <c r="F54" s="510"/>
      <c r="G54" s="508"/>
      <c r="H54" s="444" t="s">
        <v>350</v>
      </c>
      <c r="I54" s="434">
        <v>60000</v>
      </c>
      <c r="J54" s="435" t="s">
        <v>406</v>
      </c>
      <c r="K54" s="46"/>
      <c r="L54" s="46"/>
      <c r="M54" s="46"/>
      <c r="N54" s="46"/>
      <c r="O54" s="46"/>
      <c r="P54" s="46"/>
      <c r="Q54" s="46"/>
      <c r="R54" s="46"/>
    </row>
    <row r="55" spans="1:18" ht="56.25" x14ac:dyDescent="0.3">
      <c r="A55" s="431"/>
      <c r="B55" s="441" t="s">
        <v>351</v>
      </c>
      <c r="C55" s="576" t="s">
        <v>286</v>
      </c>
      <c r="D55" s="434">
        <v>20000</v>
      </c>
      <c r="E55" s="444" t="s">
        <v>352</v>
      </c>
      <c r="F55" s="434">
        <v>20000</v>
      </c>
      <c r="G55" s="444" t="s">
        <v>421</v>
      </c>
      <c r="H55" s="433" t="s">
        <v>353</v>
      </c>
      <c r="I55" s="434">
        <v>20000</v>
      </c>
      <c r="J55" s="435" t="s">
        <v>407</v>
      </c>
      <c r="K55" s="46"/>
      <c r="L55" s="46"/>
      <c r="M55" s="46"/>
      <c r="N55" s="46"/>
      <c r="O55" s="46"/>
      <c r="P55" s="46"/>
      <c r="Q55" s="46"/>
      <c r="R55" s="46"/>
    </row>
    <row r="56" spans="1:18" ht="15" customHeight="1" x14ac:dyDescent="0.3">
      <c r="A56" s="453"/>
      <c r="B56" s="553" t="s">
        <v>260</v>
      </c>
      <c r="C56" s="554"/>
      <c r="D56" s="429">
        <f>SUM(D11:D55)</f>
        <v>1290950</v>
      </c>
      <c r="E56" s="428"/>
      <c r="F56" s="429">
        <f>SUM(F11:F55)</f>
        <v>1290950</v>
      </c>
      <c r="G56" s="428"/>
      <c r="H56" s="428"/>
      <c r="I56" s="429">
        <f>SUM(I11:I55)</f>
        <v>1002239.78</v>
      </c>
      <c r="J56" s="454"/>
      <c r="K56" s="574"/>
      <c r="L56" s="1"/>
      <c r="M56" s="1"/>
      <c r="N56" s="1"/>
      <c r="O56" s="1"/>
      <c r="P56" s="1"/>
      <c r="Q56" s="1"/>
      <c r="R56" s="1"/>
    </row>
    <row r="57" spans="1:18" x14ac:dyDescent="0.25">
      <c r="A57" s="385"/>
      <c r="B57" s="385"/>
      <c r="C57" s="397"/>
      <c r="D57" s="406"/>
      <c r="E57" s="397"/>
      <c r="F57" s="406"/>
      <c r="G57" s="397"/>
      <c r="H57" s="397"/>
      <c r="I57" s="403"/>
      <c r="J57" s="409"/>
      <c r="K57" s="46"/>
      <c r="L57" s="46"/>
      <c r="M57" s="46"/>
      <c r="N57" s="46"/>
      <c r="O57" s="46"/>
      <c r="P57" s="46"/>
      <c r="Q57" s="46"/>
      <c r="R57" s="46"/>
    </row>
    <row r="58" spans="1:18" ht="15" customHeight="1" x14ac:dyDescent="0.2">
      <c r="A58" s="15"/>
      <c r="B58" s="555" t="s">
        <v>261</v>
      </c>
      <c r="C58" s="556"/>
      <c r="D58" s="557"/>
      <c r="E58" s="558" t="s">
        <v>250</v>
      </c>
      <c r="F58" s="559"/>
      <c r="G58" s="559"/>
      <c r="H58" s="559"/>
      <c r="I58" s="559"/>
      <c r="J58" s="560"/>
      <c r="K58" s="575"/>
      <c r="L58" s="15"/>
      <c r="M58" s="15"/>
      <c r="N58" s="15"/>
      <c r="O58" s="15"/>
      <c r="P58" s="15"/>
      <c r="Q58" s="15"/>
      <c r="R58" s="15"/>
    </row>
    <row r="59" spans="1:18" ht="75" x14ac:dyDescent="0.2">
      <c r="A59" s="386" t="s">
        <v>251</v>
      </c>
      <c r="B59" s="386" t="s">
        <v>252</v>
      </c>
      <c r="C59" s="398" t="s">
        <v>48</v>
      </c>
      <c r="D59" s="387" t="s">
        <v>253</v>
      </c>
      <c r="E59" s="398" t="s">
        <v>254</v>
      </c>
      <c r="F59" s="387" t="s">
        <v>253</v>
      </c>
      <c r="G59" s="398" t="s">
        <v>255</v>
      </c>
      <c r="H59" s="398" t="s">
        <v>256</v>
      </c>
      <c r="I59" s="386" t="s">
        <v>257</v>
      </c>
      <c r="J59" s="410" t="s">
        <v>258</v>
      </c>
      <c r="K59" s="15"/>
      <c r="L59" s="15"/>
      <c r="M59" s="15"/>
      <c r="N59" s="15"/>
      <c r="O59" s="15"/>
      <c r="P59" s="15"/>
      <c r="Q59" s="15"/>
      <c r="R59" s="15"/>
    </row>
    <row r="60" spans="1:18" ht="54.75" customHeight="1" x14ac:dyDescent="0.3">
      <c r="A60" s="388"/>
      <c r="B60" s="388" t="s">
        <v>105</v>
      </c>
      <c r="C60" s="576" t="s">
        <v>429</v>
      </c>
      <c r="D60" s="434">
        <v>0</v>
      </c>
      <c r="E60" s="577" t="s">
        <v>430</v>
      </c>
      <c r="F60" s="561">
        <v>170.5</v>
      </c>
      <c r="G60" s="433"/>
      <c r="H60" s="433" t="s">
        <v>431</v>
      </c>
      <c r="I60" s="561">
        <v>170.5</v>
      </c>
      <c r="J60" s="433"/>
      <c r="K60" s="3"/>
      <c r="L60" s="46"/>
      <c r="M60" s="46"/>
      <c r="N60" s="46"/>
      <c r="O60" s="46"/>
      <c r="P60" s="46"/>
      <c r="Q60" s="46"/>
      <c r="R60" s="46"/>
    </row>
    <row r="61" spans="1:18" ht="18" customHeight="1" x14ac:dyDescent="0.25">
      <c r="A61" s="388"/>
      <c r="B61" s="388" t="s">
        <v>119</v>
      </c>
      <c r="C61" s="399"/>
      <c r="D61" s="404"/>
      <c r="E61" s="399"/>
      <c r="F61" s="404"/>
      <c r="G61" s="399"/>
      <c r="H61" s="399"/>
      <c r="I61" s="404"/>
      <c r="J61" s="411"/>
      <c r="K61" s="46"/>
      <c r="L61" s="46"/>
      <c r="M61" s="46"/>
      <c r="N61" s="46"/>
      <c r="O61" s="46"/>
      <c r="P61" s="46"/>
      <c r="Q61" s="46"/>
      <c r="R61" s="46"/>
    </row>
    <row r="62" spans="1:18" ht="18" customHeight="1" x14ac:dyDescent="0.25">
      <c r="A62" s="388"/>
      <c r="B62" s="388" t="s">
        <v>259</v>
      </c>
      <c r="C62" s="399"/>
      <c r="D62" s="404"/>
      <c r="E62" s="399"/>
      <c r="F62" s="404"/>
      <c r="G62" s="399"/>
      <c r="H62" s="399"/>
      <c r="I62" s="404"/>
      <c r="J62" s="411"/>
      <c r="K62" s="3"/>
      <c r="L62" s="46"/>
      <c r="M62" s="46"/>
      <c r="N62" s="46"/>
      <c r="O62" s="46"/>
      <c r="P62" s="46"/>
      <c r="Q62" s="46"/>
      <c r="R62" s="46"/>
    </row>
    <row r="63" spans="1:18" ht="18" customHeight="1" x14ac:dyDescent="0.25">
      <c r="A63" s="388"/>
      <c r="B63" s="388" t="s">
        <v>124</v>
      </c>
      <c r="C63" s="399"/>
      <c r="D63" s="404"/>
      <c r="E63" s="399"/>
      <c r="F63" s="404"/>
      <c r="G63" s="399"/>
      <c r="H63" s="399"/>
      <c r="I63" s="404"/>
      <c r="J63" s="411"/>
      <c r="K63" s="46"/>
      <c r="L63" s="46"/>
      <c r="M63" s="46"/>
      <c r="N63" s="46"/>
      <c r="O63" s="46"/>
      <c r="P63" s="46"/>
      <c r="Q63" s="46"/>
      <c r="R63" s="46"/>
    </row>
    <row r="64" spans="1:18" ht="18" customHeight="1" x14ac:dyDescent="0.25">
      <c r="A64" s="388"/>
      <c r="B64" s="388" t="s">
        <v>137</v>
      </c>
      <c r="C64" s="399"/>
      <c r="D64" s="404"/>
      <c r="E64" s="399"/>
      <c r="F64" s="404"/>
      <c r="G64" s="399"/>
      <c r="H64" s="399"/>
      <c r="I64" s="404"/>
      <c r="J64" s="411"/>
      <c r="K64" s="46"/>
      <c r="L64" s="46"/>
      <c r="M64" s="46"/>
      <c r="N64" s="46"/>
      <c r="O64" s="46"/>
      <c r="P64" s="46"/>
      <c r="Q64" s="46"/>
      <c r="R64" s="46"/>
    </row>
    <row r="65" spans="1:18" ht="18" customHeight="1" x14ac:dyDescent="0.25">
      <c r="A65" s="388"/>
      <c r="B65" s="388"/>
      <c r="C65" s="399"/>
      <c r="D65" s="404"/>
      <c r="E65" s="399"/>
      <c r="F65" s="404"/>
      <c r="G65" s="399"/>
      <c r="H65" s="399"/>
      <c r="I65" s="404"/>
      <c r="J65" s="411"/>
      <c r="K65" s="46"/>
      <c r="L65" s="46"/>
      <c r="M65" s="46"/>
      <c r="N65" s="46"/>
      <c r="O65" s="46"/>
      <c r="P65" s="46"/>
      <c r="Q65" s="46"/>
      <c r="R65" s="46"/>
    </row>
    <row r="66" spans="1:18" ht="15" customHeight="1" x14ac:dyDescent="0.25">
      <c r="A66" s="389"/>
      <c r="B66" s="540" t="s">
        <v>260</v>
      </c>
      <c r="C66" s="541"/>
      <c r="D66" s="395"/>
      <c r="E66" s="400"/>
      <c r="F66" s="395"/>
      <c r="G66" s="400"/>
      <c r="H66" s="400"/>
      <c r="I66" s="405"/>
      <c r="J66" s="412"/>
      <c r="K66" s="1"/>
      <c r="L66" s="1"/>
      <c r="M66" s="1"/>
      <c r="N66" s="1"/>
      <c r="O66" s="1"/>
      <c r="P66" s="1"/>
      <c r="Q66" s="1"/>
      <c r="R66" s="1"/>
    </row>
    <row r="67" spans="1:18" ht="15.75" customHeight="1" x14ac:dyDescent="0.25">
      <c r="A67" s="385"/>
      <c r="B67" s="385"/>
      <c r="C67" s="397"/>
      <c r="D67" s="406"/>
      <c r="E67" s="397"/>
      <c r="F67" s="406"/>
      <c r="G67" s="397"/>
      <c r="H67" s="397"/>
      <c r="I67" s="403"/>
      <c r="J67" s="409"/>
      <c r="K67" s="46"/>
      <c r="L67" s="46"/>
      <c r="M67" s="46"/>
      <c r="N67" s="46"/>
      <c r="O67" s="46"/>
      <c r="P67" s="46"/>
      <c r="Q67" s="46"/>
      <c r="R67" s="46"/>
    </row>
    <row r="68" spans="1:18" ht="15.75" customHeight="1" x14ac:dyDescent="0.2">
      <c r="A68" s="15"/>
      <c r="B68" s="555" t="s">
        <v>262</v>
      </c>
      <c r="C68" s="556"/>
      <c r="D68" s="557"/>
      <c r="E68" s="558" t="s">
        <v>250</v>
      </c>
      <c r="F68" s="559"/>
      <c r="G68" s="559"/>
      <c r="H68" s="559"/>
      <c r="I68" s="559"/>
      <c r="J68" s="560"/>
      <c r="K68" s="15"/>
      <c r="L68" s="15"/>
      <c r="M68" s="15"/>
      <c r="N68" s="15"/>
      <c r="O68" s="15"/>
      <c r="P68" s="15"/>
      <c r="Q68" s="15"/>
      <c r="R68" s="15"/>
    </row>
    <row r="69" spans="1:18" ht="44.25" customHeight="1" x14ac:dyDescent="0.2">
      <c r="A69" s="386" t="s">
        <v>251</v>
      </c>
      <c r="B69" s="386" t="s">
        <v>252</v>
      </c>
      <c r="C69" s="398" t="s">
        <v>48</v>
      </c>
      <c r="D69" s="387" t="s">
        <v>253</v>
      </c>
      <c r="E69" s="398" t="s">
        <v>254</v>
      </c>
      <c r="F69" s="387" t="s">
        <v>253</v>
      </c>
      <c r="G69" s="398" t="s">
        <v>255</v>
      </c>
      <c r="H69" s="398" t="s">
        <v>256</v>
      </c>
      <c r="I69" s="386" t="s">
        <v>257</v>
      </c>
      <c r="J69" s="410" t="s">
        <v>258</v>
      </c>
      <c r="K69" s="15"/>
      <c r="L69" s="15"/>
      <c r="M69" s="15"/>
      <c r="N69" s="15"/>
      <c r="O69" s="15"/>
      <c r="P69" s="15"/>
      <c r="Q69" s="15"/>
      <c r="R69" s="15"/>
    </row>
    <row r="70" spans="1:18" ht="20.25" customHeight="1" x14ac:dyDescent="0.25">
      <c r="A70" s="388"/>
      <c r="B70" s="388" t="s">
        <v>105</v>
      </c>
      <c r="C70" s="399"/>
      <c r="D70" s="404"/>
      <c r="E70" s="399"/>
      <c r="F70" s="404"/>
      <c r="G70" s="399"/>
      <c r="H70" s="399"/>
      <c r="I70" s="404"/>
      <c r="J70" s="411"/>
      <c r="K70" s="46"/>
      <c r="L70" s="46"/>
      <c r="M70" s="46"/>
      <c r="N70" s="46"/>
      <c r="O70" s="46"/>
      <c r="P70" s="46"/>
      <c r="Q70" s="46"/>
      <c r="R70" s="46"/>
    </row>
    <row r="71" spans="1:18" ht="20.25" customHeight="1" x14ac:dyDescent="0.25">
      <c r="A71" s="388"/>
      <c r="B71" s="388" t="s">
        <v>119</v>
      </c>
      <c r="C71" s="399"/>
      <c r="D71" s="404"/>
      <c r="E71" s="399"/>
      <c r="F71" s="404"/>
      <c r="G71" s="399"/>
      <c r="H71" s="399"/>
      <c r="I71" s="404"/>
      <c r="J71" s="411"/>
      <c r="K71" s="46"/>
      <c r="L71" s="46"/>
      <c r="M71" s="46"/>
      <c r="N71" s="46"/>
      <c r="O71" s="46"/>
      <c r="P71" s="46"/>
      <c r="Q71" s="46"/>
      <c r="R71" s="46"/>
    </row>
    <row r="72" spans="1:18" ht="20.25" customHeight="1" x14ac:dyDescent="0.25">
      <c r="A72" s="388"/>
      <c r="B72" s="388" t="s">
        <v>259</v>
      </c>
      <c r="C72" s="399"/>
      <c r="D72" s="404"/>
      <c r="E72" s="399"/>
      <c r="F72" s="404"/>
      <c r="G72" s="399"/>
      <c r="H72" s="399"/>
      <c r="I72" s="404"/>
      <c r="J72" s="411"/>
      <c r="K72" s="46"/>
      <c r="L72" s="46"/>
      <c r="M72" s="46"/>
      <c r="N72" s="46"/>
      <c r="O72" s="46"/>
      <c r="P72" s="46"/>
      <c r="Q72" s="46"/>
      <c r="R72" s="46"/>
    </row>
    <row r="73" spans="1:18" ht="20.25" customHeight="1" x14ac:dyDescent="0.25">
      <c r="A73" s="388"/>
      <c r="B73" s="388" t="s">
        <v>124</v>
      </c>
      <c r="C73" s="399"/>
      <c r="D73" s="404"/>
      <c r="E73" s="399"/>
      <c r="F73" s="404"/>
      <c r="G73" s="399"/>
      <c r="H73" s="399"/>
      <c r="I73" s="404"/>
      <c r="J73" s="411"/>
      <c r="K73" s="46"/>
      <c r="L73" s="46"/>
      <c r="M73" s="46"/>
      <c r="N73" s="46"/>
      <c r="O73" s="46"/>
      <c r="P73" s="46"/>
      <c r="Q73" s="46"/>
      <c r="R73" s="46"/>
    </row>
    <row r="74" spans="1:18" ht="20.25" customHeight="1" x14ac:dyDescent="0.25">
      <c r="A74" s="388"/>
      <c r="B74" s="388" t="s">
        <v>137</v>
      </c>
      <c r="C74" s="399"/>
      <c r="D74" s="404"/>
      <c r="E74" s="399"/>
      <c r="F74" s="404"/>
      <c r="G74" s="399"/>
      <c r="H74" s="399"/>
      <c r="I74" s="404"/>
      <c r="J74" s="411"/>
      <c r="K74" s="46"/>
      <c r="L74" s="46"/>
      <c r="M74" s="46"/>
      <c r="N74" s="46"/>
      <c r="O74" s="46"/>
      <c r="P74" s="46"/>
      <c r="Q74" s="46"/>
      <c r="R74" s="46"/>
    </row>
    <row r="75" spans="1:18" ht="20.25" customHeight="1" x14ac:dyDescent="0.25">
      <c r="A75" s="388"/>
      <c r="B75" s="388"/>
      <c r="C75" s="399"/>
      <c r="D75" s="404"/>
      <c r="E75" s="399"/>
      <c r="F75" s="404"/>
      <c r="G75" s="399"/>
      <c r="H75" s="399"/>
      <c r="I75" s="404"/>
      <c r="J75" s="411"/>
      <c r="K75" s="46"/>
      <c r="L75" s="46"/>
      <c r="M75" s="46"/>
      <c r="N75" s="46"/>
      <c r="O75" s="46"/>
      <c r="P75" s="46"/>
      <c r="Q75" s="46"/>
      <c r="R75" s="46"/>
    </row>
    <row r="76" spans="1:18" ht="15" customHeight="1" x14ac:dyDescent="0.25">
      <c r="A76" s="389"/>
      <c r="B76" s="540" t="s">
        <v>260</v>
      </c>
      <c r="C76" s="541"/>
      <c r="D76" s="395"/>
      <c r="E76" s="400"/>
      <c r="F76" s="395"/>
      <c r="G76" s="400"/>
      <c r="H76" s="400"/>
      <c r="I76" s="405"/>
      <c r="J76" s="412"/>
      <c r="K76" s="1"/>
      <c r="L76" s="1"/>
      <c r="M76" s="1"/>
      <c r="N76" s="1"/>
      <c r="O76" s="1"/>
      <c r="P76" s="1"/>
      <c r="Q76" s="1"/>
      <c r="R76" s="1"/>
    </row>
    <row r="77" spans="1:18" ht="15.75" customHeight="1" x14ac:dyDescent="0.25">
      <c r="A77" s="385"/>
      <c r="B77" s="385"/>
      <c r="C77" s="397"/>
      <c r="D77" s="406"/>
      <c r="E77" s="397"/>
      <c r="F77" s="406"/>
      <c r="G77" s="397"/>
      <c r="H77" s="397"/>
      <c r="I77" s="403"/>
      <c r="J77" s="409"/>
      <c r="K77" s="46"/>
      <c r="L77" s="46"/>
      <c r="M77" s="46"/>
      <c r="N77" s="46"/>
      <c r="O77" s="46"/>
      <c r="P77" s="46"/>
      <c r="Q77" s="46"/>
      <c r="R77" s="46"/>
    </row>
    <row r="78" spans="1:18" ht="15.75" customHeight="1" x14ac:dyDescent="0.2">
      <c r="A78" s="390"/>
      <c r="B78" s="390" t="s">
        <v>263</v>
      </c>
      <c r="C78" s="401"/>
      <c r="D78" s="407"/>
      <c r="E78" s="401"/>
      <c r="F78" s="407"/>
      <c r="G78" s="401"/>
      <c r="H78" s="401"/>
      <c r="I78" s="396"/>
      <c r="J78" s="413"/>
      <c r="K78" s="390"/>
      <c r="L78" s="390"/>
      <c r="M78" s="390"/>
      <c r="N78" s="390"/>
      <c r="O78" s="390"/>
      <c r="P78" s="390"/>
      <c r="Q78" s="390"/>
      <c r="R78" s="390"/>
    </row>
  </sheetData>
  <mergeCells count="83">
    <mergeCell ref="H40:H41"/>
    <mergeCell ref="B36:B38"/>
    <mergeCell ref="D36:D38"/>
    <mergeCell ref="C36:C38"/>
    <mergeCell ref="E36:E38"/>
    <mergeCell ref="F36:F38"/>
    <mergeCell ref="G36:G38"/>
    <mergeCell ref="H37:H38"/>
    <mergeCell ref="B40:B41"/>
    <mergeCell ref="C40:C41"/>
    <mergeCell ref="D40:D41"/>
    <mergeCell ref="E40:E41"/>
    <mergeCell ref="F40:F41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B56:C56"/>
    <mergeCell ref="B58:D58"/>
    <mergeCell ref="E58:J58"/>
    <mergeCell ref="B66:C66"/>
    <mergeCell ref="B68:D68"/>
    <mergeCell ref="E68:J68"/>
    <mergeCell ref="B76:C76"/>
    <mergeCell ref="H2:J2"/>
    <mergeCell ref="B4:J4"/>
    <mergeCell ref="B5:J5"/>
    <mergeCell ref="B6:J6"/>
    <mergeCell ref="B7:J7"/>
    <mergeCell ref="B9:D9"/>
    <mergeCell ref="E9:J9"/>
    <mergeCell ref="G16:G17"/>
    <mergeCell ref="F16:F17"/>
    <mergeCell ref="C16:C18"/>
    <mergeCell ref="D16:D18"/>
    <mergeCell ref="E16:E18"/>
    <mergeCell ref="B16:B18"/>
    <mergeCell ref="E19:E24"/>
    <mergeCell ref="F19:F24"/>
    <mergeCell ref="G19:G24"/>
    <mergeCell ref="H19:H24"/>
    <mergeCell ref="I19:I24"/>
    <mergeCell ref="J19:J24"/>
    <mergeCell ref="C28:C30"/>
    <mergeCell ref="B28:B30"/>
    <mergeCell ref="D28:D30"/>
    <mergeCell ref="F33:F35"/>
    <mergeCell ref="E33:E35"/>
    <mergeCell ref="D33:D35"/>
    <mergeCell ref="C33:C35"/>
    <mergeCell ref="B33:B35"/>
    <mergeCell ref="F43:F44"/>
    <mergeCell ref="G43:G44"/>
    <mergeCell ref="D43:D46"/>
    <mergeCell ref="G33:G35"/>
    <mergeCell ref="C43:C46"/>
    <mergeCell ref="G40:G41"/>
    <mergeCell ref="E47:E49"/>
    <mergeCell ref="D47:D49"/>
    <mergeCell ref="C47:C49"/>
    <mergeCell ref="B47:B49"/>
    <mergeCell ref="E43:E44"/>
    <mergeCell ref="G53:G54"/>
    <mergeCell ref="C53:C54"/>
    <mergeCell ref="B53:B54"/>
    <mergeCell ref="D53:D54"/>
    <mergeCell ref="E53:E54"/>
    <mergeCell ref="F53:F54"/>
    <mergeCell ref="F47:F49"/>
    <mergeCell ref="G47:G49"/>
    <mergeCell ref="C50:C52"/>
    <mergeCell ref="B50:B52"/>
    <mergeCell ref="D50:D52"/>
    <mergeCell ref="E50:E52"/>
    <mergeCell ref="F50:F52"/>
    <mergeCell ref="G50:G52"/>
    <mergeCell ref="B43:B46"/>
  </mergeCells>
  <phoneticPr fontId="26" type="noConversion"/>
  <pageMargins left="0.70866141732283472" right="0.70866141732283472" top="0.74803149606299213" bottom="0.74803149606299213" header="0" footer="0"/>
  <pageSetup scale="67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rob004</dc:creator>
  <cp:lastModifiedBy>Петро Гупало</cp:lastModifiedBy>
  <cp:lastPrinted>2020-12-07T13:12:14Z</cp:lastPrinted>
  <dcterms:created xsi:type="dcterms:W3CDTF">2020-11-12T08:11:09Z</dcterms:created>
  <dcterms:modified xsi:type="dcterms:W3CDTF">2020-12-07T14:36:18Z</dcterms:modified>
</cp:coreProperties>
</file>