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mc:AlternateContent xmlns:mc="http://schemas.openxmlformats.org/markup-compatibility/2006">
    <mc:Choice Requires="x15">
      <x15ac:absPath xmlns:x15ac="http://schemas.microsoft.com/office/spreadsheetml/2010/11/ac" url="C:\Users\Razer2019\Desktop\H-Effect_UCF+HoE\звіт_УКФ\Звт_2\"/>
    </mc:Choice>
  </mc:AlternateContent>
  <xr:revisionPtr revIDLastSave="0" documentId="13_ncr:1_{917AADC0-2F1D-46E7-8A43-8A434C2E7FAF}" xr6:coauthVersionLast="45" xr6:coauthVersionMax="45" xr10:uidLastSave="{00000000-0000-0000-0000-000000000000}"/>
  <bookViews>
    <workbookView xWindow="-108" yWindow="-108" windowWidth="23256" windowHeight="12576" activeTab="1" xr2:uid="{00000000-000D-0000-FFFF-FFFF00000000}"/>
  </bookViews>
  <sheets>
    <sheet name="Фінансування" sheetId="1" r:id="rId1"/>
    <sheet name="Витрати" sheetId="4" r:id="rId2"/>
  </sheets>
  <definedNames>
    <definedName name="_xlnm._FilterDatabase" localSheetId="1" hidden="1">Витрати!$A$8:$AA$8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1" i="4" l="1"/>
  <c r="F11" i="4"/>
  <c r="J11" i="4"/>
  <c r="K11" i="4"/>
  <c r="L11" i="4"/>
  <c r="Q11" i="4"/>
  <c r="Q30" i="4" s="1"/>
  <c r="R11" i="4"/>
  <c r="S11" i="4"/>
  <c r="X11" i="4"/>
  <c r="G12" i="4"/>
  <c r="M12" i="4"/>
  <c r="X12" i="4"/>
  <c r="G13" i="4"/>
  <c r="W13" i="4"/>
  <c r="Z13" i="4" s="1"/>
  <c r="X13" i="4"/>
  <c r="Y13" i="4"/>
  <c r="G14" i="4"/>
  <c r="W14" i="4" s="1"/>
  <c r="M14" i="4"/>
  <c r="S14" i="4"/>
  <c r="X14" i="4"/>
  <c r="Z14" i="4" s="1"/>
  <c r="G15" i="4"/>
  <c r="W15" i="4"/>
  <c r="X15" i="4"/>
  <c r="G16" i="4"/>
  <c r="W16" i="4" s="1"/>
  <c r="Y16" i="4" s="1"/>
  <c r="X16" i="4"/>
  <c r="G17" i="4"/>
  <c r="W17" i="4"/>
  <c r="X17" i="4"/>
  <c r="Z17" i="4" s="1"/>
  <c r="Y17" i="4"/>
  <c r="G18" i="4"/>
  <c r="W18" i="4" s="1"/>
  <c r="Y18" i="4" s="1"/>
  <c r="X18" i="4"/>
  <c r="G19" i="4"/>
  <c r="W19" i="4"/>
  <c r="Z19" i="4" s="1"/>
  <c r="X19" i="4"/>
  <c r="G20" i="4"/>
  <c r="W20" i="4" s="1"/>
  <c r="Y20" i="4" s="1"/>
  <c r="M20" i="4"/>
  <c r="S20" i="4"/>
  <c r="X20" i="4"/>
  <c r="Z20" i="4" s="1"/>
  <c r="E21" i="4"/>
  <c r="F21" i="4"/>
  <c r="F30" i="4" s="1"/>
  <c r="K21" i="4"/>
  <c r="L21" i="4"/>
  <c r="M21" i="4"/>
  <c r="Q21" i="4"/>
  <c r="R21" i="4"/>
  <c r="X21" i="4"/>
  <c r="G22" i="4"/>
  <c r="M22" i="4"/>
  <c r="S22" i="4"/>
  <c r="X22" i="4"/>
  <c r="G23" i="4"/>
  <c r="M23" i="4"/>
  <c r="W23" i="4" s="1"/>
  <c r="Y23" i="4" s="1"/>
  <c r="S23" i="4"/>
  <c r="X23" i="4"/>
  <c r="G24" i="4"/>
  <c r="M24" i="4"/>
  <c r="S24" i="4"/>
  <c r="X24" i="4"/>
  <c r="E25" i="4"/>
  <c r="F25" i="4"/>
  <c r="K25" i="4"/>
  <c r="L25" i="4"/>
  <c r="M25" i="4"/>
  <c r="Q25" i="4"/>
  <c r="R25" i="4"/>
  <c r="X25" i="4"/>
  <c r="G26" i="4"/>
  <c r="M26" i="4"/>
  <c r="S26" i="4"/>
  <c r="X26" i="4"/>
  <c r="G27" i="4"/>
  <c r="W27" i="4"/>
  <c r="X27" i="4"/>
  <c r="Z27" i="4" s="1"/>
  <c r="Y27" i="4"/>
  <c r="G28" i="4"/>
  <c r="M28" i="4"/>
  <c r="S28" i="4"/>
  <c r="X28" i="4"/>
  <c r="G29" i="4"/>
  <c r="M29" i="4"/>
  <c r="S29" i="4"/>
  <c r="W29" i="4"/>
  <c r="Z29" i="4" s="1"/>
  <c r="X29" i="4"/>
  <c r="Y29" i="4"/>
  <c r="E30" i="4"/>
  <c r="J30" i="4"/>
  <c r="J32" i="4" s="1"/>
  <c r="X32" i="4" s="1"/>
  <c r="K30" i="4"/>
  <c r="R30" i="4"/>
  <c r="X30" i="4"/>
  <c r="W31" i="4"/>
  <c r="Y31" i="4" s="1"/>
  <c r="X31" i="4"/>
  <c r="E32" i="4"/>
  <c r="F32" i="4"/>
  <c r="K32" i="4"/>
  <c r="K34" i="4" s="1"/>
  <c r="L32" i="4"/>
  <c r="M32" i="4"/>
  <c r="M34" i="4" s="1"/>
  <c r="Q32" i="4"/>
  <c r="R32" i="4"/>
  <c r="M33" i="4"/>
  <c r="X33" i="4"/>
  <c r="E34" i="4"/>
  <c r="F34" i="4"/>
  <c r="J34" i="4"/>
  <c r="L34" i="4"/>
  <c r="Q34" i="4"/>
  <c r="R34" i="4"/>
  <c r="X34" i="4"/>
  <c r="W35" i="4"/>
  <c r="X35" i="4"/>
  <c r="Y35" i="4" s="1"/>
  <c r="Z35" i="4"/>
  <c r="E36" i="4"/>
  <c r="F36" i="4"/>
  <c r="K36" i="4"/>
  <c r="L36" i="4"/>
  <c r="P36" i="4"/>
  <c r="Q36" i="4"/>
  <c r="R36" i="4"/>
  <c r="X36" i="4"/>
  <c r="G37" i="4"/>
  <c r="M37" i="4"/>
  <c r="M36" i="4" s="1"/>
  <c r="S37" i="4"/>
  <c r="X37" i="4"/>
  <c r="G38" i="4"/>
  <c r="M38" i="4"/>
  <c r="S38" i="4"/>
  <c r="S36" i="4" s="1"/>
  <c r="X38" i="4"/>
  <c r="E39" i="4"/>
  <c r="F39" i="4"/>
  <c r="K39" i="4"/>
  <c r="L39" i="4"/>
  <c r="P39" i="4"/>
  <c r="Q39" i="4"/>
  <c r="R39" i="4"/>
  <c r="S39" i="4"/>
  <c r="X39" i="4"/>
  <c r="G40" i="4"/>
  <c r="G39" i="4" s="1"/>
  <c r="M40" i="4"/>
  <c r="M39" i="4" s="1"/>
  <c r="S40" i="4"/>
  <c r="W40" i="4"/>
  <c r="Y40" i="4" s="1"/>
  <c r="X40" i="4"/>
  <c r="G41" i="4"/>
  <c r="W41" i="4" s="1"/>
  <c r="Y41" i="4" s="1"/>
  <c r="M41" i="4"/>
  <c r="S41" i="4"/>
  <c r="X41" i="4"/>
  <c r="E42" i="4"/>
  <c r="F42" i="4"/>
  <c r="K42" i="4"/>
  <c r="K45" i="4" s="1"/>
  <c r="L42" i="4"/>
  <c r="P42" i="4"/>
  <c r="Q42" i="4"/>
  <c r="R42" i="4"/>
  <c r="X42" i="4"/>
  <c r="G43" i="4"/>
  <c r="M43" i="4"/>
  <c r="M42" i="4" s="1"/>
  <c r="S43" i="4"/>
  <c r="X43" i="4"/>
  <c r="G44" i="4"/>
  <c r="M44" i="4"/>
  <c r="S44" i="4"/>
  <c r="S42" i="4" s="1"/>
  <c r="X44" i="4"/>
  <c r="E45" i="4"/>
  <c r="F45" i="4"/>
  <c r="L45" i="4"/>
  <c r="P45" i="4"/>
  <c r="Q45" i="4"/>
  <c r="R45" i="4"/>
  <c r="S45" i="4"/>
  <c r="X45" i="4"/>
  <c r="W46" i="4"/>
  <c r="Y46" i="4" s="1"/>
  <c r="X46" i="4"/>
  <c r="Z46" i="4"/>
  <c r="E47" i="4"/>
  <c r="F47" i="4"/>
  <c r="K47" i="4"/>
  <c r="L47" i="4"/>
  <c r="M47" i="4"/>
  <c r="Q47" i="4"/>
  <c r="R47" i="4"/>
  <c r="X47" i="4"/>
  <c r="G48" i="4"/>
  <c r="M48" i="4"/>
  <c r="S48" i="4"/>
  <c r="S47" i="4" s="1"/>
  <c r="X48" i="4"/>
  <c r="G49" i="4"/>
  <c r="M49" i="4"/>
  <c r="S49" i="4"/>
  <c r="W49" i="4"/>
  <c r="Y49" i="4" s="1"/>
  <c r="X49" i="4"/>
  <c r="G50" i="4"/>
  <c r="W50" i="4" s="1"/>
  <c r="Y50" i="4" s="1"/>
  <c r="M50" i="4"/>
  <c r="S50" i="4"/>
  <c r="X50" i="4"/>
  <c r="E51" i="4"/>
  <c r="F51" i="4"/>
  <c r="K51" i="4"/>
  <c r="K55" i="4" s="1"/>
  <c r="L51" i="4"/>
  <c r="M51" i="4"/>
  <c r="Q51" i="4"/>
  <c r="Q55" i="4" s="1"/>
  <c r="R51" i="4"/>
  <c r="R55" i="4" s="1"/>
  <c r="X51" i="4"/>
  <c r="G52" i="4"/>
  <c r="M52" i="4"/>
  <c r="S52" i="4"/>
  <c r="S51" i="4" s="1"/>
  <c r="S55" i="4" s="1"/>
  <c r="X52" i="4"/>
  <c r="G53" i="4"/>
  <c r="M53" i="4"/>
  <c r="S53" i="4"/>
  <c r="W53" i="4"/>
  <c r="X53" i="4"/>
  <c r="G54" i="4"/>
  <c r="W54" i="4" s="1"/>
  <c r="Y54" i="4" s="1"/>
  <c r="M54" i="4"/>
  <c r="S54" i="4"/>
  <c r="X54" i="4"/>
  <c r="E55" i="4"/>
  <c r="F55" i="4"/>
  <c r="L55" i="4"/>
  <c r="M55" i="4"/>
  <c r="X55" i="4"/>
  <c r="W56" i="4"/>
  <c r="X56" i="4"/>
  <c r="E57" i="4"/>
  <c r="F57" i="4"/>
  <c r="G57" i="4"/>
  <c r="W57" i="4" s="1"/>
  <c r="Y57" i="4" s="1"/>
  <c r="K57" i="4"/>
  <c r="L57" i="4"/>
  <c r="P57" i="4"/>
  <c r="Q57" i="4"/>
  <c r="R57" i="4"/>
  <c r="X57" i="4"/>
  <c r="G58" i="4"/>
  <c r="W58" i="4" s="1"/>
  <c r="Y58" i="4" s="1"/>
  <c r="M58" i="4"/>
  <c r="M57" i="4" s="1"/>
  <c r="S58" i="4"/>
  <c r="S57" i="4" s="1"/>
  <c r="X58" i="4"/>
  <c r="G59" i="4"/>
  <c r="W59" i="4"/>
  <c r="X59" i="4"/>
  <c r="Z59" i="4" s="1"/>
  <c r="Y59" i="4"/>
  <c r="E60" i="4"/>
  <c r="F60" i="4"/>
  <c r="K60" i="4"/>
  <c r="L60" i="4"/>
  <c r="Q60" i="4"/>
  <c r="R60" i="4"/>
  <c r="S60" i="4"/>
  <c r="X60" i="4"/>
  <c r="G61" i="4"/>
  <c r="M61" i="4"/>
  <c r="S61" i="4"/>
  <c r="W61" i="4"/>
  <c r="X61" i="4"/>
  <c r="Z61" i="4" s="1"/>
  <c r="Y61" i="4"/>
  <c r="G62" i="4"/>
  <c r="W62" i="4"/>
  <c r="Y62" i="4" s="1"/>
  <c r="X62" i="4"/>
  <c r="Z62" i="4"/>
  <c r="G63" i="4"/>
  <c r="W63" i="4"/>
  <c r="X63" i="4"/>
  <c r="G64" i="4"/>
  <c r="W64" i="4" s="1"/>
  <c r="Y64" i="4" s="1"/>
  <c r="X64" i="4"/>
  <c r="Z64" i="4" s="1"/>
  <c r="G65" i="4"/>
  <c r="W65" i="4"/>
  <c r="X65" i="4"/>
  <c r="Z65" i="4" s="1"/>
  <c r="Y65" i="4"/>
  <c r="G66" i="4"/>
  <c r="W66" i="4" s="1"/>
  <c r="X66" i="4"/>
  <c r="Z66" i="4" s="1"/>
  <c r="G67" i="4"/>
  <c r="W67" i="4"/>
  <c r="Z67" i="4" s="1"/>
  <c r="X67" i="4"/>
  <c r="G68" i="4"/>
  <c r="W68" i="4" s="1"/>
  <c r="Y68" i="4" s="1"/>
  <c r="X68" i="4"/>
  <c r="G69" i="4"/>
  <c r="W69" i="4"/>
  <c r="Y69" i="4" s="1"/>
  <c r="X69" i="4"/>
  <c r="G70" i="4"/>
  <c r="W70" i="4"/>
  <c r="Y70" i="4" s="1"/>
  <c r="X70" i="4"/>
  <c r="Z70" i="4"/>
  <c r="G71" i="4"/>
  <c r="W71" i="4"/>
  <c r="X71" i="4"/>
  <c r="G72" i="4"/>
  <c r="W72" i="4" s="1"/>
  <c r="X72" i="4"/>
  <c r="Z72" i="4"/>
  <c r="G73" i="4"/>
  <c r="W73" i="4"/>
  <c r="X73" i="4"/>
  <c r="Z73" i="4" s="1"/>
  <c r="G74" i="4"/>
  <c r="W74" i="4" s="1"/>
  <c r="Y74" i="4" s="1"/>
  <c r="X74" i="4"/>
  <c r="G75" i="4"/>
  <c r="W75" i="4"/>
  <c r="Z75" i="4" s="1"/>
  <c r="X75" i="4"/>
  <c r="G76" i="4"/>
  <c r="W76" i="4" s="1"/>
  <c r="Y76" i="4" s="1"/>
  <c r="X76" i="4"/>
  <c r="G77" i="4"/>
  <c r="W77" i="4"/>
  <c r="Y77" i="4" s="1"/>
  <c r="X77" i="4"/>
  <c r="G78" i="4"/>
  <c r="W78" i="4"/>
  <c r="Y78" i="4" s="1"/>
  <c r="X78" i="4"/>
  <c r="Z78" i="4" s="1"/>
  <c r="G79" i="4"/>
  <c r="W79" i="4"/>
  <c r="Y79" i="4" s="1"/>
  <c r="X79" i="4"/>
  <c r="G80" i="4"/>
  <c r="W80" i="4" s="1"/>
  <c r="Y80" i="4" s="1"/>
  <c r="X80" i="4"/>
  <c r="Z80" i="4" s="1"/>
  <c r="G81" i="4"/>
  <c r="W81" i="4"/>
  <c r="X81" i="4"/>
  <c r="Z81" i="4" s="1"/>
  <c r="Y81" i="4"/>
  <c r="G82" i="4"/>
  <c r="W82" i="4" s="1"/>
  <c r="Y82" i="4" s="1"/>
  <c r="X82" i="4"/>
  <c r="G83" i="4"/>
  <c r="M83" i="4"/>
  <c r="S83" i="4"/>
  <c r="W83" i="4"/>
  <c r="X83" i="4"/>
  <c r="Z83" i="4" s="1"/>
  <c r="Y83" i="4"/>
  <c r="E84" i="4"/>
  <c r="F84" i="4"/>
  <c r="F95" i="4" s="1"/>
  <c r="J84" i="4"/>
  <c r="K84" i="4"/>
  <c r="L84" i="4"/>
  <c r="M84" i="4"/>
  <c r="Q84" i="4"/>
  <c r="R84" i="4"/>
  <c r="S84" i="4"/>
  <c r="X84" i="4"/>
  <c r="G85" i="4"/>
  <c r="W85" i="4" s="1"/>
  <c r="M85" i="4"/>
  <c r="S85" i="4"/>
  <c r="X85" i="4"/>
  <c r="G86" i="4"/>
  <c r="W86" i="4" s="1"/>
  <c r="M86" i="4"/>
  <c r="S86" i="4"/>
  <c r="X86" i="4"/>
  <c r="Z86" i="4" s="1"/>
  <c r="E87" i="4"/>
  <c r="F87" i="4"/>
  <c r="K87" i="4"/>
  <c r="L87" i="4"/>
  <c r="M87" i="4"/>
  <c r="Q87" i="4"/>
  <c r="R87" i="4"/>
  <c r="X87" i="4"/>
  <c r="G88" i="4"/>
  <c r="G87" i="4" s="1"/>
  <c r="M88" i="4"/>
  <c r="S88" i="4"/>
  <c r="W88" i="4"/>
  <c r="Y88" i="4" s="1"/>
  <c r="X88" i="4"/>
  <c r="G89" i="4"/>
  <c r="M89" i="4"/>
  <c r="S89" i="4"/>
  <c r="S87" i="4" s="1"/>
  <c r="X89" i="4"/>
  <c r="G90" i="4"/>
  <c r="M90" i="4"/>
  <c r="S90" i="4"/>
  <c r="W90" i="4"/>
  <c r="X90" i="4"/>
  <c r="Y90" i="4"/>
  <c r="Z90" i="4"/>
  <c r="E91" i="4"/>
  <c r="E95" i="4" s="1"/>
  <c r="F91" i="4"/>
  <c r="K91" i="4"/>
  <c r="L91" i="4"/>
  <c r="Q91" i="4"/>
  <c r="R91" i="4"/>
  <c r="R95" i="4" s="1"/>
  <c r="X91" i="4"/>
  <c r="G92" i="4"/>
  <c r="M92" i="4"/>
  <c r="S92" i="4"/>
  <c r="W92" i="4"/>
  <c r="Y92" i="4" s="1"/>
  <c r="X92" i="4"/>
  <c r="G93" i="4"/>
  <c r="W93" i="4" s="1"/>
  <c r="Y93" i="4" s="1"/>
  <c r="M93" i="4"/>
  <c r="S93" i="4"/>
  <c r="S91" i="4" s="1"/>
  <c r="X93" i="4"/>
  <c r="G94" i="4"/>
  <c r="M94" i="4"/>
  <c r="S94" i="4"/>
  <c r="W94" i="4"/>
  <c r="Y94" i="4" s="1"/>
  <c r="X94" i="4"/>
  <c r="L95" i="4"/>
  <c r="P95" i="4"/>
  <c r="X95" i="4" s="1"/>
  <c r="W96" i="4"/>
  <c r="Y96" i="4" s="1"/>
  <c r="X96" i="4"/>
  <c r="Z96" i="4"/>
  <c r="E97" i="4"/>
  <c r="E101" i="4" s="1"/>
  <c r="F97" i="4"/>
  <c r="K97" i="4"/>
  <c r="K101" i="4" s="1"/>
  <c r="L97" i="4"/>
  <c r="L101" i="4" s="1"/>
  <c r="Q97" i="4"/>
  <c r="R97" i="4"/>
  <c r="R101" i="4" s="1"/>
  <c r="S97" i="4"/>
  <c r="X97" i="4"/>
  <c r="G98" i="4"/>
  <c r="M98" i="4"/>
  <c r="S98" i="4"/>
  <c r="W98" i="4"/>
  <c r="Y98" i="4" s="1"/>
  <c r="X98" i="4"/>
  <c r="Z98" i="4"/>
  <c r="G99" i="4"/>
  <c r="G97" i="4" s="1"/>
  <c r="M99" i="4"/>
  <c r="S99" i="4"/>
  <c r="X99" i="4"/>
  <c r="G100" i="4"/>
  <c r="M100" i="4"/>
  <c r="S100" i="4"/>
  <c r="X100" i="4"/>
  <c r="F101" i="4"/>
  <c r="Q101" i="4"/>
  <c r="S101" i="4"/>
  <c r="X101" i="4"/>
  <c r="W102" i="4"/>
  <c r="X102" i="4"/>
  <c r="Z102" i="4" s="1"/>
  <c r="E103" i="4"/>
  <c r="F103" i="4"/>
  <c r="F128" i="4" s="1"/>
  <c r="J103" i="4"/>
  <c r="K103" i="4"/>
  <c r="L103" i="4"/>
  <c r="Q103" i="4"/>
  <c r="R103" i="4"/>
  <c r="X103" i="4"/>
  <c r="G104" i="4"/>
  <c r="M104" i="4"/>
  <c r="M103" i="4" s="1"/>
  <c r="S104" i="4"/>
  <c r="W104" i="4"/>
  <c r="Y104" i="4" s="1"/>
  <c r="X104" i="4"/>
  <c r="G105" i="4"/>
  <c r="W105" i="4" s="1"/>
  <c r="Y105" i="4" s="1"/>
  <c r="M105" i="4"/>
  <c r="S105" i="4"/>
  <c r="S103" i="4" s="1"/>
  <c r="X105" i="4"/>
  <c r="G106" i="4"/>
  <c r="W106" i="4" s="1"/>
  <c r="X106" i="4"/>
  <c r="G107" i="4"/>
  <c r="W107" i="4" s="1"/>
  <c r="Y107" i="4" s="1"/>
  <c r="X107" i="4"/>
  <c r="Z107" i="4"/>
  <c r="G108" i="4"/>
  <c r="W108" i="4"/>
  <c r="X108" i="4"/>
  <c r="Z108" i="4" s="1"/>
  <c r="G109" i="4"/>
  <c r="W109" i="4"/>
  <c r="X109" i="4"/>
  <c r="Z109" i="4"/>
  <c r="G110" i="4"/>
  <c r="W110" i="4"/>
  <c r="Y110" i="4" s="1"/>
  <c r="X110" i="4"/>
  <c r="Z110" i="4"/>
  <c r="G111" i="4"/>
  <c r="W111" i="4" s="1"/>
  <c r="Y111" i="4" s="1"/>
  <c r="X111" i="4"/>
  <c r="Z111" i="4"/>
  <c r="G112" i="4"/>
  <c r="W112" i="4"/>
  <c r="X112" i="4"/>
  <c r="Z112" i="4" s="1"/>
  <c r="Y112" i="4"/>
  <c r="G113" i="4"/>
  <c r="W113" i="4" s="1"/>
  <c r="Y113" i="4" s="1"/>
  <c r="X113" i="4"/>
  <c r="G114" i="4"/>
  <c r="W114" i="4" s="1"/>
  <c r="X114" i="4"/>
  <c r="G115" i="4"/>
  <c r="W115" i="4" s="1"/>
  <c r="Y115" i="4" s="1"/>
  <c r="X115" i="4"/>
  <c r="Z115" i="4"/>
  <c r="G116" i="4"/>
  <c r="W116" i="4"/>
  <c r="X116" i="4"/>
  <c r="Z116" i="4" s="1"/>
  <c r="Y116" i="4"/>
  <c r="G117" i="4"/>
  <c r="W117" i="4"/>
  <c r="X117" i="4"/>
  <c r="Z117" i="4"/>
  <c r="G118" i="4"/>
  <c r="W118" i="4"/>
  <c r="Y118" i="4" s="1"/>
  <c r="X118" i="4"/>
  <c r="Z118" i="4"/>
  <c r="G119" i="4"/>
  <c r="W119" i="4" s="1"/>
  <c r="Y119" i="4" s="1"/>
  <c r="X119" i="4"/>
  <c r="Z119" i="4"/>
  <c r="E120" i="4"/>
  <c r="F120" i="4"/>
  <c r="G120" i="4"/>
  <c r="W120" i="4" s="1"/>
  <c r="J120" i="4"/>
  <c r="X120" i="4" s="1"/>
  <c r="Z120" i="4" s="1"/>
  <c r="K120" i="4"/>
  <c r="L120" i="4"/>
  <c r="Q120" i="4"/>
  <c r="R120" i="4"/>
  <c r="G121" i="4"/>
  <c r="W121" i="4" s="1"/>
  <c r="Y121" i="4" s="1"/>
  <c r="M121" i="4"/>
  <c r="S121" i="4"/>
  <c r="X121" i="4"/>
  <c r="Z121" i="4" s="1"/>
  <c r="G122" i="4"/>
  <c r="M122" i="4"/>
  <c r="M120" i="4" s="1"/>
  <c r="S122" i="4"/>
  <c r="S120" i="4" s="1"/>
  <c r="X122" i="4"/>
  <c r="G123" i="4"/>
  <c r="M123" i="4"/>
  <c r="S123" i="4"/>
  <c r="W123" i="4"/>
  <c r="Y123" i="4" s="1"/>
  <c r="X123" i="4"/>
  <c r="E124" i="4"/>
  <c r="F124" i="4"/>
  <c r="G124" i="4"/>
  <c r="W124" i="4" s="1"/>
  <c r="Y124" i="4" s="1"/>
  <c r="J124" i="4"/>
  <c r="K124" i="4"/>
  <c r="K128" i="4" s="1"/>
  <c r="L124" i="4"/>
  <c r="Q124" i="4"/>
  <c r="Q128" i="4" s="1"/>
  <c r="R124" i="4"/>
  <c r="X124" i="4"/>
  <c r="G125" i="4"/>
  <c r="M125" i="4"/>
  <c r="M124" i="4" s="1"/>
  <c r="M128" i="4" s="1"/>
  <c r="S125" i="4"/>
  <c r="S124" i="4" s="1"/>
  <c r="S128" i="4" s="1"/>
  <c r="X125" i="4"/>
  <c r="G126" i="4"/>
  <c r="M126" i="4"/>
  <c r="S126" i="4"/>
  <c r="W126" i="4"/>
  <c r="Z126" i="4" s="1"/>
  <c r="X126" i="4"/>
  <c r="Y126" i="4"/>
  <c r="G127" i="4"/>
  <c r="M127" i="4"/>
  <c r="S127" i="4"/>
  <c r="W127" i="4"/>
  <c r="X127" i="4"/>
  <c r="Z127" i="4"/>
  <c r="E128" i="4"/>
  <c r="L128" i="4"/>
  <c r="R128" i="4"/>
  <c r="X128" i="4"/>
  <c r="W129" i="4"/>
  <c r="Y129" i="4" s="1"/>
  <c r="X129" i="4"/>
  <c r="Z129" i="4"/>
  <c r="E130" i="4"/>
  <c r="F130" i="4"/>
  <c r="K130" i="4"/>
  <c r="L130" i="4"/>
  <c r="L141" i="4" s="1"/>
  <c r="Q130" i="4"/>
  <c r="R130" i="4"/>
  <c r="X130" i="4"/>
  <c r="G131" i="4"/>
  <c r="M131" i="4"/>
  <c r="W131" i="4" s="1"/>
  <c r="S131" i="4"/>
  <c r="S130" i="4" s="1"/>
  <c r="S141" i="4" s="1"/>
  <c r="X131" i="4"/>
  <c r="G132" i="4"/>
  <c r="M132" i="4"/>
  <c r="S132" i="4"/>
  <c r="W132" i="4"/>
  <c r="Y132" i="4" s="1"/>
  <c r="X132" i="4"/>
  <c r="G133" i="4"/>
  <c r="M133" i="4"/>
  <c r="W133" i="4" s="1"/>
  <c r="Y133" i="4" s="1"/>
  <c r="S133" i="4"/>
  <c r="X133" i="4"/>
  <c r="G134" i="4"/>
  <c r="M134" i="4"/>
  <c r="S134" i="4"/>
  <c r="W134" i="4"/>
  <c r="Y134" i="4" s="1"/>
  <c r="X134" i="4"/>
  <c r="G135" i="4"/>
  <c r="M135" i="4"/>
  <c r="S135" i="4"/>
  <c r="X135" i="4"/>
  <c r="G136" i="4"/>
  <c r="M136" i="4"/>
  <c r="S136" i="4"/>
  <c r="W136" i="4"/>
  <c r="Y136" i="4" s="1"/>
  <c r="X136" i="4"/>
  <c r="G137" i="4"/>
  <c r="M137" i="4"/>
  <c r="S137" i="4"/>
  <c r="W137" i="4"/>
  <c r="X137" i="4"/>
  <c r="Z137" i="4" s="1"/>
  <c r="G138" i="4"/>
  <c r="M138" i="4"/>
  <c r="S138" i="4"/>
  <c r="X138" i="4"/>
  <c r="G139" i="4"/>
  <c r="M139" i="4"/>
  <c r="S139" i="4"/>
  <c r="X139" i="4"/>
  <c r="G140" i="4"/>
  <c r="M140" i="4"/>
  <c r="S140" i="4"/>
  <c r="W140" i="4"/>
  <c r="Y140" i="4" s="1"/>
  <c r="X140" i="4"/>
  <c r="E141" i="4"/>
  <c r="F141" i="4"/>
  <c r="J141" i="4"/>
  <c r="X141" i="4" s="1"/>
  <c r="K141" i="4"/>
  <c r="Q141" i="4"/>
  <c r="R141" i="4"/>
  <c r="W142" i="4"/>
  <c r="X142" i="4"/>
  <c r="Z142" i="4" s="1"/>
  <c r="Y142" i="4"/>
  <c r="G143" i="4"/>
  <c r="M143" i="4"/>
  <c r="S143" i="4"/>
  <c r="X143" i="4"/>
  <c r="G144" i="4"/>
  <c r="M144" i="4"/>
  <c r="W144" i="4" s="1"/>
  <c r="S144" i="4"/>
  <c r="S148" i="4" s="1"/>
  <c r="X144" i="4"/>
  <c r="G145" i="4"/>
  <c r="M145" i="4"/>
  <c r="S145" i="4"/>
  <c r="W145" i="4"/>
  <c r="X145" i="4"/>
  <c r="Z145" i="4" s="1"/>
  <c r="G146" i="4"/>
  <c r="W146" i="4" s="1"/>
  <c r="X146" i="4"/>
  <c r="G147" i="4"/>
  <c r="W147" i="4" s="1"/>
  <c r="M147" i="4"/>
  <c r="S147" i="4"/>
  <c r="X147" i="4"/>
  <c r="E148" i="4"/>
  <c r="F148" i="4"/>
  <c r="J148" i="4"/>
  <c r="K148" i="4"/>
  <c r="L148" i="4"/>
  <c r="Q148" i="4"/>
  <c r="R148" i="4"/>
  <c r="X148" i="4"/>
  <c r="W149" i="4"/>
  <c r="X149" i="4"/>
  <c r="Y149" i="4" s="1"/>
  <c r="G150" i="4"/>
  <c r="M150" i="4"/>
  <c r="S150" i="4"/>
  <c r="W150" i="4"/>
  <c r="Z150" i="4" s="1"/>
  <c r="X150" i="4"/>
  <c r="Y150" i="4"/>
  <c r="G151" i="4"/>
  <c r="G152" i="4" s="1"/>
  <c r="M151" i="4"/>
  <c r="S151" i="4"/>
  <c r="W151" i="4"/>
  <c r="X151" i="4"/>
  <c r="Z151" i="4"/>
  <c r="E152" i="4"/>
  <c r="F152" i="4"/>
  <c r="K152" i="4"/>
  <c r="L152" i="4"/>
  <c r="M152" i="4"/>
  <c r="Q152" i="4"/>
  <c r="R152" i="4"/>
  <c r="S152" i="4"/>
  <c r="W152" i="4"/>
  <c r="Y152" i="4" s="1"/>
  <c r="X152" i="4"/>
  <c r="W153" i="4"/>
  <c r="Y153" i="4" s="1"/>
  <c r="X153" i="4"/>
  <c r="Z153" i="4"/>
  <c r="G154" i="4"/>
  <c r="W154" i="4" s="1"/>
  <c r="M154" i="4"/>
  <c r="S154" i="4"/>
  <c r="X154" i="4"/>
  <c r="G155" i="4"/>
  <c r="M155" i="4"/>
  <c r="S155" i="4"/>
  <c r="X155" i="4"/>
  <c r="E156" i="4"/>
  <c r="F156" i="4"/>
  <c r="K156" i="4"/>
  <c r="L156" i="4"/>
  <c r="M156" i="4"/>
  <c r="Q156" i="4"/>
  <c r="R156" i="4"/>
  <c r="S156" i="4"/>
  <c r="X156" i="4"/>
  <c r="W157" i="4"/>
  <c r="X157" i="4"/>
  <c r="Z157" i="4"/>
  <c r="G158" i="4"/>
  <c r="M158" i="4"/>
  <c r="S158" i="4"/>
  <c r="X158" i="4"/>
  <c r="G159" i="4"/>
  <c r="M159" i="4"/>
  <c r="S159" i="4"/>
  <c r="S162" i="4" s="1"/>
  <c r="X159" i="4"/>
  <c r="G160" i="4"/>
  <c r="M160" i="4"/>
  <c r="W160" i="4" s="1"/>
  <c r="S160" i="4"/>
  <c r="X160" i="4"/>
  <c r="G161" i="4"/>
  <c r="M161" i="4"/>
  <c r="S161" i="4"/>
  <c r="W161" i="4"/>
  <c r="Y161" i="4" s="1"/>
  <c r="X161" i="4"/>
  <c r="E162" i="4"/>
  <c r="F162" i="4"/>
  <c r="J162" i="4"/>
  <c r="X162" i="4" s="1"/>
  <c r="K162" i="4"/>
  <c r="L162" i="4"/>
  <c r="Q162" i="4"/>
  <c r="R162" i="4"/>
  <c r="W163" i="4"/>
  <c r="X163" i="4"/>
  <c r="Y163" i="4"/>
  <c r="Z163" i="4"/>
  <c r="G164" i="4"/>
  <c r="M164" i="4"/>
  <c r="M168" i="4" s="1"/>
  <c r="S164" i="4"/>
  <c r="W164" i="4"/>
  <c r="Y164" i="4" s="1"/>
  <c r="X164" i="4"/>
  <c r="G165" i="4"/>
  <c r="M165" i="4"/>
  <c r="S165" i="4"/>
  <c r="W165" i="4"/>
  <c r="X165" i="4"/>
  <c r="Z165" i="4" s="1"/>
  <c r="G166" i="4"/>
  <c r="W166" i="4" s="1"/>
  <c r="Y166" i="4" s="1"/>
  <c r="M166" i="4"/>
  <c r="S166" i="4"/>
  <c r="X166" i="4"/>
  <c r="G167" i="4"/>
  <c r="M167" i="4"/>
  <c r="S167" i="4"/>
  <c r="X167" i="4"/>
  <c r="E168" i="4"/>
  <c r="F168" i="4"/>
  <c r="J168" i="4"/>
  <c r="X168" i="4" s="1"/>
  <c r="K168" i="4"/>
  <c r="L168" i="4"/>
  <c r="Q168" i="4"/>
  <c r="R168" i="4"/>
  <c r="W169" i="4"/>
  <c r="Y169" i="4" s="1"/>
  <c r="X169" i="4"/>
  <c r="E170" i="4"/>
  <c r="F170" i="4"/>
  <c r="K170" i="4"/>
  <c r="L170" i="4"/>
  <c r="M170" i="4"/>
  <c r="Q170" i="4"/>
  <c r="R170" i="4"/>
  <c r="S170" i="4"/>
  <c r="X170" i="4"/>
  <c r="G171" i="4"/>
  <c r="M171" i="4"/>
  <c r="S171" i="4"/>
  <c r="X171" i="4"/>
  <c r="G172" i="4"/>
  <c r="W172" i="4" s="1"/>
  <c r="M172" i="4"/>
  <c r="S172" i="4"/>
  <c r="X172" i="4"/>
  <c r="Z172" i="4" s="1"/>
  <c r="Y172" i="4"/>
  <c r="G173" i="4"/>
  <c r="W173" i="4" s="1"/>
  <c r="Y173" i="4" s="1"/>
  <c r="M173" i="4"/>
  <c r="S173" i="4"/>
  <c r="X173" i="4"/>
  <c r="Z173" i="4"/>
  <c r="E174" i="4"/>
  <c r="F174" i="4"/>
  <c r="F200" i="4" s="1"/>
  <c r="G174" i="4"/>
  <c r="K174" i="4"/>
  <c r="L174" i="4"/>
  <c r="P174" i="4"/>
  <c r="X174" i="4" s="1"/>
  <c r="Q174" i="4"/>
  <c r="R174" i="4"/>
  <c r="G175" i="4"/>
  <c r="M175" i="4"/>
  <c r="S175" i="4"/>
  <c r="W175" i="4"/>
  <c r="X175" i="4"/>
  <c r="Z175" i="4" s="1"/>
  <c r="Y175" i="4"/>
  <c r="G176" i="4"/>
  <c r="W176" i="4" s="1"/>
  <c r="Y176" i="4" s="1"/>
  <c r="M176" i="4"/>
  <c r="S176" i="4"/>
  <c r="X176" i="4"/>
  <c r="G177" i="4"/>
  <c r="M177" i="4"/>
  <c r="S177" i="4"/>
  <c r="W177" i="4" s="1"/>
  <c r="X177" i="4"/>
  <c r="E178" i="4"/>
  <c r="F178" i="4"/>
  <c r="K178" i="4"/>
  <c r="L178" i="4"/>
  <c r="Q178" i="4"/>
  <c r="Q200" i="4" s="1"/>
  <c r="R178" i="4"/>
  <c r="X178" i="4"/>
  <c r="G179" i="4"/>
  <c r="G178" i="4" s="1"/>
  <c r="M179" i="4"/>
  <c r="M178" i="4" s="1"/>
  <c r="S179" i="4"/>
  <c r="S178" i="4" s="1"/>
  <c r="X179" i="4"/>
  <c r="G180" i="4"/>
  <c r="M180" i="4"/>
  <c r="S180" i="4"/>
  <c r="W180" i="4"/>
  <c r="Y180" i="4" s="1"/>
  <c r="X180" i="4"/>
  <c r="G181" i="4"/>
  <c r="M181" i="4"/>
  <c r="S181" i="4"/>
  <c r="W181" i="4"/>
  <c r="X181" i="4"/>
  <c r="Z181" i="4" s="1"/>
  <c r="Y181" i="4"/>
  <c r="G182" i="4"/>
  <c r="W182" i="4" s="1"/>
  <c r="Y182" i="4" s="1"/>
  <c r="M182" i="4"/>
  <c r="S182" i="4"/>
  <c r="X182" i="4"/>
  <c r="G183" i="4"/>
  <c r="M183" i="4"/>
  <c r="S183" i="4"/>
  <c r="W183" i="4" s="1"/>
  <c r="X183" i="4"/>
  <c r="E184" i="4"/>
  <c r="F184" i="4"/>
  <c r="K184" i="4"/>
  <c r="K200" i="4" s="1"/>
  <c r="L184" i="4"/>
  <c r="L200" i="4" s="1"/>
  <c r="P184" i="4"/>
  <c r="Q184" i="4"/>
  <c r="R184" i="4"/>
  <c r="X184" i="4"/>
  <c r="G185" i="4"/>
  <c r="M185" i="4"/>
  <c r="S185" i="4"/>
  <c r="X185" i="4"/>
  <c r="G186" i="4"/>
  <c r="M186" i="4"/>
  <c r="S186" i="4"/>
  <c r="W186" i="4"/>
  <c r="Y186" i="4" s="1"/>
  <c r="X186" i="4"/>
  <c r="Z186" i="4" s="1"/>
  <c r="G187" i="4"/>
  <c r="M187" i="4"/>
  <c r="S187" i="4"/>
  <c r="W187" i="4"/>
  <c r="Y187" i="4" s="1"/>
  <c r="X187" i="4"/>
  <c r="Z187" i="4" s="1"/>
  <c r="G188" i="4"/>
  <c r="M188" i="4"/>
  <c r="S188" i="4"/>
  <c r="W188" i="4"/>
  <c r="X188" i="4"/>
  <c r="Z188" i="4" s="1"/>
  <c r="Y188" i="4"/>
  <c r="G189" i="4"/>
  <c r="M189" i="4"/>
  <c r="S189" i="4"/>
  <c r="W189" i="4" s="1"/>
  <c r="X189" i="4"/>
  <c r="G190" i="4"/>
  <c r="M190" i="4"/>
  <c r="S190" i="4"/>
  <c r="W190" i="4"/>
  <c r="X190" i="4"/>
  <c r="Y190" i="4"/>
  <c r="Z190" i="4"/>
  <c r="G191" i="4"/>
  <c r="W191" i="4" s="1"/>
  <c r="M191" i="4"/>
  <c r="S191" i="4"/>
  <c r="X191" i="4"/>
  <c r="G192" i="4"/>
  <c r="W192" i="4" s="1"/>
  <c r="M192" i="4"/>
  <c r="S192" i="4"/>
  <c r="X192" i="4"/>
  <c r="G193" i="4"/>
  <c r="M193" i="4"/>
  <c r="W193" i="4"/>
  <c r="Y193" i="4" s="1"/>
  <c r="X193" i="4"/>
  <c r="Z193" i="4" s="1"/>
  <c r="G194" i="4"/>
  <c r="M194" i="4"/>
  <c r="W194" i="4"/>
  <c r="X194" i="4"/>
  <c r="Z194" i="4" s="1"/>
  <c r="Y194" i="4"/>
  <c r="G195" i="4"/>
  <c r="W195" i="4"/>
  <c r="X195" i="4"/>
  <c r="Y195" i="4" s="1"/>
  <c r="Z195" i="4"/>
  <c r="G196" i="4"/>
  <c r="W196" i="4" s="1"/>
  <c r="M196" i="4"/>
  <c r="S196" i="4"/>
  <c r="X196" i="4"/>
  <c r="G197" i="4"/>
  <c r="W197" i="4" s="1"/>
  <c r="M197" i="4"/>
  <c r="S197" i="4"/>
  <c r="X197" i="4"/>
  <c r="W198" i="4"/>
  <c r="X198" i="4"/>
  <c r="Y198" i="4"/>
  <c r="Z198" i="4"/>
  <c r="W199" i="4"/>
  <c r="Y199" i="4" s="1"/>
  <c r="X199" i="4"/>
  <c r="Z199" i="4"/>
  <c r="E200" i="4"/>
  <c r="J200" i="4"/>
  <c r="X200" i="4" s="1"/>
  <c r="P200" i="4"/>
  <c r="R200" i="4"/>
  <c r="P201" i="4"/>
  <c r="Y189" i="4" l="1"/>
  <c r="Z189" i="4"/>
  <c r="Z183" i="4"/>
  <c r="Y183" i="4"/>
  <c r="Z114" i="4"/>
  <c r="Y114" i="4"/>
  <c r="G101" i="4"/>
  <c r="W87" i="4"/>
  <c r="Y87" i="4" s="1"/>
  <c r="Y85" i="4"/>
  <c r="Z85" i="4"/>
  <c r="Z106" i="4"/>
  <c r="Y106" i="4"/>
  <c r="Y120" i="4"/>
  <c r="S95" i="4"/>
  <c r="Y192" i="4"/>
  <c r="Z192" i="4"/>
  <c r="Z167" i="4"/>
  <c r="Y147" i="4"/>
  <c r="Z147" i="4"/>
  <c r="Y154" i="4"/>
  <c r="Z154" i="4"/>
  <c r="Y146" i="4"/>
  <c r="Z146" i="4"/>
  <c r="Y144" i="4"/>
  <c r="Z144" i="4"/>
  <c r="Z99" i="4"/>
  <c r="Z197" i="4"/>
  <c r="Y197" i="4"/>
  <c r="Z177" i="4"/>
  <c r="Y177" i="4"/>
  <c r="M45" i="4"/>
  <c r="Y196" i="4"/>
  <c r="Z196" i="4"/>
  <c r="Y191" i="4"/>
  <c r="Z191" i="4"/>
  <c r="Y160" i="4"/>
  <c r="Z160" i="4"/>
  <c r="Y131" i="4"/>
  <c r="Z131" i="4"/>
  <c r="M184" i="4"/>
  <c r="Y145" i="4"/>
  <c r="W139" i="4"/>
  <c r="W135" i="4"/>
  <c r="G170" i="4"/>
  <c r="W170" i="4" s="1"/>
  <c r="G168" i="4"/>
  <c r="W167" i="4"/>
  <c r="Y167" i="4" s="1"/>
  <c r="W122" i="4"/>
  <c r="W100" i="4"/>
  <c r="Y100" i="4" s="1"/>
  <c r="Z92" i="4"/>
  <c r="Z79" i="4"/>
  <c r="Y75" i="4"/>
  <c r="Y66" i="4"/>
  <c r="Z57" i="4"/>
  <c r="W43" i="4"/>
  <c r="Y43" i="4" s="1"/>
  <c r="W37" i="4"/>
  <c r="Y37" i="4" s="1"/>
  <c r="S25" i="4"/>
  <c r="W24" i="4"/>
  <c r="Y24" i="4" s="1"/>
  <c r="L30" i="4"/>
  <c r="S184" i="4"/>
  <c r="S174" i="4"/>
  <c r="Y15" i="4"/>
  <c r="Z15" i="4"/>
  <c r="G184" i="4"/>
  <c r="Y165" i="4"/>
  <c r="Z133" i="4"/>
  <c r="Z104" i="4"/>
  <c r="Z68" i="4"/>
  <c r="S21" i="4"/>
  <c r="J201" i="4"/>
  <c r="X201" i="4" s="1"/>
  <c r="Z182" i="4"/>
  <c r="Z176" i="4"/>
  <c r="Z161" i="4"/>
  <c r="W159" i="4"/>
  <c r="Y157" i="4"/>
  <c r="W155" i="4"/>
  <c r="Y155" i="4" s="1"/>
  <c r="Y151" i="4"/>
  <c r="Z134" i="4"/>
  <c r="Y127" i="4"/>
  <c r="W125" i="4"/>
  <c r="Y125" i="4" s="1"/>
  <c r="Z77" i="4"/>
  <c r="Y63" i="4"/>
  <c r="Z63" i="4"/>
  <c r="Y53" i="4"/>
  <c r="Z53" i="4"/>
  <c r="W52" i="4"/>
  <c r="G51" i="4"/>
  <c r="Z49" i="4"/>
  <c r="W48" i="4"/>
  <c r="Y48" i="4" s="1"/>
  <c r="G47" i="4"/>
  <c r="W47" i="4" s="1"/>
  <c r="Z40" i="4"/>
  <c r="W28" i="4"/>
  <c r="Y28" i="4" s="1"/>
  <c r="Y19" i="4"/>
  <c r="S168" i="4"/>
  <c r="W158" i="4"/>
  <c r="Y158" i="4" s="1"/>
  <c r="G162" i="4"/>
  <c r="W162" i="4" s="1"/>
  <c r="Y162" i="4" s="1"/>
  <c r="W178" i="4"/>
  <c r="W26" i="4"/>
  <c r="G25" i="4"/>
  <c r="M174" i="4"/>
  <c r="Z158" i="4"/>
  <c r="Z136" i="4"/>
  <c r="Z124" i="4"/>
  <c r="Z113" i="4"/>
  <c r="Z105" i="4"/>
  <c r="Y102" i="4"/>
  <c r="W99" i="4"/>
  <c r="Y99" i="4" s="1"/>
  <c r="Z93" i="4"/>
  <c r="Q95" i="4"/>
  <c r="Z87" i="4"/>
  <c r="Y67" i="4"/>
  <c r="M60" i="4"/>
  <c r="G60" i="4"/>
  <c r="W60" i="4" s="1"/>
  <c r="Y60" i="4" s="1"/>
  <c r="Y56" i="4"/>
  <c r="Z56" i="4"/>
  <c r="Z50" i="4"/>
  <c r="W44" i="4"/>
  <c r="G42" i="4"/>
  <c r="Z41" i="4"/>
  <c r="W38" i="4"/>
  <c r="G36" i="4"/>
  <c r="W36" i="4" s="1"/>
  <c r="Y36" i="4" s="1"/>
  <c r="Z16" i="4"/>
  <c r="W12" i="4"/>
  <c r="Y12" i="4" s="1"/>
  <c r="M11" i="4"/>
  <c r="M30" i="4" s="1"/>
  <c r="Y137" i="4"/>
  <c r="G156" i="4"/>
  <c r="W156" i="4" s="1"/>
  <c r="Y156" i="4" s="1"/>
  <c r="Z58" i="4"/>
  <c r="Z23" i="4"/>
  <c r="W22" i="4"/>
  <c r="Y22" i="4" s="1"/>
  <c r="G21" i="4"/>
  <c r="W179" i="4"/>
  <c r="Z164" i="4"/>
  <c r="Z152" i="4"/>
  <c r="Z149" i="4"/>
  <c r="Z140" i="4"/>
  <c r="W138" i="4"/>
  <c r="Y138" i="4" s="1"/>
  <c r="Y117" i="4"/>
  <c r="Y109" i="4"/>
  <c r="M97" i="4"/>
  <c r="M101" i="4" s="1"/>
  <c r="M91" i="4"/>
  <c r="M95" i="4" s="1"/>
  <c r="W89" i="4"/>
  <c r="G84" i="4"/>
  <c r="W84" i="4" s="1"/>
  <c r="Z76" i="4"/>
  <c r="Z74" i="4"/>
  <c r="Y72" i="4"/>
  <c r="Z54" i="4"/>
  <c r="G11" i="4"/>
  <c r="W11" i="4" s="1"/>
  <c r="W143" i="4"/>
  <c r="G148" i="4"/>
  <c r="W148" i="4" s="1"/>
  <c r="G130" i="4"/>
  <c r="Z22" i="4"/>
  <c r="Z166" i="4"/>
  <c r="W185" i="4"/>
  <c r="Z180" i="4"/>
  <c r="W171" i="4"/>
  <c r="Z169" i="4"/>
  <c r="M162" i="4"/>
  <c r="M148" i="4"/>
  <c r="Z132" i="4"/>
  <c r="Z123" i="4"/>
  <c r="G103" i="4"/>
  <c r="W103" i="4" s="1"/>
  <c r="Z100" i="4"/>
  <c r="G91" i="4"/>
  <c r="K95" i="4"/>
  <c r="Z82" i="4"/>
  <c r="Z69" i="4"/>
  <c r="Z43" i="4"/>
  <c r="W39" i="4"/>
  <c r="Y39" i="4" s="1"/>
  <c r="Z37" i="4"/>
  <c r="Z18" i="4"/>
  <c r="Y14" i="4"/>
  <c r="Z155" i="4"/>
  <c r="M130" i="4"/>
  <c r="M141" i="4" s="1"/>
  <c r="Y108" i="4"/>
  <c r="Z94" i="4"/>
  <c r="Z88" i="4"/>
  <c r="Y86" i="4"/>
  <c r="Y73" i="4"/>
  <c r="Y71" i="4"/>
  <c r="Z71" i="4"/>
  <c r="Z39" i="4"/>
  <c r="Z31" i="4"/>
  <c r="M201" i="4" l="1"/>
  <c r="P203" i="4" s="1"/>
  <c r="Y84" i="4"/>
  <c r="Z84" i="4"/>
  <c r="Y38" i="4"/>
  <c r="Z38" i="4"/>
  <c r="Y26" i="4"/>
  <c r="Z26" i="4"/>
  <c r="Y170" i="4"/>
  <c r="Z170" i="4"/>
  <c r="Z162" i="4"/>
  <c r="W101" i="4"/>
  <c r="W91" i="4"/>
  <c r="G95" i="4"/>
  <c r="W95" i="4" s="1"/>
  <c r="Y171" i="4"/>
  <c r="Z171" i="4"/>
  <c r="Y143" i="4"/>
  <c r="Z143" i="4"/>
  <c r="Y89" i="4"/>
  <c r="Z89" i="4"/>
  <c r="Z156" i="4"/>
  <c r="S200" i="4"/>
  <c r="Z135" i="4"/>
  <c r="Y135" i="4"/>
  <c r="W97" i="4"/>
  <c r="Y159" i="4"/>
  <c r="Z159" i="4"/>
  <c r="G128" i="4"/>
  <c r="W128" i="4" s="1"/>
  <c r="Y179" i="4"/>
  <c r="Z179" i="4"/>
  <c r="S30" i="4"/>
  <c r="Z28" i="4"/>
  <c r="Z103" i="4"/>
  <c r="Y103" i="4"/>
  <c r="W21" i="4"/>
  <c r="M200" i="4"/>
  <c r="W174" i="4"/>
  <c r="W51" i="4"/>
  <c r="G55" i="4"/>
  <c r="W55" i="4" s="1"/>
  <c r="W184" i="4"/>
  <c r="G200" i="4"/>
  <c r="W200" i="4" s="1"/>
  <c r="Y122" i="4"/>
  <c r="Z122" i="4"/>
  <c r="Z24" i="4"/>
  <c r="Z125" i="4"/>
  <c r="Z36" i="4"/>
  <c r="Y148" i="4"/>
  <c r="Z148" i="4"/>
  <c r="Y47" i="4"/>
  <c r="Z47" i="4"/>
  <c r="Z185" i="4"/>
  <c r="Y185" i="4"/>
  <c r="Z12" i="4"/>
  <c r="Y52" i="4"/>
  <c r="Z52" i="4"/>
  <c r="Y11" i="4"/>
  <c r="Z11" i="4"/>
  <c r="G45" i="4"/>
  <c r="W45" i="4" s="1"/>
  <c r="W42" i="4"/>
  <c r="Y178" i="4"/>
  <c r="Z178" i="4"/>
  <c r="Z139" i="4"/>
  <c r="Y139" i="4"/>
  <c r="Y44" i="4"/>
  <c r="Z44" i="4"/>
  <c r="Z48" i="4"/>
  <c r="Z60" i="4"/>
  <c r="W130" i="4"/>
  <c r="G141" i="4"/>
  <c r="W141" i="4" s="1"/>
  <c r="W25" i="4"/>
  <c r="G30" i="4"/>
  <c r="Z138" i="4"/>
  <c r="W168" i="4"/>
  <c r="L23" i="1"/>
  <c r="H23" i="1"/>
  <c r="G23" i="1"/>
  <c r="F23" i="1"/>
  <c r="E23" i="1"/>
  <c r="D23" i="1"/>
  <c r="C23" i="1"/>
  <c r="J22" i="1"/>
  <c r="N22" i="1" s="1"/>
  <c r="J21" i="1"/>
  <c r="N21" i="1" s="1"/>
  <c r="J20" i="1"/>
  <c r="N20" i="1" s="1"/>
  <c r="J23" i="1" l="1"/>
  <c r="N23" i="1" s="1"/>
  <c r="W30" i="4"/>
  <c r="G33" i="4"/>
  <c r="Z55" i="4"/>
  <c r="Y55" i="4"/>
  <c r="S33" i="4"/>
  <c r="S32" i="4" s="1"/>
  <c r="S34" i="4" s="1"/>
  <c r="S201" i="4"/>
  <c r="V203" i="4" s="1"/>
  <c r="Y25" i="4"/>
  <c r="Z25" i="4"/>
  <c r="Y51" i="4"/>
  <c r="Z51" i="4"/>
  <c r="Y95" i="4"/>
  <c r="Z95" i="4"/>
  <c r="Y200" i="4"/>
  <c r="Z200" i="4"/>
  <c r="Y141" i="4"/>
  <c r="Z141" i="4"/>
  <c r="Y174" i="4"/>
  <c r="Z174" i="4"/>
  <c r="Z91" i="4"/>
  <c r="Y91" i="4"/>
  <c r="Y130" i="4"/>
  <c r="Z130" i="4"/>
  <c r="Y128" i="4"/>
  <c r="Z128" i="4"/>
  <c r="Y101" i="4"/>
  <c r="Z101" i="4"/>
  <c r="Z97" i="4"/>
  <c r="Y97" i="4"/>
  <c r="Y184" i="4"/>
  <c r="Z184" i="4"/>
  <c r="Y42" i="4"/>
  <c r="Z42" i="4"/>
  <c r="Y21" i="4"/>
  <c r="Z21" i="4"/>
  <c r="Y168" i="4"/>
  <c r="Z168" i="4"/>
  <c r="Y45" i="4"/>
  <c r="Z45" i="4"/>
  <c r="W33" i="4" l="1"/>
  <c r="G32" i="4"/>
  <c r="Y30" i="4"/>
  <c r="Z30" i="4"/>
  <c r="G34" i="4" l="1"/>
  <c r="W32" i="4"/>
  <c r="Y33" i="4"/>
  <c r="Z33" i="4"/>
  <c r="W34" i="4" l="1"/>
  <c r="G201" i="4"/>
  <c r="Y32" i="4"/>
  <c r="Z32" i="4"/>
  <c r="W201" i="4" l="1"/>
  <c r="J203" i="4"/>
  <c r="Y34" i="4"/>
  <c r="Z34" i="4"/>
  <c r="Y201" i="4" l="1"/>
  <c r="X203" i="4"/>
  <c r="Z201" i="4"/>
  <c r="H134" i="4"/>
</calcChain>
</file>

<file path=xl/sharedStrings.xml><?xml version="1.0" encoding="utf-8"?>
<sst xmlns="http://schemas.openxmlformats.org/spreadsheetml/2006/main" count="767" uniqueCount="338">
  <si>
    <t>Додаток №4</t>
  </si>
  <si>
    <t xml:space="preserve">  ЗВІТ</t>
  </si>
  <si>
    <t xml:space="preserve">про надходження та використання коштів для реалізації проекту </t>
  </si>
  <si>
    <t>Загальна сума гранту</t>
  </si>
  <si>
    <t>Загальна сума співфінансування</t>
  </si>
  <si>
    <t>Загальна сума реінвестицій                                    (дохід отриманий від реалізації книг, квитків, програм та інше)</t>
  </si>
  <si>
    <t>Загальна сума всього проекту</t>
  </si>
  <si>
    <t>Кошти організацій-партнерів</t>
  </si>
  <si>
    <t>Кошти місцевих бюджетів</t>
  </si>
  <si>
    <t>Кошти інших інстутиційних донорів</t>
  </si>
  <si>
    <t>Кошти приватних донорів</t>
  </si>
  <si>
    <t>Власні кошти організації-заявника</t>
  </si>
  <si>
    <t>Загальна сума</t>
  </si>
  <si>
    <t>%</t>
  </si>
  <si>
    <t>грн.</t>
  </si>
  <si>
    <t>грн. (ст.3+ст.4+ст.5+ ст.6+ст.7)</t>
  </si>
  <si>
    <t>стовпці</t>
  </si>
  <si>
    <t>1</t>
  </si>
  <si>
    <t>2</t>
  </si>
  <si>
    <t>3</t>
  </si>
  <si>
    <t>4</t>
  </si>
  <si>
    <t>5</t>
  </si>
  <si>
    <t>6</t>
  </si>
  <si>
    <t>7</t>
  </si>
  <si>
    <t>8</t>
  </si>
  <si>
    <t>9</t>
  </si>
  <si>
    <t>10</t>
  </si>
  <si>
    <t>11</t>
  </si>
  <si>
    <t>12</t>
  </si>
  <si>
    <t>13</t>
  </si>
  <si>
    <t>плановий бюджет</t>
  </si>
  <si>
    <t>фактичний бюджет</t>
  </si>
  <si>
    <t>профінансовано</t>
  </si>
  <si>
    <t>залишок до фінансування</t>
  </si>
  <si>
    <t>Склав:</t>
  </si>
  <si>
    <t>посада</t>
  </si>
  <si>
    <t>підпис</t>
  </si>
  <si>
    <t>ПІБ</t>
  </si>
  <si>
    <t>№</t>
  </si>
  <si>
    <t>Найменування витрат</t>
  </si>
  <si>
    <t>Одиниця виміру</t>
  </si>
  <si>
    <t>Витрати за рахунок гранту УКФ</t>
  </si>
  <si>
    <t>Фактичні витрати по реалізації Гранту</t>
  </si>
  <si>
    <t>Вартість за одиницю, грн</t>
  </si>
  <si>
    <t>Загальна сума, грн. (=4*5)</t>
  </si>
  <si>
    <t>Загальна сума, грн. (=7*8)</t>
  </si>
  <si>
    <t>Вартість за одиницю, грн.</t>
  </si>
  <si>
    <t>Загальна сума, грн. (=16*17)</t>
  </si>
  <si>
    <t>Загальна сума, грн. (=19*20)</t>
  </si>
  <si>
    <t>Стовпці:</t>
  </si>
  <si>
    <t>Витрати:</t>
  </si>
  <si>
    <t>Підрозділ:</t>
  </si>
  <si>
    <t>Оплата праці</t>
  </si>
  <si>
    <t>Стаття:</t>
  </si>
  <si>
    <t>1.1</t>
  </si>
  <si>
    <t>Штатні працівники</t>
  </si>
  <si>
    <t>Пункт:</t>
  </si>
  <si>
    <t>а</t>
  </si>
  <si>
    <t xml:space="preserve"> Повне ПІБ, посада</t>
  </si>
  <si>
    <t>місяців</t>
  </si>
  <si>
    <t>б</t>
  </si>
  <si>
    <t>в</t>
  </si>
  <si>
    <t>1.2</t>
  </si>
  <si>
    <t>За трудовими договорами</t>
  </si>
  <si>
    <t>1.3</t>
  </si>
  <si>
    <t>За договорами ЦПХ</t>
  </si>
  <si>
    <t xml:space="preserve">Всього по підрозділу 1 "Оплата праці": </t>
  </si>
  <si>
    <t>Соціальні внески</t>
  </si>
  <si>
    <t>2.1</t>
  </si>
  <si>
    <t>Соціальні внески з оплати праці</t>
  </si>
  <si>
    <t>Розділ:</t>
  </si>
  <si>
    <t>Витрати пов'язані з відрядженнями (для штатних працівників)</t>
  </si>
  <si>
    <t>3.1</t>
  </si>
  <si>
    <t>Вартість проїзду (для штатних працівників)</t>
  </si>
  <si>
    <t>шт.</t>
  </si>
  <si>
    <t>3.2</t>
  </si>
  <si>
    <t>Вартість проживання (для штатних працівників)</t>
  </si>
  <si>
    <t>доба</t>
  </si>
  <si>
    <t>3.3</t>
  </si>
  <si>
    <t>Добові (для штатних працівників)</t>
  </si>
  <si>
    <t>Всього по підрозділу 3 "Витрати пов'язані з відрядженнями":</t>
  </si>
  <si>
    <t>Обладнання і нематеріальні активи</t>
  </si>
  <si>
    <t>4.1</t>
  </si>
  <si>
    <t>Обладнання, інструменти, інвентар  які необхідні для використання його при реалізації проекту грантоотримувача</t>
  </si>
  <si>
    <t>Найменування обладнання (з деталізацією технічних характеристик)</t>
  </si>
  <si>
    <t>Найменування інструменту (з деталізацією технічних характеристик)</t>
  </si>
  <si>
    <t>Найменування інвентаря (з деталізацією технічних характеристик)</t>
  </si>
  <si>
    <t>4.2</t>
  </si>
  <si>
    <t>Нематеріальні активи, які необхідні до придбання для використання їх при реалізації проекту грантоотримувача</t>
  </si>
  <si>
    <t>Право використання (ліцензія)</t>
  </si>
  <si>
    <t>Всього по підрозділу 4 "Обладнання і нематеріальні активи":</t>
  </si>
  <si>
    <t>Витрати пов'язані з орендою</t>
  </si>
  <si>
    <t>5.1</t>
  </si>
  <si>
    <t>Оренда приміщення</t>
  </si>
  <si>
    <t>5.2</t>
  </si>
  <si>
    <t xml:space="preserve">Оренда техніки, обладнання та інструменту </t>
  </si>
  <si>
    <t>5.3</t>
  </si>
  <si>
    <t>Оренда транспорту</t>
  </si>
  <si>
    <t>5.4</t>
  </si>
  <si>
    <t>Оренда сценічно-постановочних засобів</t>
  </si>
  <si>
    <t>Найменування (з деталізацією технічних характеристик)</t>
  </si>
  <si>
    <t>5.5</t>
  </si>
  <si>
    <t>Інші об'єкти оренди</t>
  </si>
  <si>
    <t>Всього по підрозділу 5 "Витрати пов'язані з орендою":</t>
  </si>
  <si>
    <t>Витрати на харчування та напої</t>
  </si>
  <si>
    <t>6.1</t>
  </si>
  <si>
    <t>Вид харчування або назва заходу або сніданок/обід/вечеря/кава-брейк тощо</t>
  </si>
  <si>
    <t>Послуги з харчування (з зазначенням кількості осіб на заході)</t>
  </si>
  <si>
    <t>чол.</t>
  </si>
  <si>
    <t>Всього по пірозділу 6 "Витрати на харчування та напої":</t>
  </si>
  <si>
    <t>Матеріальні витрати</t>
  </si>
  <si>
    <t>7.1</t>
  </si>
  <si>
    <t>Основні матеріали та сировина</t>
  </si>
  <si>
    <t>Найменування</t>
  </si>
  <si>
    <t>7.2</t>
  </si>
  <si>
    <t>Носії, накопичувачі</t>
  </si>
  <si>
    <t>7.3</t>
  </si>
  <si>
    <t>Інші матеріальні витрати</t>
  </si>
  <si>
    <t>Всього по підрозділу 7 "Матеріальні витрати":</t>
  </si>
  <si>
    <t>Поліграфічні послуги</t>
  </si>
  <si>
    <t>8.1</t>
  </si>
  <si>
    <t>Послуги із виготовлення:</t>
  </si>
  <si>
    <t>Виготовлення макетів</t>
  </si>
  <si>
    <t>Нанесення логотопів</t>
  </si>
  <si>
    <t>г</t>
  </si>
  <si>
    <t>Друк буклетів</t>
  </si>
  <si>
    <t>д</t>
  </si>
  <si>
    <t>Друк листівок</t>
  </si>
  <si>
    <t>е</t>
  </si>
  <si>
    <t>Друк плакатів</t>
  </si>
  <si>
    <t>є</t>
  </si>
  <si>
    <t>ж</t>
  </si>
  <si>
    <t>Друк інших роздаткових матеріалів</t>
  </si>
  <si>
    <t>з</t>
  </si>
  <si>
    <t>Послуги копірайтера</t>
  </si>
  <si>
    <t>и</t>
  </si>
  <si>
    <t>Всього по підрозділу 8 "Поліграфічні послуги":</t>
  </si>
  <si>
    <t>Послуги з просування</t>
  </si>
  <si>
    <t>фото-, відеофіксація</t>
  </si>
  <si>
    <t>рекламні витрати</t>
  </si>
  <si>
    <t>SMM, SO (SEO)</t>
  </si>
  <si>
    <t>Створення web-ресурсу</t>
  </si>
  <si>
    <t>Витрати з обслуговування сайту</t>
  </si>
  <si>
    <t>Всього по підрозділу 10 "Створення web-ресурсу":</t>
  </si>
  <si>
    <t>Придбання методичних, навчальних, інформаційних матеріалів, в т.ч. на електронних носіях інформації</t>
  </si>
  <si>
    <t xml:space="preserve">Найменування методичних, навчальних, інформаційних матеріалів </t>
  </si>
  <si>
    <t>шт</t>
  </si>
  <si>
    <t>Всього по підрозділу 11 "Придбання методичних, навчальних, інформаційних матеріалів, в т.ч. на електроних носіїв інформації":</t>
  </si>
  <si>
    <t>Послуги з перекладу</t>
  </si>
  <si>
    <t>Усний переклад</t>
  </si>
  <si>
    <t>година</t>
  </si>
  <si>
    <t>сторінка</t>
  </si>
  <si>
    <t>Редагування письмового перекладу</t>
  </si>
  <si>
    <t>Всього по підрозділу 12 "Витрати з перекладу":</t>
  </si>
  <si>
    <t>Адміністративні витрати</t>
  </si>
  <si>
    <t>Бухгалтерські послуги</t>
  </si>
  <si>
    <t>послуга</t>
  </si>
  <si>
    <t>Юридичні послуги</t>
  </si>
  <si>
    <t>Аудиторські послуги</t>
  </si>
  <si>
    <t>Всього по підрозділу 13 "Адміністративні витрати":</t>
  </si>
  <si>
    <t>14</t>
  </si>
  <si>
    <t>Інші прямі витрати</t>
  </si>
  <si>
    <t>14.1</t>
  </si>
  <si>
    <t>Послуги комп'ютерної обробки, монтажу, зведення</t>
  </si>
  <si>
    <t xml:space="preserve">Найменування послуги </t>
  </si>
  <si>
    <t>14.2</t>
  </si>
  <si>
    <t>Витрати на послуги страхування</t>
  </si>
  <si>
    <t>Вказати предмет страхування</t>
  </si>
  <si>
    <t>14.3</t>
  </si>
  <si>
    <t>Видавничі послуги</t>
  </si>
  <si>
    <t>Послуги коректора</t>
  </si>
  <si>
    <t>екземпляр</t>
  </si>
  <si>
    <t>Послуги верстки</t>
  </si>
  <si>
    <t>Друк книг</t>
  </si>
  <si>
    <t>Друк журналів</t>
  </si>
  <si>
    <t>Інші витрати (вказати надану послугу)</t>
  </si>
  <si>
    <t>14.4</t>
  </si>
  <si>
    <t xml:space="preserve"> Internet-телефонія (вказати період)</t>
  </si>
  <si>
    <t>Послуги Internet (вказати період)</t>
  </si>
  <si>
    <t>Банківська комісія за переказ</t>
  </si>
  <si>
    <t>Розрахунково-касове обслуговування</t>
  </si>
  <si>
    <t>Інші банківські послуги</t>
  </si>
  <si>
    <t>Всього по підрозділу 14 "Інші прямі витрати":</t>
  </si>
  <si>
    <t xml:space="preserve">Всього по розділу ІІ "Витрати": </t>
  </si>
  <si>
    <t>РЕЗУЛЬТАТ РЕАЛІЗАЦІЇ ПРОЕКТУ</t>
  </si>
  <si>
    <t>(ПІБ)</t>
  </si>
  <si>
    <t>(підпис, печатка)</t>
  </si>
  <si>
    <t>(посада)</t>
  </si>
  <si>
    <t>Художник по світлу і звукорежисер</t>
  </si>
  <si>
    <t>композитор</t>
  </si>
  <si>
    <t xml:space="preserve"> Вартість послуг графічного дизайнера було збульшено через кількість продукту. Див. Додаток 3</t>
  </si>
  <si>
    <t>Послуги графічного дизайнера</t>
  </si>
  <si>
    <t>л</t>
  </si>
  <si>
    <t>Гонорари міжнародної творчої групи (3 особи)</t>
  </si>
  <si>
    <t>к</t>
  </si>
  <si>
    <t xml:space="preserve">Вартість послуг по відеомонтажу та пост обробці було збільшено через збільшення обсягу завдань та їх терміновість. Як вже зазначалось вище, знімальний процес зі статичного було переформатовано у динамічний, було використано кіноприйоми у зйомці з метою створення інноваційного продукту – а саме кіно-театральної гібридної форми вистави.Вартість послуг по відеомонтажу та пост обробці було збільшено через збільшення обсягу завдань та їх терміновість. Як вже зазначалось вище, знімальний процес зі статичного було переформатовано у динамічний, було використано кіноприйоми у зйомці з метою створення інноваційного продукту – а саме кіно-театральної гібридної форми вистави.
До проекту були залучені найкращі в Україні режисери монтажу – Вадим Ільков та Микола Базаркін. Обидва мають чималий досвід у кіновиробництві, що було дуже важливо для створення непересічного і якісного проекту. 
Вартість їх послуг не була комерційною, свідченням чого можуть бути надані комерційні пропозиції – студій, які замаються монтажем домашнього або промоціного відео. За два дні було знято 8 годин матеріалу, що за запропонованими комерційними пропозиціями скало б вартість у 3192$ до 8640$, що у гривневому еквіваленті дорівнює від 90972 грн до 246 240 грн.
</t>
  </si>
  <si>
    <t>Послуги режисера монтажу для виготовлення відеоверсії вистави (в тім і кольорокорекція)</t>
  </si>
  <si>
    <t xml:space="preserve">в </t>
  </si>
  <si>
    <t xml:space="preserve">Полсуги звукорежисера під час запису відео вистави та під час зведення звуку </t>
  </si>
  <si>
    <t>і</t>
  </si>
  <si>
    <t>Послуги з виготовлення субтитрів для міжнародного показу вистави</t>
  </si>
  <si>
    <t>Вартість послуг з виготовлення костюмів була збільшена через кількість костюмів. До звіту додається візуальний матеріал з деталізацією по даній статі витрат.Див.Додаток 5</t>
  </si>
  <si>
    <t xml:space="preserve">Послуги з пошиття костюмів </t>
  </si>
  <si>
    <t>Додатковим елементом, що ускладнював виробництво стало термінове замовлення. Після попереднього ознайомлення з декількома комерційними пропозиціями на вартість виготовлення потрібної конструкції (одна з них сягнула 4600000 грн). Було прийнято рішення про розбивку етапів виробництва на проектний та безпосередньо виготовлення. Було погодженно, що витрати за виготовлення сценографії підуть через програму House of Europe, натомість проектна частина, що є невід’ємним елементом виробництва була перенесена у статтю 14.4_ «е» Українського кільтурного фонду.</t>
  </si>
  <si>
    <t>Послуги з монтажу/демонтажу сценографії та підготовки для транспортування</t>
  </si>
  <si>
    <t xml:space="preserve">Специфіка створення вистави не передбачала входження в проект зі знанням того як точно виглядатиме вистава або її окремі елементи. До таких належить і сценографічне рішення авторства польської художниці Корнелії Дзіковської. Головним елементом сценографії мав стати занавіс, що нависає над сценою та створює відчуття палатки-шатру зсередини. Саме так, у пересувній конструкції, у її хиткості художниця побачила візуалізацію вистави H-Effect. На відміну від простого занавісу дана кострукція мала жорсткі форми, лінії, кути, що створювалось за рахунок металевих направляючих і профілів. Надзвичайно важливою, для жорсткості конструкції та її відповідності задуму були розрахунку та створення проекту виконання. Загалом у виробництві були задіяні спеціалісти по металу, столярі та швачки.Додатковим елементом, що ускладнював виробництво стало термінове замовлення. Після попереднього ознайомлення з декількома комерційними пропозиціями на вартість виготовлення потрібної конструкції (одна з них сягнула 4600000 грн). Було прийнято рішення про розбивку етапів виробництва на проектний та безпосередньо виготовлення. Було погодженно, що витрати за виготовлення сценографії підуть через програму House of Europe, натомість проектна частина, що є невід’ємним елементом виробництва була перенесена у статтю 14.4_ «е» Українського кільтурного фонду.
+див. Додаток 4
</t>
  </si>
  <si>
    <t>Послуги з виготовлення (будівництва) сценографії</t>
  </si>
  <si>
    <t>день</t>
  </si>
  <si>
    <t xml:space="preserve">Медичне страхування усієї творчої групи проекту на весь час реалізації проекту у Києві  </t>
  </si>
  <si>
    <t>послуга /місяц</t>
  </si>
  <si>
    <t>Послуги координаторів проекту з німецької та польскої сторони</t>
  </si>
  <si>
    <t>Збільшення витрат по лінійкам переклад та редагування пов’язане з міжнародною складовою проекту. Оскільки у проекті майже 50% учасників були з-за кордону було надзвичайно важливо, щоб вони отримувували максимально якісні переклади різних версій сценарію проекту на різних етапах його виробництва.</t>
  </si>
  <si>
    <t xml:space="preserve">Письмовий переклад тексту вистави з метою створення субтитрів </t>
  </si>
  <si>
    <t>Редагування усного перекладу</t>
  </si>
  <si>
    <t>Наповнення сторінки сайту ГО щодо данного проекту</t>
  </si>
  <si>
    <t>Всього по підрозділу 9"Послуги з просування":</t>
  </si>
  <si>
    <t xml:space="preserve">Було збільшено через акцент саме на промоцію проекту через соціальні мережі, що дало майже у двічі збільшене охоплення аудиторії. На послуги PR-менеджера подається 2 комерційні пропозиції.
+див. Додаток 1
</t>
  </si>
  <si>
    <t>Послуги піар-менеджера</t>
  </si>
  <si>
    <t>Копіювання матеріалів</t>
  </si>
  <si>
    <t>Друк сітілайтів</t>
  </si>
  <si>
    <t>Друк банерів (ролл-апів)</t>
  </si>
  <si>
    <t>Батарейки, розмір АА</t>
  </si>
  <si>
    <t>Канцтовари</t>
  </si>
  <si>
    <t>Карти памяті SanDisk 64 ГБ</t>
  </si>
  <si>
    <t>Жорсткий диск на 3ТБ</t>
  </si>
  <si>
    <t>м/п</t>
  </si>
  <si>
    <t>Тканина</t>
  </si>
  <si>
    <t>о</t>
  </si>
  <si>
    <t>Фанера</t>
  </si>
  <si>
    <t>н</t>
  </si>
  <si>
    <t>Мотузка</t>
  </si>
  <si>
    <t>м</t>
  </si>
  <si>
    <t>Карабін</t>
  </si>
  <si>
    <t>Диски</t>
  </si>
  <si>
    <t>Електроди</t>
  </si>
  <si>
    <t>ї</t>
  </si>
  <si>
    <t>Колесики</t>
  </si>
  <si>
    <t>Металевий профіль №1</t>
  </si>
  <si>
    <t>Дошка</t>
  </si>
  <si>
    <t xml:space="preserve">Витратні матеріали </t>
  </si>
  <si>
    <t>Фарба</t>
  </si>
  <si>
    <t>Шпаклівка</t>
  </si>
  <si>
    <t>Саморізи</t>
  </si>
  <si>
    <t>ґ</t>
  </si>
  <si>
    <t>Брус 50 х 100</t>
  </si>
  <si>
    <t>Брус 50х50</t>
  </si>
  <si>
    <t xml:space="preserve">МДФ </t>
  </si>
  <si>
    <t xml:space="preserve">Послуги з організації  фуршету для запрошених глядачів та змі у Львові після прем'єри вистави </t>
  </si>
  <si>
    <t>Послуги по наданню в оренду дрібного реквізиту</t>
  </si>
  <si>
    <t>шт./дні</t>
  </si>
  <si>
    <t xml:space="preserve">Електронний стабілізатор Zhiyun Crane Plus або стабілізатор DJI Ronin-S </t>
  </si>
  <si>
    <t>ф</t>
  </si>
  <si>
    <t>Sennheiser mkh 30/40 ms</t>
  </si>
  <si>
    <t>у</t>
  </si>
  <si>
    <t>Радіостанція Xiaomi Mijia Walkie talkie 2</t>
  </si>
  <si>
    <t>т</t>
  </si>
  <si>
    <t xml:space="preserve">АудіорекордерТascam HS-P82 </t>
  </si>
  <si>
    <t>с</t>
  </si>
  <si>
    <t xml:space="preserve">Sennheiser mkh 416  </t>
  </si>
  <si>
    <t>р</t>
  </si>
  <si>
    <t>Мікрофон накамерний Rode NTG2</t>
  </si>
  <si>
    <t>п</t>
  </si>
  <si>
    <t>Акумулятори V-Mount 150 Wh</t>
  </si>
  <si>
    <t>Кабель SDI (по 18 метрів до кожного комплекту)</t>
  </si>
  <si>
    <t>HD Monitor 17’ inch. SDI/HDMI output Np. Panasonic HD LCD BT-LH1700WE</t>
  </si>
  <si>
    <t>Штатив Cartoni Master</t>
  </si>
  <si>
    <t>Extension unit sony XDCA-Fs7</t>
  </si>
  <si>
    <t>Обєктив Sony 28-135 mm Power-Zoom SELP 28135G</t>
  </si>
  <si>
    <t>й</t>
  </si>
  <si>
    <t>Камера Sony PXW-Fs7</t>
  </si>
  <si>
    <t>Мікрофон накамерний RODE VideoMic Rycote</t>
  </si>
  <si>
    <t>Штатив Manfrotto 546GB+504HD</t>
  </si>
  <si>
    <t>Аудиорекордер Zoom H4</t>
  </si>
  <si>
    <t>Перехідник Metabones Canon EF to Sony</t>
  </si>
  <si>
    <t>Акумулятори NP-FW50 (для Sony a7 III)</t>
  </si>
  <si>
    <t xml:space="preserve">Об'єктив Carl Zeiss Super Speed CP.2 85/T1.5 </t>
  </si>
  <si>
    <t>Об'єктив Carl Zeiss Compact Prime CP.2 (15-135mm)</t>
  </si>
  <si>
    <t xml:space="preserve">Оренда фото і кінознімального обладнання, що перевищила 30000 грн. Підрядник – ФОП Васянович В.М.
По ціні в жодній з позицій, що надавалась ФОП Васяновичем не відбулось змін в порівнянні з плановим та фактичним кошторисом. В деяких лініках пішло перевищення по кількості днів оренди (що обумовлене необхідніністю виготовлення більшої кількості контенту або збільшена кількість одиниць техніки, що відбулось в день безпосередньо зйомок відеоверсії вистави). В процесі роботи над виставою було прийнято рішення про зміну стилю зйомки – зі статичної на динамічну, з суто фіксуючої на активну участь камери у театральному процесі. Такий підхід передбачав складнішу методику зйомки, тому було прийнято рішення про зміну кількості знімальних днів з 1 на 2. Тому кількість об’єктів оренди довелось подвоїти.
Долучаються комерційні пропозиції що доводять відсутність перевищення цін оренди техніки. 
Так, приміром, 
- Камеру Sony a7 III ФОП Васянович надавав за 480 грн. за зміну в той час як середня вартість оренди по Києві складає 600 грн./доба.
- Об'єктив Carl Zeiss Super Speed CP.2 85/T1.5 ФОП Васянович надав за 300 грн на добу, інші підрядники – 600-700 грн.
- Електронний стабілізатор DJI Ronin-S: ФОП Васянович – 400 грн., інші підрядники </t>
  </si>
  <si>
    <t xml:space="preserve">Камера Sony a7s II або a7 III </t>
  </si>
  <si>
    <t>Враховуючи той факт, що проект створювався за принципом колективної творчості і художниця-постановниця зробила візуалізацію сценографічного рішення вже після знайомства з групою і матеріалом вистави, було неможливо передбачити, що потужності вибраного проектору виявиться замало. За задумом вся сценографія мала стати проекційним полотном, що бере активну участь у супроводі перебігу подій і задіяна протягом усієї вистави, тож не можна було недооцінювати його художнього значення. Оскільки площа сценографії склала майже 100 м2, та через постійну роботу освітлювальних приладів, єдиним можливим способом для проекції було використання приладу у 10000 лм (середня вартість оренди такого приладу у Києві складає 7500 грн. на день). Тож, було прийнято рішення про використання одночасно 2 приладів по 5000 лм, що загалом давало освітлення простору на 10000 лм, окрім того допомогло зменшити кількість тіней через потоки світла, що йшли не з однієї сторони фронтально, а з двох боків.</t>
  </si>
  <si>
    <t>Петлички Sennheiser EW 112P G4 (6 комплектів х 14 дні)</t>
  </si>
  <si>
    <t xml:space="preserve">В бюджеті прописувалась оренда 1 проектору Optoma W402 (1 комплект на 24 дні). Дана модель приладу має потужність 4500 ANSI lm (тобто яскравість світла).
Враховуючи той факт, що проект створювався за принципом колективної творчості і художниця-постановниця зробила візуалізацію сценографічного рішення вже після знайомства з групою і матеріалом вистави, було неможливо передбачити, що потужності вибраного проектору виявиться замало. За задумом вся сценографія мала стати проекційним полотном, що бере активну участь у супроводі перебігу подій і задіяна протягом усієї вистави, тож не можна було недооцінювати його художнього значення. Оскільки площа сценографії склала майже 100 м2, та через постійну роботу освітлювальних приладів, єдиним можливим способом для проекції було використання приладу у 10000 лм (середня вартість оренди такого приладу у Києві складає 7500 грн. на день). Тож, було прийнято рішення про використання одночасно 2 приладів по 5000 лм, що загалом давало освітлення простору на 10000 лм, окрім того допомогло зменшити кількість тіней через потоки світла, що йшли не з однієї сторони фронтально, а з двох боків.
Оптимальними по ціні оренди і якості виявились проектори  OPTOMA W461. Підрядник – ФОП Іваньков надав дані прилади по ціні 1550 грн. за 1 день оренди, в той час як мінімальна вартість оренди по Києву складає 2000 грн. (комерційні пропозиції долучаються). Слід звернути увагу на те, що рентали або одразу пишуть або інформують під час комунікації, що рекомендованим є залучення їх спеціаліста до обслуговування технікі. Вартість роботи такого персоналу тарифікується погодинно і починається від 100 грн. за добу (що у нашому випадку склало б мінімум 8000 грн при умові нормованого 8-годинного графіку). Тому залучення спеціаліста від підрядника на етапі монтажу і демонтажу техніки, а також для проведення інструктажу персоналу проекту прошу вважати раціональними витратами.  
</t>
  </si>
  <si>
    <t>Проектор Optoma W402 (1 комплект х 24 дні)</t>
  </si>
  <si>
    <t>години</t>
  </si>
  <si>
    <t>Оренда переговорної кімнати для проведення Skype-конференцій (5 години х 4 сессії)</t>
  </si>
  <si>
    <t>дні</t>
  </si>
  <si>
    <t>Великий зал Малої опери (м.Київ, вул.Дехтярівська, 5) / Загальний термін оренди - 40 днів.</t>
  </si>
  <si>
    <t>Інші нематериальні активи</t>
  </si>
  <si>
    <t>Прово використання літературного твору Хайнера Мюллера "Гамлет-машина"</t>
  </si>
  <si>
    <t>Добові+додат.благо</t>
  </si>
  <si>
    <t>Добові для творчої групи з-за кордону під час репетиційного періоду у Києві (3 особи, їх загальна кількість днів перебування 93 дні)</t>
  </si>
  <si>
    <t>Добові (або кейтерінг) для творчої групи під час репетиційного та знімального  періоду у Києві  (41 день х 8 осіб)</t>
  </si>
  <si>
    <t>Проживання у Києві творчої групи з-за кордону  / репетиційний період+зьйомка (3 особи, загальна кількість діб проживання на всіх 90)</t>
  </si>
  <si>
    <t>Проживання у Києві творчої групи з інших міст / репетиційний період (40 діб х 3 особи)</t>
  </si>
  <si>
    <t>Квитки (авіа) з Берліну та Варшави до Києва та назад для творчої групи з-за кордону / репетиційний період (3 прильоти х 3 особи )</t>
  </si>
  <si>
    <t>Квитки до/з Києва з міст проживання творчої групи / репетиційний період  (4 візити до Києва х 3 людини)</t>
  </si>
  <si>
    <t xml:space="preserve">Всього по підрозділу 2 "Соціальні внески": </t>
  </si>
  <si>
    <t>По Гавянцю 8,41% інвалів</t>
  </si>
  <si>
    <t>Послуга перенесеня в п.14.4  Виконували ФОПи</t>
  </si>
  <si>
    <t>Фролов Євген Андрійович, Художник по світлу і звукорежисер</t>
  </si>
  <si>
    <t>Послугу перенесено в п.14.4  Виконували ФОПи</t>
  </si>
  <si>
    <t>Малацьковська Олександра, композиторка</t>
  </si>
  <si>
    <t>Олег Родіонович Шуригін-Грекалов, актор</t>
  </si>
  <si>
    <t>Котлярова Катерина Дмитрівна, акторка</t>
  </si>
  <si>
    <t xml:space="preserve">Гавянець Ярослав Мирославович, актор </t>
  </si>
  <si>
    <t>, акторка</t>
  </si>
  <si>
    <t>Кривдик Роман Володимирович, актор</t>
  </si>
  <si>
    <t>Черкашина Оксана Леонідівна, акторка</t>
  </si>
  <si>
    <t>Шраменко Данило Олександрович , асистент-режисера</t>
  </si>
  <si>
    <t xml:space="preserve"> Саркісян Роза Василівна, режисер-постановник</t>
  </si>
  <si>
    <t>Красильникова Наталія Вікторівна, Голова ГО "Арт Діалог"/керівник проекту</t>
  </si>
  <si>
    <t>ІІ</t>
  </si>
  <si>
    <t>Кількість/Період</t>
  </si>
  <si>
    <t>Вартість за один.</t>
  </si>
  <si>
    <t>Кіль-ть/Періодів</t>
  </si>
  <si>
    <t>ПРИМІТКИ</t>
  </si>
  <si>
    <t>Різниця</t>
  </si>
  <si>
    <t>фактичні,грн.(=9+15+21)</t>
  </si>
  <si>
    <t>планова, грн. (=6+12+18)</t>
  </si>
  <si>
    <t>Планові витрати відповідно до заявки</t>
  </si>
  <si>
    <t>Факт.витрати відповідно до заявки</t>
  </si>
  <si>
    <t>Фактичні витрати відповідно до заявки</t>
  </si>
  <si>
    <t xml:space="preserve">Загальна сума витрат по проекту, грн. </t>
  </si>
  <si>
    <t>Витрати за рахунок власного вкладу партнерів (ГО "Арт Діалог", Internationale Heiner Müller Gesellschaft)</t>
  </si>
  <si>
    <t>Витрати за рахунок House of Europe                                        Goethe-Institut Ukraine</t>
  </si>
  <si>
    <t>Розділ: Підозділ: Стаття: Пункт:</t>
  </si>
  <si>
    <t>Назва проекту: "H-Effect"</t>
  </si>
  <si>
    <t xml:space="preserve">Назва заявника: Громадська організація "Арт Діалог" </t>
  </si>
  <si>
    <t>Кошторис витрат по Гранту (плановий/фактичний)</t>
  </si>
  <si>
    <t>Конкурсна програма: Інноваційний культурний продукт</t>
  </si>
  <si>
    <t>ЛОТ: 3. Театр / Танець / Цирк</t>
  </si>
  <si>
    <t>Назва Заявника: ГРОМАДСЬКА ОРГАНІЗАЦІЯ "АРТ ДІАЛОГ"</t>
  </si>
  <si>
    <t>Назва проекту: H-Effect</t>
  </si>
  <si>
    <t>за період з 30 червня по 23 жовтня 2020 року</t>
  </si>
  <si>
    <t>Голова ГО "Арт Діалог"</t>
  </si>
  <si>
    <t>Красильникова Н.В.</t>
  </si>
  <si>
    <t xml:space="preserve">до Договору про надання гранту № 3ICP33-0787 </t>
  </si>
  <si>
    <t>від "30" червня 2020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</si>
</sst>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quot;$&quot;#,##0"/>
    <numFmt numFmtId="165" formatCode="#,##0.00_ ;[Red]\-#,##0.00\ "/>
    <numFmt numFmtId="166" formatCode="_-* #,##0.00\ _₴_-;\-* #,##0.00\ _₴_-;_-* &quot;-&quot;??\ _₴_-;_-@"/>
    <numFmt numFmtId="167" formatCode="#,##0_ ;\-#,##0\ "/>
    <numFmt numFmtId="168" formatCode="_(* #,##0_);_(* \(#,##0\);_(* &quot;-&quot;_);_(@_)"/>
    <numFmt numFmtId="169" formatCode="_-* #,##0.00_-;\-* #,##0.00_-;_-* &quot;-&quot;??_-;_-@"/>
  </numFmts>
  <fonts count="40" x14ac:knownFonts="1">
    <font>
      <sz val="11"/>
      <color theme="1"/>
      <name val="Arial"/>
    </font>
    <font>
      <b/>
      <sz val="11"/>
      <color theme="1"/>
      <name val="Calibri"/>
      <family val="2"/>
    </font>
    <font>
      <sz val="11"/>
      <color theme="1"/>
      <name val="Calibri"/>
      <family val="2"/>
    </font>
    <font>
      <sz val="12"/>
      <color theme="1"/>
      <name val="Times New Roman"/>
      <family val="1"/>
    </font>
    <font>
      <b/>
      <sz val="10"/>
      <color theme="1"/>
      <name val="Arial"/>
      <family val="2"/>
    </font>
    <font>
      <u/>
      <sz val="10"/>
      <color theme="1"/>
      <name val="Arial"/>
      <family val="2"/>
    </font>
    <font>
      <sz val="10"/>
      <color theme="1"/>
      <name val="Arial"/>
      <family val="2"/>
    </font>
    <font>
      <u/>
      <sz val="10"/>
      <color theme="1"/>
      <name val="Arial"/>
      <family val="2"/>
    </font>
    <font>
      <b/>
      <sz val="12"/>
      <color theme="1"/>
      <name val="Arial"/>
      <family val="2"/>
    </font>
    <font>
      <b/>
      <sz val="12"/>
      <color theme="1"/>
      <name val="Calibri"/>
      <family val="2"/>
    </font>
    <font>
      <sz val="11"/>
      <name val="Arial"/>
      <family val="2"/>
    </font>
    <font>
      <sz val="12"/>
      <color theme="1"/>
      <name val="Calibri"/>
      <family val="2"/>
    </font>
    <font>
      <sz val="11"/>
      <color theme="1"/>
      <name val="Arial"/>
      <family val="2"/>
      <charset val="204"/>
    </font>
    <font>
      <sz val="11"/>
      <color theme="1"/>
      <name val="Arial"/>
      <family val="2"/>
    </font>
    <font>
      <sz val="11"/>
      <color theme="1"/>
      <name val="Calibri"/>
      <family val="2"/>
      <charset val="204"/>
    </font>
    <font>
      <b/>
      <sz val="11"/>
      <color theme="1"/>
      <name val="Calibri"/>
      <family val="2"/>
      <charset val="204"/>
    </font>
    <font>
      <b/>
      <sz val="10"/>
      <color rgb="FFC00000"/>
      <name val="Arial"/>
      <family val="2"/>
      <charset val="204"/>
    </font>
    <font>
      <sz val="10"/>
      <color theme="1"/>
      <name val="Arial"/>
      <family val="2"/>
      <charset val="204"/>
    </font>
    <font>
      <b/>
      <sz val="10"/>
      <color theme="1"/>
      <name val="Arial"/>
      <family val="2"/>
      <charset val="204"/>
    </font>
    <font>
      <vertAlign val="superscript"/>
      <sz val="11"/>
      <color theme="1"/>
      <name val="Arial"/>
      <family val="2"/>
      <charset val="204"/>
    </font>
    <font>
      <b/>
      <vertAlign val="superscript"/>
      <sz val="11"/>
      <color theme="1"/>
      <name val="Arial"/>
      <family val="2"/>
      <charset val="204"/>
    </font>
    <font>
      <sz val="11"/>
      <name val="Arial"/>
      <family val="2"/>
      <charset val="204"/>
    </font>
    <font>
      <b/>
      <sz val="12"/>
      <color theme="1"/>
      <name val="Arial"/>
      <family val="2"/>
      <charset val="204"/>
    </font>
    <font>
      <sz val="12"/>
      <color theme="1"/>
      <name val="Calibri"/>
      <family val="2"/>
      <charset val="204"/>
    </font>
    <font>
      <b/>
      <sz val="11"/>
      <color rgb="FFC00000"/>
      <name val="Arial"/>
      <family val="2"/>
      <charset val="204"/>
    </font>
    <font>
      <b/>
      <sz val="11"/>
      <color theme="1"/>
      <name val="Arial"/>
      <family val="2"/>
      <charset val="204"/>
    </font>
    <font>
      <b/>
      <i/>
      <sz val="12"/>
      <color theme="1"/>
      <name val="Arial"/>
      <family val="2"/>
      <charset val="204"/>
    </font>
    <font>
      <sz val="10"/>
      <color theme="1"/>
      <name val="Arial"/>
      <family val="2"/>
    </font>
    <font>
      <sz val="10"/>
      <color rgb="FF000000"/>
      <name val="Arial"/>
      <family val="2"/>
      <charset val="204"/>
    </font>
    <font>
      <b/>
      <i/>
      <sz val="10"/>
      <color theme="1"/>
      <name val="Arial"/>
      <family val="2"/>
      <charset val="204"/>
    </font>
    <font>
      <b/>
      <sz val="10"/>
      <color theme="1"/>
      <name val="Arial"/>
      <family val="2"/>
    </font>
    <font>
      <sz val="9"/>
      <color theme="1"/>
      <name val="Arial"/>
      <family val="2"/>
      <charset val="204"/>
    </font>
    <font>
      <sz val="12"/>
      <color theme="1"/>
      <name val="Arial"/>
      <family val="2"/>
      <charset val="204"/>
    </font>
    <font>
      <b/>
      <sz val="12"/>
      <color rgb="FFC00000"/>
      <name val="Arial"/>
      <family val="2"/>
      <charset val="204"/>
    </font>
    <font>
      <b/>
      <sz val="11"/>
      <name val="Arial"/>
      <family val="2"/>
      <charset val="204"/>
    </font>
    <font>
      <b/>
      <sz val="10"/>
      <color theme="0"/>
      <name val="Arial"/>
      <family val="2"/>
      <charset val="204"/>
    </font>
    <font>
      <b/>
      <sz val="12"/>
      <color rgb="FF000000"/>
      <name val="Arial"/>
      <family val="2"/>
      <charset val="204"/>
    </font>
    <font>
      <b/>
      <sz val="12"/>
      <color theme="1"/>
      <name val="Arial"/>
      <family val="2"/>
    </font>
    <font>
      <sz val="12"/>
      <color theme="1"/>
      <name val="Calibri"/>
      <family val="2"/>
    </font>
    <font>
      <sz val="11"/>
      <color theme="1"/>
      <name val="Calibri"/>
      <family val="2"/>
    </font>
  </fonts>
  <fills count="20">
    <fill>
      <patternFill patternType="none"/>
    </fill>
    <fill>
      <patternFill patternType="gray125"/>
    </fill>
    <fill>
      <patternFill patternType="solid">
        <fgColor rgb="FFF2F2F2"/>
        <bgColor rgb="FFF2F2F2"/>
      </patternFill>
    </fill>
    <fill>
      <patternFill patternType="solid">
        <fgColor rgb="FFFEF2CB"/>
        <bgColor rgb="FFFEF2CB"/>
      </patternFill>
    </fill>
    <fill>
      <patternFill patternType="solid">
        <fgColor rgb="FFFFFF00"/>
        <bgColor rgb="FFFFFF00"/>
      </patternFill>
    </fill>
    <fill>
      <patternFill patternType="solid">
        <fgColor rgb="FFE2EFD9"/>
        <bgColor rgb="FFE2EFD9"/>
      </patternFill>
    </fill>
    <fill>
      <patternFill patternType="solid">
        <fgColor rgb="FFDEEAF6"/>
        <bgColor rgb="FFDEEAF6"/>
      </patternFill>
    </fill>
    <fill>
      <patternFill patternType="solid">
        <fgColor rgb="FFECECEC"/>
        <bgColor rgb="FFECECEC"/>
      </patternFill>
    </fill>
    <fill>
      <patternFill patternType="solid">
        <fgColor rgb="FFDADADA"/>
        <bgColor rgb="FFDADADA"/>
      </patternFill>
    </fill>
    <fill>
      <patternFill patternType="solid">
        <fgColor rgb="FFFFFF00"/>
        <bgColor indexed="64"/>
      </patternFill>
    </fill>
    <fill>
      <patternFill patternType="solid">
        <fgColor rgb="FFFFFF00"/>
        <bgColor rgb="FFDEEAF6"/>
      </patternFill>
    </fill>
    <fill>
      <patternFill patternType="solid">
        <fgColor theme="4" tint="0.59999389629810485"/>
        <bgColor rgb="FFDEEAF6"/>
      </patternFill>
    </fill>
    <fill>
      <patternFill patternType="solid">
        <fgColor theme="9" tint="0.79998168889431442"/>
        <bgColor rgb="FFDEEAF6"/>
      </patternFill>
    </fill>
    <fill>
      <patternFill patternType="solid">
        <fgColor theme="9" tint="0.79998168889431442"/>
        <bgColor rgb="FFE2EFD9"/>
      </patternFill>
    </fill>
    <fill>
      <patternFill patternType="solid">
        <fgColor theme="0" tint="-4.9989318521683403E-2"/>
        <bgColor rgb="FFECECEC"/>
      </patternFill>
    </fill>
    <fill>
      <patternFill patternType="solid">
        <fgColor theme="8" tint="0.79998168889431442"/>
        <bgColor rgb="FFDEEAF6"/>
      </patternFill>
    </fill>
    <fill>
      <patternFill patternType="solid">
        <fgColor theme="4" tint="0.59999389629810485"/>
        <bgColor rgb="FFECECEC"/>
      </patternFill>
    </fill>
    <fill>
      <patternFill patternType="solid">
        <fgColor theme="0" tint="-4.9989318521683403E-2"/>
        <bgColor rgb="FFDEEAF6"/>
      </patternFill>
    </fill>
    <fill>
      <patternFill patternType="solid">
        <fgColor theme="0" tint="-4.9989318521683403E-2"/>
        <bgColor rgb="FFF2F2F2"/>
      </patternFill>
    </fill>
    <fill>
      <patternFill patternType="solid">
        <fgColor theme="0" tint="-4.9989318521683403E-2"/>
        <bgColor indexed="64"/>
      </patternFill>
    </fill>
  </fills>
  <borders count="104">
    <border>
      <left/>
      <right/>
      <top/>
      <bottom/>
      <diagonal/>
    </border>
    <border>
      <left style="medium">
        <color rgb="FF000000"/>
      </left>
      <right style="medium">
        <color rgb="FF000000"/>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medium">
        <color rgb="FF000000"/>
      </top>
      <bottom/>
      <diagonal/>
    </border>
    <border>
      <left style="medium">
        <color rgb="FF000000"/>
      </left>
      <right style="medium">
        <color rgb="FF000000"/>
      </right>
      <top/>
      <bottom/>
      <diagonal/>
    </border>
    <border>
      <left/>
      <right/>
      <top/>
      <bottom style="thin">
        <color rgb="FF000000"/>
      </bottom>
      <diagonal/>
    </border>
    <border>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bottom style="thin">
        <color rgb="FF000000"/>
      </bottom>
      <diagonal/>
    </border>
    <border>
      <left style="medium">
        <color rgb="FF000000"/>
      </left>
      <right style="medium">
        <color rgb="FF000000"/>
      </right>
      <top/>
      <bottom style="thin">
        <color rgb="FF000000"/>
      </bottom>
      <diagonal/>
    </border>
    <border>
      <left style="thin">
        <color rgb="FF000000"/>
      </left>
      <right style="medium">
        <color rgb="FF000000"/>
      </right>
      <top style="thin">
        <color rgb="FF000000"/>
      </top>
      <bottom style="thin">
        <color rgb="FF000000"/>
      </bottom>
      <diagonal/>
    </border>
    <border>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style="medium">
        <color rgb="FF000000"/>
      </bottom>
      <diagonal/>
    </border>
    <border>
      <left style="medium">
        <color rgb="FF000000"/>
      </left>
      <right/>
      <top style="medium">
        <color rgb="FF000000"/>
      </top>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right style="medium">
        <color rgb="FF000000"/>
      </right>
      <top/>
      <bottom/>
      <diagonal/>
    </border>
    <border>
      <left/>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medium">
        <color rgb="FF000000"/>
      </left>
      <right/>
      <top style="medium">
        <color rgb="FF000000"/>
      </top>
      <bottom style="thin">
        <color rgb="FF000000"/>
      </bottom>
      <diagonal/>
    </border>
    <border>
      <left style="medium">
        <color rgb="FF000000"/>
      </left>
      <right style="thin">
        <color rgb="FF000000"/>
      </right>
      <top style="medium">
        <color rgb="FF000000"/>
      </top>
      <bottom/>
      <diagonal/>
    </border>
    <border>
      <left style="medium">
        <color rgb="FF000000"/>
      </left>
      <right style="medium">
        <color rgb="FF000000"/>
      </right>
      <top/>
      <bottom style="thin">
        <color rgb="FF000000"/>
      </bottom>
      <diagonal/>
    </border>
    <border>
      <left style="medium">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medium">
        <color rgb="FF000000"/>
      </left>
      <right/>
      <top style="thin">
        <color rgb="FF000000"/>
      </top>
      <bottom/>
      <diagonal/>
    </border>
    <border>
      <left style="thin">
        <color rgb="FF000000"/>
      </left>
      <right style="medium">
        <color rgb="FF000000"/>
      </right>
      <top style="thin">
        <color rgb="FF000000"/>
      </top>
      <bottom/>
      <diagonal/>
    </border>
    <border>
      <left/>
      <right style="thin">
        <color rgb="FF000000"/>
      </right>
      <top style="thin">
        <color rgb="FF000000"/>
      </top>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medium">
        <color rgb="FF000000"/>
      </left>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top style="thin">
        <color rgb="FF000000"/>
      </top>
      <bottom style="thin">
        <color rgb="FF000000"/>
      </bottom>
      <diagonal/>
    </border>
    <border>
      <left/>
      <right style="thin">
        <color rgb="FF000000"/>
      </right>
      <top style="medium">
        <color rgb="FF000000"/>
      </top>
      <bottom style="medium">
        <color rgb="FF000000"/>
      </bottom>
      <diagonal/>
    </border>
    <border>
      <left style="thin">
        <color rgb="FF000000"/>
      </left>
      <right/>
      <top style="medium">
        <color rgb="FF000000"/>
      </top>
      <bottom/>
      <diagonal/>
    </border>
    <border>
      <left style="medium">
        <color rgb="FF000000"/>
      </left>
      <right style="thin">
        <color rgb="FF000000"/>
      </right>
      <top/>
      <bottom/>
      <diagonal/>
    </border>
    <border>
      <left style="medium">
        <color rgb="FF000000"/>
      </left>
      <right/>
      <top/>
      <bottom style="thin">
        <color rgb="FF000000"/>
      </bottom>
      <diagonal/>
    </border>
    <border>
      <left style="thin">
        <color rgb="FF000000"/>
      </left>
      <right/>
      <top/>
      <bottom/>
      <diagonal/>
    </border>
    <border>
      <left style="medium">
        <color rgb="FF000000"/>
      </left>
      <right/>
      <top/>
      <bottom style="medium">
        <color rgb="FF000000"/>
      </bottom>
      <diagonal/>
    </border>
    <border>
      <left/>
      <right/>
      <top/>
      <bottom style="medium">
        <color rgb="FF000000"/>
      </bottom>
      <diagonal/>
    </border>
    <border>
      <left/>
      <right/>
      <top/>
      <bottom style="thin">
        <color rgb="FF000000"/>
      </bottom>
      <diagonal/>
    </border>
    <border>
      <left/>
      <right style="medium">
        <color rgb="FF000000"/>
      </right>
      <top style="thin">
        <color rgb="FF000000"/>
      </top>
      <bottom/>
      <diagonal/>
    </border>
    <border>
      <left/>
      <right/>
      <top style="thin">
        <color rgb="FF000000"/>
      </top>
      <bottom style="thin">
        <color rgb="FF000000"/>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medium">
        <color rgb="FF000000"/>
      </left>
      <right style="medium">
        <color rgb="FF000000"/>
      </right>
      <top style="thin">
        <color rgb="FF000000"/>
      </top>
      <bottom/>
      <diagonal/>
    </border>
    <border>
      <left style="medium">
        <color rgb="FF000000"/>
      </left>
      <right style="medium">
        <color rgb="FF000000"/>
      </right>
      <top/>
      <bottom/>
      <diagonal/>
    </border>
    <border>
      <left/>
      <right style="thin">
        <color rgb="FF000000"/>
      </right>
      <top style="thin">
        <color rgb="FF000000"/>
      </top>
      <bottom style="medium">
        <color rgb="FF000000"/>
      </bottom>
      <diagonal/>
    </border>
    <border>
      <left/>
      <right style="medium">
        <color rgb="FF000000"/>
      </right>
      <top style="thin">
        <color rgb="FF000000"/>
      </top>
      <bottom style="medium">
        <color rgb="FF000000"/>
      </bottom>
      <diagonal/>
    </border>
    <border>
      <left style="thin">
        <color rgb="FF000000"/>
      </left>
      <right/>
      <top style="thin">
        <color rgb="FF000000"/>
      </top>
      <bottom/>
      <diagonal/>
    </border>
    <border>
      <left style="thin">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thin">
        <color rgb="FF000000"/>
      </right>
      <top/>
      <bottom/>
      <diagonal/>
    </border>
    <border>
      <left style="thin">
        <color rgb="FF000000"/>
      </left>
      <right style="medium">
        <color rgb="FF000000"/>
      </right>
      <top/>
      <bottom style="medium">
        <color rgb="FF000000"/>
      </bottom>
      <diagonal/>
    </border>
    <border>
      <left style="thin">
        <color rgb="FF000000"/>
      </left>
      <right style="medium">
        <color rgb="FF000000"/>
      </right>
      <top/>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style="medium">
        <color rgb="FF000000"/>
      </right>
      <top/>
      <bottom style="thin">
        <color rgb="FF000000"/>
      </bottom>
      <diagonal/>
    </border>
    <border>
      <left/>
      <right/>
      <top style="thin">
        <color rgb="FF000000"/>
      </top>
      <bottom/>
      <diagonal/>
    </border>
    <border>
      <left style="thin">
        <color rgb="FF000000"/>
      </left>
      <right/>
      <top style="thin">
        <color rgb="FF000000"/>
      </top>
      <bottom style="medium">
        <color rgb="FF000000"/>
      </bottom>
      <diagonal/>
    </border>
    <border>
      <left style="medium">
        <color rgb="FF000000"/>
      </left>
      <right/>
      <top/>
      <bottom/>
      <diagonal/>
    </border>
    <border>
      <left/>
      <right/>
      <top/>
      <bottom/>
      <diagonal/>
    </border>
    <border>
      <left style="medium">
        <color rgb="FF000000"/>
      </left>
      <right style="medium">
        <color rgb="FF000000"/>
      </right>
      <top/>
      <bottom style="medium">
        <color rgb="FF000000"/>
      </bottom>
      <diagonal/>
    </border>
    <border>
      <left/>
      <right style="thin">
        <color rgb="FF000000"/>
      </right>
      <top/>
      <bottom style="medium">
        <color rgb="FF000000"/>
      </bottom>
      <diagonal/>
    </border>
    <border>
      <left style="thin">
        <color rgb="FF000000"/>
      </left>
      <right/>
      <top/>
      <bottom style="medium">
        <color rgb="FF000000"/>
      </bottom>
      <diagonal/>
    </border>
    <border>
      <left/>
      <right/>
      <top/>
      <bottom style="thin">
        <color indexed="64"/>
      </bottom>
      <diagonal/>
    </border>
    <border>
      <left style="medium">
        <color auto="1"/>
      </left>
      <right style="medium">
        <color auto="1"/>
      </right>
      <top style="medium">
        <color auto="1"/>
      </top>
      <bottom style="medium">
        <color auto="1"/>
      </bottom>
      <diagonal/>
    </border>
    <border>
      <left/>
      <right style="medium">
        <color rgb="FF000000"/>
      </right>
      <top/>
      <bottom style="medium">
        <color rgb="FF000000"/>
      </bottom>
      <diagonal/>
    </border>
    <border>
      <left style="thick">
        <color rgb="FF000000"/>
      </left>
      <right style="medium">
        <color rgb="FF000000"/>
      </right>
      <top style="thin">
        <color rgb="FF000000"/>
      </top>
      <bottom style="thin">
        <color rgb="FF000000"/>
      </bottom>
      <diagonal/>
    </border>
    <border>
      <left style="medium">
        <color rgb="FF000000"/>
      </left>
      <right style="thin">
        <color indexed="64"/>
      </right>
      <top style="thin">
        <color rgb="FF000000"/>
      </top>
      <bottom style="medium">
        <color rgb="FF000000"/>
      </bottom>
      <diagonal/>
    </border>
    <border>
      <left style="medium">
        <color rgb="FF000000"/>
      </left>
      <right style="thin">
        <color indexed="64"/>
      </right>
      <top style="thin">
        <color rgb="FF000000"/>
      </top>
      <bottom style="thin">
        <color rgb="FF000000"/>
      </bottom>
      <diagonal/>
    </border>
    <border>
      <left/>
      <right style="medium">
        <color indexed="64"/>
      </right>
      <top style="thin">
        <color rgb="FF000000"/>
      </top>
      <bottom style="medium">
        <color indexed="64"/>
      </bottom>
      <diagonal/>
    </border>
    <border>
      <left/>
      <right style="medium">
        <color indexed="64"/>
      </right>
      <top style="thin">
        <color rgb="FF000000"/>
      </top>
      <bottom style="thin">
        <color rgb="FF000000"/>
      </bottom>
      <diagonal/>
    </border>
    <border>
      <left/>
      <right style="medium">
        <color indexed="64"/>
      </right>
      <top style="medium">
        <color indexed="64"/>
      </top>
      <bottom style="thin">
        <color rgb="FF000000"/>
      </bottom>
      <diagonal/>
    </border>
    <border>
      <left/>
      <right/>
      <top style="thin">
        <color rgb="FF000000"/>
      </top>
      <bottom style="medium">
        <color rgb="FF000000"/>
      </bottom>
      <diagonal/>
    </border>
    <border>
      <left/>
      <right style="medium">
        <color indexed="64"/>
      </right>
      <top/>
      <bottom/>
      <diagonal/>
    </border>
    <border>
      <left style="medium">
        <color rgb="FF000000"/>
      </left>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s>
  <cellStyleXfs count="3">
    <xf numFmtId="0" fontId="0" fillId="0" borderId="0"/>
    <xf numFmtId="0" fontId="13" fillId="0" borderId="86"/>
    <xf numFmtId="0" fontId="12" fillId="0" borderId="86"/>
  </cellStyleXfs>
  <cellXfs count="519">
    <xf numFmtId="0" fontId="0" fillId="0" borderId="0" xfId="0" applyFont="1" applyAlignment="1"/>
    <xf numFmtId="0" fontId="1" fillId="0" borderId="0" xfId="0" applyFont="1"/>
    <xf numFmtId="10" fontId="2" fillId="0" borderId="0" xfId="0" applyNumberFormat="1" applyFont="1"/>
    <xf numFmtId="4" fontId="2" fillId="0" borderId="0" xfId="0" applyNumberFormat="1" applyFont="1"/>
    <xf numFmtId="0" fontId="3" fillId="0" borderId="0" xfId="0" applyFont="1"/>
    <xf numFmtId="10" fontId="4" fillId="0" borderId="0" xfId="0" applyNumberFormat="1" applyFont="1"/>
    <xf numFmtId="4" fontId="3" fillId="0" borderId="0" xfId="0" applyNumberFormat="1" applyFont="1"/>
    <xf numFmtId="10" fontId="3" fillId="0" borderId="0" xfId="0" applyNumberFormat="1" applyFont="1"/>
    <xf numFmtId="4" fontId="5" fillId="0" borderId="0" xfId="0" applyNumberFormat="1" applyFont="1"/>
    <xf numFmtId="4" fontId="6" fillId="0" borderId="0" xfId="0" applyNumberFormat="1" applyFont="1"/>
    <xf numFmtId="10" fontId="6" fillId="0" borderId="0" xfId="0" applyNumberFormat="1" applyFont="1"/>
    <xf numFmtId="0" fontId="4" fillId="0" borderId="0" xfId="0" applyFont="1"/>
    <xf numFmtId="0" fontId="0" fillId="0" borderId="0" xfId="0" applyFont="1" applyAlignment="1">
      <alignment horizontal="center"/>
    </xf>
    <xf numFmtId="0" fontId="6" fillId="0" borderId="0" xfId="0" applyFont="1"/>
    <xf numFmtId="0" fontId="7" fillId="0" borderId="0" xfId="0" applyFont="1"/>
    <xf numFmtId="0" fontId="1" fillId="0" borderId="0" xfId="0" applyFont="1" applyAlignment="1">
      <alignment horizontal="center" vertical="center" wrapText="1"/>
    </xf>
    <xf numFmtId="10" fontId="2" fillId="0" borderId="11" xfId="0" applyNumberFormat="1" applyFont="1" applyBorder="1" applyAlignment="1">
      <alignment horizontal="center" wrapText="1"/>
    </xf>
    <xf numFmtId="10" fontId="2" fillId="0" borderId="12" xfId="0" applyNumberFormat="1" applyFont="1" applyBorder="1" applyAlignment="1">
      <alignment horizontal="center" wrapText="1"/>
    </xf>
    <xf numFmtId="10" fontId="2" fillId="0" borderId="11" xfId="0" applyNumberFormat="1" applyFont="1" applyBorder="1" applyAlignment="1">
      <alignment horizontal="center" vertical="center"/>
    </xf>
    <xf numFmtId="4" fontId="2" fillId="0" borderId="17" xfId="0" applyNumberFormat="1" applyFont="1" applyBorder="1" applyAlignment="1">
      <alignment horizontal="center" vertical="center"/>
    </xf>
    <xf numFmtId="10" fontId="2" fillId="0" borderId="12" xfId="0" applyNumberFormat="1" applyFont="1" applyBorder="1" applyAlignment="1">
      <alignment horizontal="center" vertical="center"/>
    </xf>
    <xf numFmtId="4" fontId="2" fillId="0" borderId="17" xfId="0" applyNumberFormat="1" applyFont="1" applyBorder="1" applyAlignment="1">
      <alignment horizontal="center" vertical="center" wrapText="1"/>
    </xf>
    <xf numFmtId="10" fontId="1" fillId="0" borderId="11" xfId="0" applyNumberFormat="1" applyFont="1" applyBorder="1" applyAlignment="1">
      <alignment horizontal="center" vertical="center"/>
    </xf>
    <xf numFmtId="4" fontId="1" fillId="0" borderId="17" xfId="0" applyNumberFormat="1" applyFont="1" applyBorder="1" applyAlignment="1">
      <alignment horizontal="center" vertical="center"/>
    </xf>
    <xf numFmtId="0" fontId="2" fillId="0" borderId="0" xfId="0" applyFont="1" applyAlignment="1">
      <alignment horizontal="center" vertical="center"/>
    </xf>
    <xf numFmtId="49" fontId="2" fillId="0" borderId="16" xfId="0" applyNumberFormat="1" applyFont="1" applyBorder="1" applyAlignment="1">
      <alignment horizontal="center" vertical="center" wrapText="1"/>
    </xf>
    <xf numFmtId="49" fontId="2" fillId="0" borderId="18" xfId="0" applyNumberFormat="1" applyFont="1" applyBorder="1" applyAlignment="1">
      <alignment horizontal="center" vertical="center"/>
    </xf>
    <xf numFmtId="49" fontId="2" fillId="0" borderId="19" xfId="0" applyNumberFormat="1" applyFont="1" applyBorder="1" applyAlignment="1">
      <alignment horizontal="center" vertical="center"/>
    </xf>
    <xf numFmtId="49" fontId="2" fillId="0" borderId="20" xfId="0" applyNumberFormat="1" applyFont="1" applyBorder="1" applyAlignment="1">
      <alignment horizontal="center" vertical="center"/>
    </xf>
    <xf numFmtId="49" fontId="2" fillId="0" borderId="21" xfId="0" applyNumberFormat="1" applyFont="1" applyBorder="1" applyAlignment="1">
      <alignment horizontal="center" vertical="center"/>
    </xf>
    <xf numFmtId="49" fontId="2" fillId="0" borderId="0" xfId="0" applyNumberFormat="1" applyFont="1" applyAlignment="1">
      <alignment horizontal="center" vertical="center"/>
    </xf>
    <xf numFmtId="0" fontId="2" fillId="0" borderId="16" xfId="0" applyFont="1" applyBorder="1" applyAlignment="1">
      <alignment horizontal="center" vertical="center" wrapText="1"/>
    </xf>
    <xf numFmtId="10" fontId="2" fillId="0" borderId="18" xfId="0" applyNumberFormat="1" applyFont="1" applyBorder="1" applyAlignment="1">
      <alignment horizontal="center" vertical="center"/>
    </xf>
    <xf numFmtId="4" fontId="2" fillId="0" borderId="19" xfId="0" applyNumberFormat="1" applyFont="1" applyBorder="1" applyAlignment="1">
      <alignment horizontal="center" vertical="center"/>
    </xf>
    <xf numFmtId="4" fontId="2" fillId="0" borderId="20" xfId="0" applyNumberFormat="1" applyFont="1" applyBorder="1" applyAlignment="1">
      <alignment horizontal="center" vertical="center"/>
    </xf>
    <xf numFmtId="4" fontId="2" fillId="0" borderId="21" xfId="0" applyNumberFormat="1" applyFont="1" applyBorder="1" applyAlignment="1">
      <alignment horizontal="center" vertical="center"/>
    </xf>
    <xf numFmtId="10" fontId="2" fillId="0" borderId="21" xfId="0" applyNumberFormat="1" applyFont="1" applyBorder="1" applyAlignment="1">
      <alignment horizontal="center" vertical="center"/>
    </xf>
    <xf numFmtId="10" fontId="2" fillId="0" borderId="20" xfId="0" applyNumberFormat="1" applyFont="1" applyBorder="1" applyAlignment="1">
      <alignment horizontal="center" vertical="center"/>
    </xf>
    <xf numFmtId="10" fontId="1" fillId="0" borderId="20" xfId="0" applyNumberFormat="1" applyFont="1" applyBorder="1" applyAlignment="1">
      <alignment horizontal="center" vertical="center"/>
    </xf>
    <xf numFmtId="4" fontId="1" fillId="0" borderId="19" xfId="0" applyNumberFormat="1" applyFont="1" applyBorder="1" applyAlignment="1">
      <alignment horizontal="center" vertical="center"/>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11" fillId="0" borderId="0" xfId="0" applyFont="1"/>
    <xf numFmtId="0" fontId="11" fillId="0" borderId="9" xfId="0" applyFont="1" applyBorder="1"/>
    <xf numFmtId="10" fontId="11" fillId="0" borderId="0" xfId="0" applyNumberFormat="1" applyFont="1"/>
    <xf numFmtId="0" fontId="2" fillId="0" borderId="0" xfId="0" applyFont="1" applyAlignment="1">
      <alignment horizontal="right"/>
    </xf>
    <xf numFmtId="0" fontId="2" fillId="0" borderId="0" xfId="0" applyFont="1"/>
    <xf numFmtId="0" fontId="0" fillId="0" borderId="0" xfId="0" applyFont="1" applyAlignment="1"/>
    <xf numFmtId="0" fontId="13" fillId="0" borderId="86" xfId="1"/>
    <xf numFmtId="0" fontId="14" fillId="0" borderId="86" xfId="1" applyFont="1" applyAlignment="1">
      <alignment wrapText="1"/>
    </xf>
    <xf numFmtId="0" fontId="15" fillId="0" borderId="86" xfId="1" applyFont="1" applyAlignment="1">
      <alignment horizontal="center"/>
    </xf>
    <xf numFmtId="0" fontId="14" fillId="0" borderId="86" xfId="1" applyFont="1"/>
    <xf numFmtId="166" fontId="16" fillId="0" borderId="86" xfId="1" applyNumberFormat="1" applyFont="1" applyAlignment="1">
      <alignment vertical="top"/>
    </xf>
    <xf numFmtId="0" fontId="17" fillId="0" borderId="86" xfId="1" applyFont="1"/>
    <xf numFmtId="0" fontId="17" fillId="0" borderId="86" xfId="1" applyFont="1" applyAlignment="1">
      <alignment wrapText="1"/>
    </xf>
    <xf numFmtId="0" fontId="18" fillId="0" borderId="86" xfId="1" applyFont="1" applyAlignment="1">
      <alignment horizontal="center"/>
    </xf>
    <xf numFmtId="0" fontId="19" fillId="0" borderId="86" xfId="1" applyFont="1"/>
    <xf numFmtId="0" fontId="19" fillId="0" borderId="86" xfId="1" applyFont="1" applyAlignment="1">
      <alignment wrapText="1"/>
    </xf>
    <xf numFmtId="0" fontId="20" fillId="0" borderId="86" xfId="1" applyFont="1" applyAlignment="1">
      <alignment horizontal="center"/>
    </xf>
    <xf numFmtId="0" fontId="17" fillId="0" borderId="90" xfId="1" applyFont="1" applyBorder="1" applyAlignment="1">
      <alignment wrapText="1"/>
    </xf>
    <xf numFmtId="0" fontId="17" fillId="0" borderId="90" xfId="1" applyFont="1" applyBorder="1"/>
    <xf numFmtId="168" fontId="17" fillId="0" borderId="86" xfId="1" applyNumberFormat="1" applyFont="1"/>
    <xf numFmtId="165" fontId="18" fillId="4" borderId="34" xfId="1" applyNumberFormat="1" applyFont="1" applyFill="1" applyBorder="1"/>
    <xf numFmtId="166" fontId="16" fillId="9" borderId="91" xfId="1" applyNumberFormat="1" applyFont="1" applyFill="1" applyBorder="1" applyAlignment="1">
      <alignment vertical="top"/>
    </xf>
    <xf numFmtId="166" fontId="18" fillId="4" borderId="91" xfId="1" applyNumberFormat="1" applyFont="1" applyFill="1" applyBorder="1"/>
    <xf numFmtId="166" fontId="18" fillId="4" borderId="29" xfId="1" applyNumberFormat="1" applyFont="1" applyFill="1" applyBorder="1"/>
    <xf numFmtId="166" fontId="18" fillId="4" borderId="31" xfId="1" applyNumberFormat="1" applyFont="1" applyFill="1" applyBorder="1"/>
    <xf numFmtId="166" fontId="18" fillId="4" borderId="35" xfId="1" applyNumberFormat="1" applyFont="1" applyFill="1" applyBorder="1"/>
    <xf numFmtId="166" fontId="17" fillId="0" borderId="86" xfId="1" applyNumberFormat="1" applyFont="1"/>
    <xf numFmtId="0" fontId="23" fillId="0" borderId="86" xfId="1" applyFont="1" applyAlignment="1">
      <alignment vertical="top"/>
    </xf>
    <xf numFmtId="0" fontId="22" fillId="4" borderId="87" xfId="1" applyFont="1" applyFill="1" applyBorder="1" applyAlignment="1">
      <alignment vertical="top"/>
    </xf>
    <xf numFmtId="166" fontId="24" fillId="10" borderId="73" xfId="1" applyNumberFormat="1" applyFont="1" applyFill="1" applyBorder="1" applyAlignment="1">
      <alignment vertical="top"/>
    </xf>
    <xf numFmtId="166" fontId="24" fillId="10" borderId="5" xfId="1" applyNumberFormat="1" applyFont="1" applyFill="1" applyBorder="1" applyAlignment="1">
      <alignment vertical="top"/>
    </xf>
    <xf numFmtId="166" fontId="25" fillId="4" borderId="35" xfId="1" applyNumberFormat="1" applyFont="1" applyFill="1" applyBorder="1" applyAlignment="1">
      <alignment vertical="top"/>
    </xf>
    <xf numFmtId="166" fontId="25" fillId="4" borderId="87" xfId="1" applyNumberFormat="1" applyFont="1" applyFill="1" applyBorder="1" applyAlignment="1">
      <alignment vertical="top"/>
    </xf>
    <xf numFmtId="166" fontId="25" fillId="4" borderId="74" xfId="1" applyNumberFormat="1" applyFont="1" applyFill="1" applyBorder="1" applyAlignment="1">
      <alignment vertical="top"/>
    </xf>
    <xf numFmtId="166" fontId="25" fillId="4" borderId="59" xfId="1" applyNumberFormat="1" applyFont="1" applyFill="1" applyBorder="1" applyAlignment="1">
      <alignment vertical="top"/>
    </xf>
    <xf numFmtId="166" fontId="22" fillId="4" borderId="74" xfId="1" applyNumberFormat="1" applyFont="1" applyFill="1" applyBorder="1" applyAlignment="1">
      <alignment vertical="top"/>
    </xf>
    <xf numFmtId="166" fontId="22" fillId="4" borderId="59" xfId="1" applyNumberFormat="1" applyFont="1" applyFill="1" applyBorder="1" applyAlignment="1">
      <alignment vertical="top"/>
    </xf>
    <xf numFmtId="166" fontId="22" fillId="4" borderId="89" xfId="1" applyNumberFormat="1" applyFont="1" applyFill="1" applyBorder="1" applyAlignment="1">
      <alignment vertical="top" wrapText="1"/>
    </xf>
    <xf numFmtId="166" fontId="22" fillId="4" borderId="88" xfId="1" applyNumberFormat="1" applyFont="1" applyFill="1" applyBorder="1" applyAlignment="1">
      <alignment horizontal="center" vertical="top"/>
    </xf>
    <xf numFmtId="166" fontId="26" fillId="4" borderId="87" xfId="1" applyNumberFormat="1" applyFont="1" applyFill="1" applyBorder="1" applyAlignment="1">
      <alignment vertical="top"/>
    </xf>
    <xf numFmtId="0" fontId="14" fillId="0" borderId="86" xfId="1" applyFont="1" applyAlignment="1">
      <alignment vertical="top"/>
    </xf>
    <xf numFmtId="165" fontId="18" fillId="8" borderId="35" xfId="1" applyNumberFormat="1" applyFont="1" applyFill="1" applyBorder="1" applyAlignment="1">
      <alignment vertical="top"/>
    </xf>
    <xf numFmtId="166" fontId="16" fillId="6" borderId="73" xfId="1" applyNumberFormat="1" applyFont="1" applyFill="1" applyBorder="1" applyAlignment="1">
      <alignment vertical="top"/>
    </xf>
    <xf numFmtId="166" fontId="16" fillId="6" borderId="5" xfId="1" applyNumberFormat="1" applyFont="1" applyFill="1" applyBorder="1" applyAlignment="1">
      <alignment vertical="top"/>
    </xf>
    <xf numFmtId="166" fontId="18" fillId="8" borderId="28" xfId="1" applyNumberFormat="1" applyFont="1" applyFill="1" applyBorder="1" applyAlignment="1">
      <alignment horizontal="center" vertical="top"/>
    </xf>
    <xf numFmtId="166" fontId="18" fillId="8" borderId="35" xfId="1" applyNumberFormat="1" applyFont="1" applyFill="1" applyBorder="1" applyAlignment="1">
      <alignment horizontal="center" vertical="top"/>
    </xf>
    <xf numFmtId="166" fontId="18" fillId="8" borderId="87" xfId="1" applyNumberFormat="1" applyFont="1" applyFill="1" applyBorder="1" applyAlignment="1">
      <alignment horizontal="center" vertical="top"/>
    </xf>
    <xf numFmtId="166" fontId="18" fillId="8" borderId="59" xfId="1" applyNumberFormat="1" applyFont="1" applyFill="1" applyBorder="1" applyAlignment="1">
      <alignment horizontal="center" vertical="top"/>
    </xf>
    <xf numFmtId="0" fontId="27" fillId="0" borderId="92" xfId="1" applyFont="1" applyBorder="1" applyAlignment="1">
      <alignment vertical="top" wrapText="1"/>
    </xf>
    <xf numFmtId="166" fontId="16" fillId="0" borderId="73" xfId="1" applyNumberFormat="1" applyFont="1" applyBorder="1" applyAlignment="1">
      <alignment vertical="top"/>
    </xf>
    <xf numFmtId="166" fontId="16" fillId="0" borderId="5" xfId="1" applyNumberFormat="1" applyFont="1" applyBorder="1" applyAlignment="1">
      <alignment vertical="top"/>
    </xf>
    <xf numFmtId="166" fontId="17" fillId="0" borderId="52" xfId="1" applyNumberFormat="1" applyFont="1" applyBorder="1" applyAlignment="1">
      <alignment vertical="top"/>
    </xf>
    <xf numFmtId="166" fontId="17" fillId="0" borderId="50" xfId="1" applyNumberFormat="1" applyFont="1" applyBorder="1" applyAlignment="1">
      <alignment vertical="top"/>
    </xf>
    <xf numFmtId="166" fontId="17" fillId="0" borderId="49" xfId="1" applyNumberFormat="1" applyFont="1" applyBorder="1" applyAlignment="1">
      <alignment vertical="top"/>
    </xf>
    <xf numFmtId="166" fontId="17" fillId="0" borderId="75" xfId="1" applyNumberFormat="1" applyFont="1" applyBorder="1" applyAlignment="1">
      <alignment horizontal="center" vertical="top"/>
    </xf>
    <xf numFmtId="166" fontId="17" fillId="0" borderId="74" xfId="1" applyNumberFormat="1" applyFont="1" applyBorder="1" applyAlignment="1">
      <alignment vertical="top"/>
    </xf>
    <xf numFmtId="166" fontId="17" fillId="0" borderId="77" xfId="1" applyNumberFormat="1" applyFont="1" applyBorder="1" applyAlignment="1">
      <alignment vertical="top"/>
    </xf>
    <xf numFmtId="166" fontId="17" fillId="0" borderId="75" xfId="1" applyNumberFormat="1" applyFont="1" applyBorder="1" applyAlignment="1">
      <alignment vertical="top"/>
    </xf>
    <xf numFmtId="166" fontId="17" fillId="0" borderId="88" xfId="1" applyNumberFormat="1" applyFont="1" applyBorder="1" applyAlignment="1">
      <alignment vertical="top"/>
    </xf>
    <xf numFmtId="166" fontId="17" fillId="0" borderId="68" xfId="1" applyNumberFormat="1" applyFont="1" applyBorder="1" applyAlignment="1">
      <alignment horizontal="center" vertical="top"/>
    </xf>
    <xf numFmtId="166" fontId="17" fillId="0" borderId="49" xfId="1" applyNumberFormat="1" applyFont="1" applyBorder="1" applyAlignment="1">
      <alignment horizontal="center" vertical="top"/>
    </xf>
    <xf numFmtId="166" fontId="17" fillId="0" borderId="53" xfId="1" applyNumberFormat="1" applyFont="1" applyBorder="1" applyAlignment="1">
      <alignment horizontal="center" vertical="top"/>
    </xf>
    <xf numFmtId="166" fontId="17" fillId="0" borderId="42" xfId="1" applyNumberFormat="1" applyFont="1" applyBorder="1" applyAlignment="1">
      <alignment horizontal="center" vertical="top"/>
    </xf>
    <xf numFmtId="166" fontId="17" fillId="0" borderId="17" xfId="1" applyNumberFormat="1" applyFont="1" applyBorder="1" applyAlignment="1">
      <alignment horizontal="center" vertical="top"/>
    </xf>
    <xf numFmtId="166" fontId="17" fillId="0" borderId="12" xfId="1" applyNumberFormat="1" applyFont="1" applyBorder="1" applyAlignment="1">
      <alignment horizontal="center" vertical="top"/>
    </xf>
    <xf numFmtId="166" fontId="17" fillId="0" borderId="11" xfId="1" applyNumberFormat="1" applyFont="1" applyBorder="1" applyAlignment="1">
      <alignment horizontal="center" vertical="top"/>
    </xf>
    <xf numFmtId="166" fontId="17" fillId="0" borderId="53" xfId="1" applyNumberFormat="1" applyFont="1" applyBorder="1" applyAlignment="1">
      <alignment vertical="top" wrapText="1"/>
    </xf>
    <xf numFmtId="49" fontId="18" fillId="0" borderId="60" xfId="1" applyNumberFormat="1" applyFont="1" applyBorder="1" applyAlignment="1">
      <alignment horizontal="center" vertical="top"/>
    </xf>
    <xf numFmtId="166" fontId="18" fillId="0" borderId="11" xfId="1" applyNumberFormat="1" applyFont="1" applyBorder="1" applyAlignment="1">
      <alignment vertical="top"/>
    </xf>
    <xf numFmtId="0" fontId="27" fillId="0" borderId="35" xfId="1" applyFont="1" applyBorder="1" applyAlignment="1">
      <alignment vertical="top" wrapText="1"/>
    </xf>
    <xf numFmtId="166" fontId="17" fillId="0" borderId="17" xfId="1" applyNumberFormat="1" applyFont="1" applyBorder="1" applyAlignment="1">
      <alignment vertical="top"/>
    </xf>
    <xf numFmtId="166" fontId="17" fillId="0" borderId="12" xfId="1" applyNumberFormat="1" applyFont="1" applyBorder="1" applyAlignment="1">
      <alignment vertical="top"/>
    </xf>
    <xf numFmtId="166" fontId="17" fillId="0" borderId="11" xfId="1" applyNumberFormat="1" applyFont="1" applyBorder="1" applyAlignment="1">
      <alignment vertical="top"/>
    </xf>
    <xf numFmtId="166" fontId="17" fillId="0" borderId="78" xfId="1" applyNumberFormat="1" applyFont="1" applyBorder="1" applyAlignment="1">
      <alignment vertical="top"/>
    </xf>
    <xf numFmtId="0" fontId="12" fillId="0" borderId="86" xfId="1" applyFont="1" applyAlignment="1">
      <alignment wrapText="1"/>
    </xf>
    <xf numFmtId="166" fontId="17" fillId="0" borderId="82" xfId="1" applyNumberFormat="1" applyFont="1" applyBorder="1" applyAlignment="1">
      <alignment vertical="top"/>
    </xf>
    <xf numFmtId="166" fontId="17" fillId="0" borderId="80" xfId="1" applyNumberFormat="1" applyFont="1" applyBorder="1" applyAlignment="1">
      <alignment vertical="top"/>
    </xf>
    <xf numFmtId="166" fontId="17" fillId="0" borderId="79" xfId="1" applyNumberFormat="1" applyFont="1" applyBorder="1" applyAlignment="1">
      <alignment vertical="top"/>
    </xf>
    <xf numFmtId="166" fontId="17" fillId="0" borderId="50" xfId="1" applyNumberFormat="1" applyFont="1" applyBorder="1" applyAlignment="1">
      <alignment horizontal="center" vertical="top"/>
    </xf>
    <xf numFmtId="166" fontId="17" fillId="0" borderId="68" xfId="1" applyNumberFormat="1" applyFont="1" applyBorder="1" applyAlignment="1">
      <alignment vertical="top"/>
    </xf>
    <xf numFmtId="166" fontId="17" fillId="0" borderId="46" xfId="1" applyNumberFormat="1" applyFont="1" applyBorder="1" applyAlignment="1">
      <alignment vertical="top"/>
    </xf>
    <xf numFmtId="166" fontId="17" fillId="0" borderId="44" xfId="1" applyNumberFormat="1" applyFont="1" applyBorder="1" applyAlignment="1">
      <alignment horizontal="center" vertical="top"/>
    </xf>
    <xf numFmtId="166" fontId="17" fillId="0" borderId="43" xfId="1" applyNumberFormat="1" applyFont="1" applyBorder="1" applyAlignment="1">
      <alignment vertical="top"/>
    </xf>
    <xf numFmtId="166" fontId="17" fillId="0" borderId="46" xfId="1" applyNumberFormat="1" applyFont="1" applyBorder="1" applyAlignment="1">
      <alignment horizontal="center" vertical="top"/>
    </xf>
    <xf numFmtId="166" fontId="17" fillId="0" borderId="43" xfId="1" applyNumberFormat="1" applyFont="1" applyBorder="1" applyAlignment="1">
      <alignment horizontal="center" vertical="top"/>
    </xf>
    <xf numFmtId="166" fontId="17" fillId="0" borderId="66" xfId="1" applyNumberFormat="1" applyFont="1" applyBorder="1" applyAlignment="1">
      <alignment horizontal="center" vertical="top"/>
    </xf>
    <xf numFmtId="49" fontId="18" fillId="0" borderId="50" xfId="1" applyNumberFormat="1" applyFont="1" applyBorder="1" applyAlignment="1">
      <alignment horizontal="center" vertical="top"/>
    </xf>
    <xf numFmtId="0" fontId="12" fillId="0" borderId="35" xfId="1" applyFont="1" applyBorder="1" applyAlignment="1">
      <alignment horizontal="justify" vertical="center"/>
    </xf>
    <xf numFmtId="166" fontId="17" fillId="0" borderId="44" xfId="1" applyNumberFormat="1" applyFont="1" applyBorder="1" applyAlignment="1">
      <alignment vertical="top"/>
    </xf>
    <xf numFmtId="166" fontId="17" fillId="0" borderId="47" xfId="1" applyNumberFormat="1" applyFont="1" applyBorder="1" applyAlignment="1">
      <alignment vertical="top"/>
    </xf>
    <xf numFmtId="49" fontId="18" fillId="0" borderId="44" xfId="1" applyNumberFormat="1" applyFont="1" applyBorder="1" applyAlignment="1">
      <alignment horizontal="center" vertical="top"/>
    </xf>
    <xf numFmtId="0" fontId="12" fillId="0" borderId="86" xfId="1" applyFont="1" applyAlignment="1">
      <alignment horizontal="justify" vertical="center" wrapText="1"/>
    </xf>
    <xf numFmtId="0" fontId="17" fillId="0" borderId="35" xfId="1" applyFont="1" applyBorder="1" applyAlignment="1">
      <alignment vertical="top"/>
    </xf>
    <xf numFmtId="0" fontId="12" fillId="0" borderId="86" xfId="1" applyFont="1"/>
    <xf numFmtId="0" fontId="12" fillId="0" borderId="86" xfId="1" applyFont="1" applyAlignment="1">
      <alignment horizontal="justify" vertical="center"/>
    </xf>
    <xf numFmtId="166" fontId="28" fillId="0" borderId="53" xfId="1" applyNumberFormat="1" applyFont="1" applyBorder="1" applyAlignment="1">
      <alignment vertical="top" wrapText="1"/>
    </xf>
    <xf numFmtId="166" fontId="17" fillId="0" borderId="93" xfId="1" applyNumberFormat="1" applyFont="1" applyBorder="1" applyAlignment="1">
      <alignment horizontal="center" vertical="top"/>
    </xf>
    <xf numFmtId="0" fontId="17" fillId="0" borderId="14" xfId="1" applyFont="1" applyBorder="1" applyAlignment="1">
      <alignment vertical="top"/>
    </xf>
    <xf numFmtId="166" fontId="17" fillId="0" borderId="42" xfId="1" applyNumberFormat="1" applyFont="1" applyBorder="1" applyAlignment="1">
      <alignment vertical="top"/>
    </xf>
    <xf numFmtId="166" fontId="17" fillId="0" borderId="45" xfId="1" applyNumberFormat="1" applyFont="1" applyBorder="1" applyAlignment="1">
      <alignment horizontal="center" vertical="top"/>
    </xf>
    <xf numFmtId="49" fontId="18" fillId="0" borderId="12" xfId="1" applyNumberFormat="1" applyFont="1" applyBorder="1" applyAlignment="1">
      <alignment horizontal="center" vertical="top"/>
    </xf>
    <xf numFmtId="166" fontId="17" fillId="0" borderId="41" xfId="1" applyNumberFormat="1" applyFont="1" applyBorder="1" applyAlignment="1">
      <alignment horizontal="center" vertical="top"/>
    </xf>
    <xf numFmtId="0" fontId="15" fillId="0" borderId="86" xfId="1" applyFont="1" applyAlignment="1">
      <alignment vertical="top"/>
    </xf>
    <xf numFmtId="0" fontId="18" fillId="6" borderId="6" xfId="1" applyFont="1" applyFill="1" applyBorder="1" applyAlignment="1">
      <alignment vertical="top"/>
    </xf>
    <xf numFmtId="166" fontId="18" fillId="6" borderId="48" xfId="1" applyNumberFormat="1" applyFont="1" applyFill="1" applyBorder="1" applyAlignment="1">
      <alignment vertical="top"/>
    </xf>
    <xf numFmtId="166" fontId="18" fillId="6" borderId="37" xfId="1" applyNumberFormat="1" applyFont="1" applyFill="1" applyBorder="1" applyAlignment="1">
      <alignment vertical="top"/>
    </xf>
    <xf numFmtId="166" fontId="18" fillId="6" borderId="36" xfId="1" applyNumberFormat="1" applyFont="1" applyFill="1" applyBorder="1" applyAlignment="1">
      <alignment vertical="top"/>
    </xf>
    <xf numFmtId="166" fontId="18" fillId="6" borderId="72" xfId="1" applyNumberFormat="1" applyFont="1" applyFill="1" applyBorder="1" applyAlignment="1">
      <alignment vertical="top"/>
    </xf>
    <xf numFmtId="166" fontId="18" fillId="6" borderId="5" xfId="1" applyNumberFormat="1" applyFont="1" applyFill="1" applyBorder="1" applyAlignment="1">
      <alignment vertical="top"/>
    </xf>
    <xf numFmtId="166" fontId="18" fillId="6" borderId="38" xfId="1" applyNumberFormat="1" applyFont="1" applyFill="1" applyBorder="1" applyAlignment="1">
      <alignment vertical="top"/>
    </xf>
    <xf numFmtId="166" fontId="29" fillId="6" borderId="71" xfId="1" applyNumberFormat="1" applyFont="1" applyFill="1" applyBorder="1" applyAlignment="1">
      <alignment horizontal="left" vertical="top" wrapText="1"/>
    </xf>
    <xf numFmtId="49" fontId="18" fillId="6" borderId="37" xfId="1" applyNumberFormat="1" applyFont="1" applyFill="1" applyBorder="1" applyAlignment="1">
      <alignment horizontal="center" vertical="top"/>
    </xf>
    <xf numFmtId="0" fontId="17" fillId="0" borderId="69" xfId="1" applyFont="1" applyBorder="1" applyAlignment="1">
      <alignment vertical="top"/>
    </xf>
    <xf numFmtId="166" fontId="17" fillId="0" borderId="76" xfId="1" applyNumberFormat="1" applyFont="1" applyBorder="1" applyAlignment="1">
      <alignment vertical="top"/>
    </xf>
    <xf numFmtId="166" fontId="17" fillId="0" borderId="56" xfId="1" applyNumberFormat="1" applyFont="1" applyBorder="1" applyAlignment="1">
      <alignment vertical="top"/>
    </xf>
    <xf numFmtId="166" fontId="17" fillId="0" borderId="52" xfId="1" applyNumberFormat="1" applyFont="1" applyBorder="1" applyAlignment="1">
      <alignment horizontal="center" vertical="top"/>
    </xf>
    <xf numFmtId="166" fontId="17" fillId="0" borderId="94" xfId="1" applyNumberFormat="1" applyFont="1" applyBorder="1" applyAlignment="1">
      <alignment horizontal="center" vertical="top"/>
    </xf>
    <xf numFmtId="166" fontId="17" fillId="0" borderId="84" xfId="1" applyNumberFormat="1" applyFont="1" applyBorder="1" applyAlignment="1">
      <alignment vertical="top" wrapText="1"/>
    </xf>
    <xf numFmtId="166" fontId="18" fillId="0" borderId="49" xfId="1" applyNumberFormat="1" applyFont="1" applyBorder="1" applyAlignment="1">
      <alignment vertical="top"/>
    </xf>
    <xf numFmtId="166" fontId="17" fillId="0" borderId="95" xfId="1" applyNumberFormat="1" applyFont="1" applyBorder="1" applyAlignment="1">
      <alignment horizontal="center" vertical="top"/>
    </xf>
    <xf numFmtId="0" fontId="17" fillId="0" borderId="62" xfId="1" applyFont="1" applyBorder="1" applyAlignment="1">
      <alignment vertical="top"/>
    </xf>
    <xf numFmtId="166" fontId="17" fillId="0" borderId="70" xfId="1" applyNumberFormat="1" applyFont="1" applyBorder="1" applyAlignment="1">
      <alignment vertical="top" wrapText="1"/>
    </xf>
    <xf numFmtId="166" fontId="18" fillId="0" borderId="43" xfId="1" applyNumberFormat="1" applyFont="1" applyBorder="1" applyAlignment="1">
      <alignment vertical="top"/>
    </xf>
    <xf numFmtId="0" fontId="27" fillId="0" borderId="14" xfId="1" applyFont="1" applyBorder="1" applyAlignment="1">
      <alignment vertical="top" wrapText="1"/>
    </xf>
    <xf numFmtId="166" fontId="27" fillId="0" borderId="53" xfId="1" applyNumberFormat="1" applyFont="1" applyBorder="1" applyAlignment="1">
      <alignment vertical="top" wrapText="1"/>
    </xf>
    <xf numFmtId="0" fontId="18" fillId="6" borderId="10" xfId="1" applyFont="1" applyFill="1" applyBorder="1" applyAlignment="1">
      <alignment vertical="top"/>
    </xf>
    <xf numFmtId="166" fontId="18" fillId="11" borderId="48" xfId="1" applyNumberFormat="1" applyFont="1" applyFill="1" applyBorder="1" applyAlignment="1">
      <alignment vertical="top"/>
    </xf>
    <xf numFmtId="0" fontId="17" fillId="0" borderId="96" xfId="1" applyFont="1" applyBorder="1" applyAlignment="1">
      <alignment vertical="top"/>
    </xf>
    <xf numFmtId="0" fontId="17" fillId="0" borderId="97" xfId="1" applyFont="1" applyBorder="1" applyAlignment="1">
      <alignment vertical="top"/>
    </xf>
    <xf numFmtId="166" fontId="17" fillId="0" borderId="48" xfId="1" applyNumberFormat="1" applyFont="1" applyBorder="1" applyAlignment="1">
      <alignment vertical="top"/>
    </xf>
    <xf numFmtId="166" fontId="17" fillId="0" borderId="37" xfId="1" applyNumberFormat="1" applyFont="1" applyBorder="1" applyAlignment="1">
      <alignment vertical="top"/>
    </xf>
    <xf numFmtId="166" fontId="17" fillId="0" borderId="36" xfId="1" applyNumberFormat="1" applyFont="1" applyBorder="1" applyAlignment="1">
      <alignment vertical="top"/>
    </xf>
    <xf numFmtId="0" fontId="18" fillId="6" borderId="98" xfId="1" applyFont="1" applyFill="1" applyBorder="1" applyAlignment="1">
      <alignment vertical="top"/>
    </xf>
    <xf numFmtId="166" fontId="16" fillId="6" borderId="40" xfId="1" applyNumberFormat="1" applyFont="1" applyFill="1" applyBorder="1" applyAlignment="1">
      <alignment vertical="top"/>
    </xf>
    <xf numFmtId="166" fontId="16" fillId="6" borderId="61" xfId="1" applyNumberFormat="1" applyFont="1" applyFill="1" applyBorder="1" applyAlignment="1">
      <alignment vertical="top"/>
    </xf>
    <xf numFmtId="166" fontId="18" fillId="6" borderId="86" xfId="1" applyNumberFormat="1" applyFont="1" applyFill="1" applyAlignment="1">
      <alignment vertical="top"/>
    </xf>
    <xf numFmtId="166" fontId="18" fillId="6" borderId="82" xfId="1" applyNumberFormat="1" applyFont="1" applyFill="1" applyBorder="1" applyAlignment="1">
      <alignment vertical="top"/>
    </xf>
    <xf numFmtId="166" fontId="18" fillId="6" borderId="80" xfId="1" applyNumberFormat="1" applyFont="1" applyFill="1" applyBorder="1" applyAlignment="1">
      <alignment vertical="top"/>
    </xf>
    <xf numFmtId="166" fontId="18" fillId="6" borderId="79" xfId="1" applyNumberFormat="1" applyFont="1" applyFill="1" applyBorder="1" applyAlignment="1">
      <alignment vertical="top"/>
    </xf>
    <xf numFmtId="166" fontId="18" fillId="6" borderId="61" xfId="1" applyNumberFormat="1" applyFont="1" applyFill="1" applyBorder="1" applyAlignment="1">
      <alignment vertical="top"/>
    </xf>
    <xf numFmtId="166" fontId="18" fillId="6" borderId="57" xfId="1" applyNumberFormat="1" applyFont="1" applyFill="1" applyBorder="1" applyAlignment="1">
      <alignment vertical="top"/>
    </xf>
    <xf numFmtId="166" fontId="29" fillId="6" borderId="81" xfId="1" applyNumberFormat="1" applyFont="1" applyFill="1" applyBorder="1" applyAlignment="1">
      <alignment horizontal="left" vertical="top" wrapText="1"/>
    </xf>
    <xf numFmtId="0" fontId="18" fillId="5" borderId="26" xfId="1" applyFont="1" applyFill="1" applyBorder="1" applyAlignment="1">
      <alignment vertical="top"/>
    </xf>
    <xf numFmtId="166" fontId="16" fillId="12" borderId="35" xfId="1" applyNumberFormat="1" applyFont="1" applyFill="1" applyBorder="1" applyAlignment="1">
      <alignment vertical="top"/>
    </xf>
    <xf numFmtId="166" fontId="16" fillId="12" borderId="30" xfId="1" applyNumberFormat="1" applyFont="1" applyFill="1" applyBorder="1" applyAlignment="1">
      <alignment vertical="top"/>
    </xf>
    <xf numFmtId="166" fontId="18" fillId="13" borderId="30" xfId="1" applyNumberFormat="1" applyFont="1" applyFill="1" applyBorder="1" applyAlignment="1">
      <alignment vertical="top"/>
    </xf>
    <xf numFmtId="166" fontId="18" fillId="13" borderId="29" xfId="1" applyNumberFormat="1" applyFont="1" applyFill="1" applyBorder="1" applyAlignment="1">
      <alignment vertical="top"/>
    </xf>
    <xf numFmtId="166" fontId="18" fillId="5" borderId="34" xfId="1" applyNumberFormat="1" applyFont="1" applyFill="1" applyBorder="1" applyAlignment="1">
      <alignment vertical="top"/>
    </xf>
    <xf numFmtId="166" fontId="18" fillId="5" borderId="30" xfId="1" applyNumberFormat="1" applyFont="1" applyFill="1" applyBorder="1" applyAlignment="1">
      <alignment vertical="top"/>
    </xf>
    <xf numFmtId="166" fontId="18" fillId="5" borderId="29" xfId="1" applyNumberFormat="1" applyFont="1" applyFill="1" applyBorder="1" applyAlignment="1">
      <alignment vertical="top"/>
    </xf>
    <xf numFmtId="166" fontId="18" fillId="5" borderId="29" xfId="1" applyNumberFormat="1" applyFont="1" applyFill="1" applyBorder="1" applyAlignment="1">
      <alignment horizontal="left" vertical="top" wrapText="1"/>
    </xf>
    <xf numFmtId="49" fontId="18" fillId="5" borderId="24" xfId="1" applyNumberFormat="1" applyFont="1" applyFill="1" applyBorder="1" applyAlignment="1">
      <alignment horizontal="center" vertical="top"/>
    </xf>
    <xf numFmtId="166" fontId="18" fillId="5" borderId="35" xfId="1" applyNumberFormat="1" applyFont="1" applyFill="1" applyBorder="1" applyAlignment="1">
      <alignment vertical="top"/>
    </xf>
    <xf numFmtId="0" fontId="17" fillId="7" borderId="27" xfId="1" applyFont="1" applyFill="1" applyBorder="1" applyAlignment="1">
      <alignment vertical="top"/>
    </xf>
    <xf numFmtId="166" fontId="18" fillId="8" borderId="86" xfId="1" applyNumberFormat="1" applyFont="1" applyFill="1" applyAlignment="1">
      <alignment vertical="top"/>
    </xf>
    <xf numFmtId="166" fontId="18" fillId="8" borderId="78" xfId="1" applyNumberFormat="1" applyFont="1" applyFill="1" applyBorder="1" applyAlignment="1">
      <alignment vertical="top"/>
    </xf>
    <xf numFmtId="166" fontId="18" fillId="8" borderId="67" xfId="1" applyNumberFormat="1" applyFont="1" applyFill="1" applyBorder="1" applyAlignment="1">
      <alignment vertical="top"/>
    </xf>
    <xf numFmtId="166" fontId="18" fillId="8" borderId="27" xfId="1" applyNumberFormat="1" applyFont="1" applyFill="1" applyBorder="1" applyAlignment="1">
      <alignment vertical="top"/>
    </xf>
    <xf numFmtId="166" fontId="18" fillId="8" borderId="27" xfId="1" applyNumberFormat="1" applyFont="1" applyFill="1" applyBorder="1" applyAlignment="1">
      <alignment horizontal="center" vertical="top"/>
    </xf>
    <xf numFmtId="166" fontId="18" fillId="8" borderId="78" xfId="1" applyNumberFormat="1" applyFont="1" applyFill="1" applyBorder="1" applyAlignment="1">
      <alignment horizontal="center" vertical="top"/>
    </xf>
    <xf numFmtId="166" fontId="17" fillId="7" borderId="85" xfId="1" applyNumberFormat="1" applyFont="1" applyFill="1" applyBorder="1" applyAlignment="1">
      <alignment vertical="top"/>
    </xf>
    <xf numFmtId="0" fontId="27" fillId="0" borderId="69" xfId="1" applyFont="1" applyBorder="1" applyAlignment="1">
      <alignment vertical="top" wrapText="1"/>
    </xf>
    <xf numFmtId="166" fontId="17" fillId="0" borderId="71" xfId="1" applyNumberFormat="1" applyFont="1" applyBorder="1" applyAlignment="1">
      <alignment horizontal="center" vertical="top" wrapText="1"/>
    </xf>
    <xf numFmtId="166" fontId="28" fillId="0" borderId="50" xfId="1" applyNumberFormat="1" applyFont="1" applyBorder="1" applyAlignment="1">
      <alignment vertical="top" wrapText="1"/>
    </xf>
    <xf numFmtId="167" fontId="18" fillId="0" borderId="50" xfId="1" applyNumberFormat="1" applyFont="1" applyBorder="1" applyAlignment="1">
      <alignment horizontal="center" vertical="top"/>
    </xf>
    <xf numFmtId="0" fontId="17" fillId="0" borderId="14" xfId="1" applyFont="1" applyBorder="1" applyAlignment="1">
      <alignment vertical="top" wrapText="1"/>
    </xf>
    <xf numFmtId="166" fontId="17" fillId="0" borderId="71" xfId="1" applyNumberFormat="1" applyFont="1" applyBorder="1" applyAlignment="1">
      <alignment horizontal="center" vertical="top"/>
    </xf>
    <xf numFmtId="166" fontId="17" fillId="0" borderId="12" xfId="1" applyNumberFormat="1" applyFont="1" applyBorder="1" applyAlignment="1">
      <alignment vertical="top" wrapText="1"/>
    </xf>
    <xf numFmtId="167" fontId="18" fillId="0" borderId="12" xfId="1" applyNumberFormat="1" applyFont="1" applyBorder="1" applyAlignment="1">
      <alignment horizontal="center" vertical="top"/>
    </xf>
    <xf numFmtId="0" fontId="17" fillId="0" borderId="6" xfId="1" applyFont="1" applyBorder="1" applyAlignment="1">
      <alignment vertical="top"/>
    </xf>
    <xf numFmtId="166" fontId="17" fillId="0" borderId="48" xfId="1" applyNumberFormat="1" applyFont="1" applyBorder="1" applyAlignment="1">
      <alignment horizontal="center" vertical="top"/>
    </xf>
    <xf numFmtId="166" fontId="17" fillId="0" borderId="37" xfId="1" applyNumberFormat="1" applyFont="1" applyBorder="1" applyAlignment="1">
      <alignment horizontal="center" vertical="top"/>
    </xf>
    <xf numFmtId="166" fontId="17" fillId="0" borderId="36" xfId="1" applyNumberFormat="1" applyFont="1" applyBorder="1" applyAlignment="1">
      <alignment horizontal="center" vertical="top"/>
    </xf>
    <xf numFmtId="166" fontId="17" fillId="0" borderId="37" xfId="1" applyNumberFormat="1" applyFont="1" applyBorder="1" applyAlignment="1">
      <alignment vertical="top" wrapText="1"/>
    </xf>
    <xf numFmtId="167" fontId="18" fillId="0" borderId="37" xfId="1" applyNumberFormat="1" applyFont="1" applyBorder="1" applyAlignment="1">
      <alignment horizontal="center" vertical="top"/>
    </xf>
    <xf numFmtId="166" fontId="18" fillId="0" borderId="36" xfId="1" applyNumberFormat="1" applyFont="1" applyBorder="1" applyAlignment="1">
      <alignment vertical="top"/>
    </xf>
    <xf numFmtId="0" fontId="17" fillId="5" borderId="26" xfId="1" applyFont="1" applyFill="1" applyBorder="1" applyAlignment="1">
      <alignment vertical="top"/>
    </xf>
    <xf numFmtId="166" fontId="17" fillId="5" borderId="28" xfId="1" applyNumberFormat="1" applyFont="1" applyFill="1" applyBorder="1" applyAlignment="1">
      <alignment vertical="top"/>
    </xf>
    <xf numFmtId="166" fontId="17" fillId="5" borderId="26" xfId="1" applyNumberFormat="1" applyFont="1" applyFill="1" applyBorder="1" applyAlignment="1">
      <alignment vertical="top"/>
    </xf>
    <xf numFmtId="166" fontId="17" fillId="5" borderId="24" xfId="1" applyNumberFormat="1" applyFont="1" applyFill="1" applyBorder="1" applyAlignment="1">
      <alignment vertical="top"/>
    </xf>
    <xf numFmtId="166" fontId="17" fillId="5" borderId="28" xfId="1" applyNumberFormat="1" applyFont="1" applyFill="1" applyBorder="1" applyAlignment="1">
      <alignment horizontal="center" vertical="top"/>
    </xf>
    <xf numFmtId="166" fontId="18" fillId="5" borderId="24" xfId="1" applyNumberFormat="1" applyFont="1" applyFill="1" applyBorder="1" applyAlignment="1">
      <alignment horizontal="left" vertical="top" wrapText="1"/>
    </xf>
    <xf numFmtId="166" fontId="18" fillId="5" borderId="67" xfId="1" applyNumberFormat="1" applyFont="1" applyFill="1" applyBorder="1" applyAlignment="1">
      <alignment vertical="top"/>
    </xf>
    <xf numFmtId="165" fontId="18" fillId="8" borderId="27" xfId="1" applyNumberFormat="1" applyFont="1" applyFill="1" applyBorder="1" applyAlignment="1">
      <alignment vertical="top"/>
    </xf>
    <xf numFmtId="166" fontId="18" fillId="8" borderId="67" xfId="1" applyNumberFormat="1" applyFont="1" applyFill="1" applyBorder="1" applyAlignment="1">
      <alignment horizontal="center" vertical="top"/>
    </xf>
    <xf numFmtId="166" fontId="18" fillId="8" borderId="85" xfId="1" applyNumberFormat="1" applyFont="1" applyFill="1" applyBorder="1" applyAlignment="1">
      <alignment horizontal="center" vertical="top"/>
    </xf>
    <xf numFmtId="0" fontId="12" fillId="0" borderId="35" xfId="1" applyFont="1" applyBorder="1" applyAlignment="1">
      <alignment wrapText="1"/>
    </xf>
    <xf numFmtId="166" fontId="16" fillId="0" borderId="52" xfId="1" applyNumberFormat="1" applyFont="1" applyBorder="1" applyAlignment="1">
      <alignment vertical="top"/>
    </xf>
    <xf numFmtId="166" fontId="16" fillId="0" borderId="50" xfId="1" applyNumberFormat="1" applyFont="1" applyBorder="1" applyAlignment="1">
      <alignment vertical="top"/>
    </xf>
    <xf numFmtId="166" fontId="16" fillId="0" borderId="49" xfId="1" applyNumberFormat="1" applyFont="1" applyBorder="1" applyAlignment="1">
      <alignment vertical="top"/>
    </xf>
    <xf numFmtId="166" fontId="17" fillId="0" borderId="99" xfId="1" applyNumberFormat="1" applyFont="1" applyBorder="1" applyAlignment="1">
      <alignment horizontal="center" vertical="top"/>
    </xf>
    <xf numFmtId="166" fontId="17" fillId="0" borderId="84" xfId="1" applyNumberFormat="1" applyFont="1" applyBorder="1" applyAlignment="1">
      <alignment horizontal="center" vertical="top"/>
    </xf>
    <xf numFmtId="166" fontId="17" fillId="0" borderId="50" xfId="1" applyNumberFormat="1" applyFont="1" applyBorder="1" applyAlignment="1">
      <alignment vertical="top" wrapText="1"/>
    </xf>
    <xf numFmtId="166" fontId="16" fillId="0" borderId="17" xfId="1" applyNumberFormat="1" applyFont="1" applyBorder="1" applyAlignment="1">
      <alignment vertical="top"/>
    </xf>
    <xf numFmtId="166" fontId="16" fillId="0" borderId="12" xfId="1" applyNumberFormat="1" applyFont="1" applyBorder="1" applyAlignment="1">
      <alignment vertical="top"/>
    </xf>
    <xf numFmtId="166" fontId="16" fillId="0" borderId="11" xfId="1" applyNumberFormat="1" applyFont="1" applyBorder="1" applyAlignment="1">
      <alignment vertical="top"/>
    </xf>
    <xf numFmtId="166" fontId="17" fillId="0" borderId="63" xfId="1" applyNumberFormat="1" applyFont="1" applyBorder="1" applyAlignment="1">
      <alignment horizontal="center" vertical="top"/>
    </xf>
    <xf numFmtId="166" fontId="16" fillId="0" borderId="48" xfId="1" applyNumberFormat="1" applyFont="1" applyBorder="1" applyAlignment="1">
      <alignment vertical="top"/>
    </xf>
    <xf numFmtId="166" fontId="16" fillId="0" borderId="37" xfId="1" applyNumberFormat="1" applyFont="1" applyBorder="1" applyAlignment="1">
      <alignment vertical="top"/>
    </xf>
    <xf numFmtId="166" fontId="16" fillId="0" borderId="36" xfId="1" applyNumberFormat="1" applyFont="1" applyBorder="1" applyAlignment="1">
      <alignment vertical="top"/>
    </xf>
    <xf numFmtId="166" fontId="17" fillId="0" borderId="5" xfId="1" applyNumberFormat="1" applyFont="1" applyBorder="1" applyAlignment="1">
      <alignment horizontal="center" vertical="top"/>
    </xf>
    <xf numFmtId="166" fontId="16" fillId="12" borderId="73" xfId="1" applyNumberFormat="1" applyFont="1" applyFill="1" applyBorder="1" applyAlignment="1">
      <alignment vertical="top"/>
    </xf>
    <xf numFmtId="166" fontId="16" fillId="12" borderId="5" xfId="1" applyNumberFormat="1" applyFont="1" applyFill="1" applyBorder="1" applyAlignment="1">
      <alignment vertical="top"/>
    </xf>
    <xf numFmtId="166" fontId="18" fillId="5" borderId="28" xfId="1" applyNumberFormat="1" applyFont="1" applyFill="1" applyBorder="1" applyAlignment="1">
      <alignment vertical="top"/>
    </xf>
    <xf numFmtId="166" fontId="18" fillId="5" borderId="26" xfId="1" applyNumberFormat="1" applyFont="1" applyFill="1" applyBorder="1" applyAlignment="1">
      <alignment vertical="top"/>
    </xf>
    <xf numFmtId="166" fontId="18" fillId="5" borderId="24" xfId="1" applyNumberFormat="1" applyFont="1" applyFill="1" applyBorder="1" applyAlignment="1">
      <alignment vertical="top"/>
    </xf>
    <xf numFmtId="166" fontId="18" fillId="5" borderId="65" xfId="1" applyNumberFormat="1" applyFont="1" applyFill="1" applyBorder="1" applyAlignment="1">
      <alignment vertical="top"/>
    </xf>
    <xf numFmtId="166" fontId="18" fillId="5" borderId="64" xfId="1" applyNumberFormat="1" applyFont="1" applyFill="1" applyBorder="1" applyAlignment="1">
      <alignment vertical="top"/>
    </xf>
    <xf numFmtId="166" fontId="18" fillId="5" borderId="39" xfId="1" applyNumberFormat="1" applyFont="1" applyFill="1" applyBorder="1" applyAlignment="1">
      <alignment vertical="top"/>
    </xf>
    <xf numFmtId="166" fontId="18" fillId="5" borderId="28" xfId="1" applyNumberFormat="1" applyFont="1" applyFill="1" applyBorder="1" applyAlignment="1">
      <alignment horizontal="center" vertical="top"/>
    </xf>
    <xf numFmtId="165" fontId="18" fillId="8" borderId="26" xfId="1" applyNumberFormat="1" applyFont="1" applyFill="1" applyBorder="1" applyAlignment="1">
      <alignment vertical="top"/>
    </xf>
    <xf numFmtId="166" fontId="18" fillId="8" borderId="28" xfId="1" applyNumberFormat="1" applyFont="1" applyFill="1" applyBorder="1" applyAlignment="1">
      <alignment vertical="top"/>
    </xf>
    <xf numFmtId="166" fontId="18" fillId="8" borderId="65" xfId="1" applyNumberFormat="1" applyFont="1" applyFill="1" applyBorder="1" applyAlignment="1">
      <alignment vertical="top"/>
    </xf>
    <xf numFmtId="166" fontId="18" fillId="8" borderId="25" xfId="1" applyNumberFormat="1" applyFont="1" applyFill="1" applyBorder="1" applyAlignment="1">
      <alignment vertical="top"/>
    </xf>
    <xf numFmtId="166" fontId="18" fillId="8" borderId="64" xfId="1" applyNumberFormat="1" applyFont="1" applyFill="1" applyBorder="1" applyAlignment="1">
      <alignment vertical="top"/>
    </xf>
    <xf numFmtId="166" fontId="18" fillId="8" borderId="39" xfId="1" applyNumberFormat="1" applyFont="1" applyFill="1" applyBorder="1" applyAlignment="1">
      <alignment vertical="top"/>
    </xf>
    <xf numFmtId="166" fontId="18" fillId="8" borderId="26" xfId="1" applyNumberFormat="1" applyFont="1" applyFill="1" applyBorder="1" applyAlignment="1">
      <alignment horizontal="center" vertical="top"/>
    </xf>
    <xf numFmtId="166" fontId="18" fillId="8" borderId="65" xfId="1" applyNumberFormat="1" applyFont="1" applyFill="1" applyBorder="1" applyAlignment="1">
      <alignment horizontal="center" vertical="top"/>
    </xf>
    <xf numFmtId="166" fontId="18" fillId="8" borderId="25" xfId="1" applyNumberFormat="1" applyFont="1" applyFill="1" applyBorder="1" applyAlignment="1">
      <alignment horizontal="center" vertical="top"/>
    </xf>
    <xf numFmtId="166" fontId="18" fillId="8" borderId="24" xfId="1" applyNumberFormat="1" applyFont="1" applyFill="1" applyBorder="1" applyAlignment="1">
      <alignment horizontal="center" vertical="top"/>
    </xf>
    <xf numFmtId="166" fontId="17" fillId="0" borderId="83" xfId="1" applyNumberFormat="1" applyFont="1" applyBorder="1" applyAlignment="1">
      <alignment vertical="top"/>
    </xf>
    <xf numFmtId="166" fontId="17" fillId="0" borderId="83" xfId="1" applyNumberFormat="1" applyFont="1" applyBorder="1" applyAlignment="1">
      <alignment vertical="top" wrapText="1"/>
    </xf>
    <xf numFmtId="167" fontId="18" fillId="0" borderId="22" xfId="1" applyNumberFormat="1" applyFont="1" applyBorder="1" applyAlignment="1">
      <alignment horizontal="center" vertical="top"/>
    </xf>
    <xf numFmtId="166" fontId="18" fillId="0" borderId="66" xfId="1" applyNumberFormat="1" applyFont="1" applyBorder="1" applyAlignment="1">
      <alignment vertical="top"/>
    </xf>
    <xf numFmtId="0" fontId="17" fillId="0" borderId="10" xfId="1" applyFont="1" applyBorder="1" applyAlignment="1">
      <alignment vertical="top"/>
    </xf>
    <xf numFmtId="166" fontId="17" fillId="0" borderId="61" xfId="1" applyNumberFormat="1" applyFont="1" applyBorder="1" applyAlignment="1">
      <alignment vertical="top"/>
    </xf>
    <xf numFmtId="166" fontId="17" fillId="0" borderId="57" xfId="1" applyNumberFormat="1" applyFont="1" applyBorder="1" applyAlignment="1">
      <alignment horizontal="center" vertical="top"/>
    </xf>
    <xf numFmtId="166" fontId="17" fillId="0" borderId="61" xfId="1" applyNumberFormat="1" applyFont="1" applyBorder="1" applyAlignment="1">
      <alignment vertical="top" wrapText="1"/>
    </xf>
    <xf numFmtId="166" fontId="18" fillId="0" borderId="22" xfId="1" applyNumberFormat="1" applyFont="1" applyBorder="1" applyAlignment="1">
      <alignment vertical="top"/>
    </xf>
    <xf numFmtId="0" fontId="17" fillId="5" borderId="34" xfId="1" applyFont="1" applyFill="1" applyBorder="1" applyAlignment="1">
      <alignment vertical="top"/>
    </xf>
    <xf numFmtId="166" fontId="17" fillId="5" borderId="34" xfId="1" applyNumberFormat="1" applyFont="1" applyFill="1" applyBorder="1" applyAlignment="1">
      <alignment vertical="top"/>
    </xf>
    <xf numFmtId="166" fontId="17" fillId="5" borderId="30" xfId="1" applyNumberFormat="1" applyFont="1" applyFill="1" applyBorder="1" applyAlignment="1">
      <alignment vertical="top"/>
    </xf>
    <xf numFmtId="166" fontId="17" fillId="5" borderId="29" xfId="1" applyNumberFormat="1" applyFont="1" applyFill="1" applyBorder="1" applyAlignment="1">
      <alignment vertical="top"/>
    </xf>
    <xf numFmtId="166" fontId="17" fillId="5" borderId="30" xfId="1" applyNumberFormat="1" applyFont="1" applyFill="1" applyBorder="1" applyAlignment="1">
      <alignment horizontal="center" vertical="top"/>
    </xf>
    <xf numFmtId="49" fontId="18" fillId="5" borderId="38" xfId="1" applyNumberFormat="1" applyFont="1" applyFill="1" applyBorder="1" applyAlignment="1">
      <alignment horizontal="center" vertical="top"/>
    </xf>
    <xf numFmtId="166" fontId="18" fillId="5" borderId="40" xfId="1" applyNumberFormat="1" applyFont="1" applyFill="1" applyBorder="1" applyAlignment="1">
      <alignment vertical="top"/>
    </xf>
    <xf numFmtId="0" fontId="17" fillId="7" borderId="26" xfId="1" applyFont="1" applyFill="1" applyBorder="1" applyAlignment="1">
      <alignment vertical="top"/>
    </xf>
    <xf numFmtId="166" fontId="18" fillId="7" borderId="28" xfId="1" applyNumberFormat="1" applyFont="1" applyFill="1" applyBorder="1" applyAlignment="1">
      <alignment vertical="top"/>
    </xf>
    <xf numFmtId="166" fontId="18" fillId="7" borderId="65" xfId="1" applyNumberFormat="1" applyFont="1" applyFill="1" applyBorder="1" applyAlignment="1">
      <alignment vertical="top"/>
    </xf>
    <xf numFmtId="166" fontId="18" fillId="7" borderId="64" xfId="1" applyNumberFormat="1" applyFont="1" applyFill="1" applyBorder="1" applyAlignment="1">
      <alignment vertical="top"/>
    </xf>
    <xf numFmtId="166" fontId="18" fillId="7" borderId="39" xfId="1" applyNumberFormat="1" applyFont="1" applyFill="1" applyBorder="1" applyAlignment="1">
      <alignment vertical="top"/>
    </xf>
    <xf numFmtId="166" fontId="17" fillId="7" borderId="24" xfId="1" applyNumberFormat="1" applyFont="1" applyFill="1" applyBorder="1" applyAlignment="1">
      <alignment vertical="top"/>
    </xf>
    <xf numFmtId="166" fontId="17" fillId="7" borderId="55" xfId="1" applyNumberFormat="1" applyFont="1" applyFill="1" applyBorder="1" applyAlignment="1">
      <alignment vertical="top" wrapText="1"/>
    </xf>
    <xf numFmtId="166" fontId="18" fillId="7" borderId="32" xfId="1" applyNumberFormat="1" applyFont="1" applyFill="1" applyBorder="1" applyAlignment="1">
      <alignment horizontal="center" vertical="top"/>
    </xf>
    <xf numFmtId="166" fontId="29" fillId="7" borderId="31" xfId="1" applyNumberFormat="1" applyFont="1" applyFill="1" applyBorder="1" applyAlignment="1">
      <alignment vertical="top"/>
    </xf>
    <xf numFmtId="0" fontId="27" fillId="0" borderId="10" xfId="1" applyFont="1" applyBorder="1" applyAlignment="1">
      <alignment vertical="top"/>
    </xf>
    <xf numFmtId="166" fontId="17" fillId="5" borderId="33" xfId="1" applyNumberFormat="1" applyFont="1" applyFill="1" applyBorder="1" applyAlignment="1">
      <alignment vertical="top"/>
    </xf>
    <xf numFmtId="166" fontId="17" fillId="5" borderId="32" xfId="1" applyNumberFormat="1" applyFont="1" applyFill="1" applyBorder="1" applyAlignment="1">
      <alignment vertical="top"/>
    </xf>
    <xf numFmtId="166" fontId="17" fillId="5" borderId="31" xfId="1" applyNumberFormat="1" applyFont="1" applyFill="1" applyBorder="1" applyAlignment="1">
      <alignment vertical="top"/>
    </xf>
    <xf numFmtId="166" fontId="18" fillId="5" borderId="25" xfId="1" applyNumberFormat="1" applyFont="1" applyFill="1" applyBorder="1" applyAlignment="1">
      <alignment vertical="top"/>
    </xf>
    <xf numFmtId="166" fontId="18" fillId="7" borderId="34" xfId="1" applyNumberFormat="1" applyFont="1" applyFill="1" applyBorder="1" applyAlignment="1">
      <alignment vertical="top"/>
    </xf>
    <xf numFmtId="166" fontId="18" fillId="7" borderId="30" xfId="1" applyNumberFormat="1" applyFont="1" applyFill="1" applyBorder="1" applyAlignment="1">
      <alignment vertical="top"/>
    </xf>
    <xf numFmtId="166" fontId="18" fillId="7" borderId="29" xfId="1" applyNumberFormat="1" applyFont="1" applyFill="1" applyBorder="1" applyAlignment="1">
      <alignment vertical="top"/>
    </xf>
    <xf numFmtId="166" fontId="18" fillId="7" borderId="78" xfId="1" applyNumberFormat="1" applyFont="1" applyFill="1" applyBorder="1" applyAlignment="1">
      <alignment vertical="top"/>
    </xf>
    <xf numFmtId="166" fontId="18" fillId="7" borderId="76" xfId="1" applyNumberFormat="1" applyFont="1" applyFill="1" applyBorder="1" applyAlignment="1">
      <alignment vertical="top"/>
    </xf>
    <xf numFmtId="166" fontId="18" fillId="7" borderId="56" xfId="1" applyNumberFormat="1" applyFont="1" applyFill="1" applyBorder="1" applyAlignment="1">
      <alignment vertical="top"/>
    </xf>
    <xf numFmtId="166" fontId="18" fillId="7" borderId="86" xfId="1" applyNumberFormat="1" applyFont="1" applyFill="1" applyAlignment="1">
      <alignment vertical="top"/>
    </xf>
    <xf numFmtId="166" fontId="17" fillId="7" borderId="58" xfId="1" applyNumberFormat="1" applyFont="1" applyFill="1" applyBorder="1" applyAlignment="1">
      <alignment vertical="top" wrapText="1"/>
    </xf>
    <xf numFmtId="166" fontId="18" fillId="7" borderId="75" xfId="1" applyNumberFormat="1" applyFont="1" applyFill="1" applyBorder="1" applyAlignment="1">
      <alignment horizontal="center" vertical="top"/>
    </xf>
    <xf numFmtId="166" fontId="29" fillId="7" borderId="74" xfId="1" applyNumberFormat="1" applyFont="1" applyFill="1" applyBorder="1" applyAlignment="1">
      <alignment vertical="top"/>
    </xf>
    <xf numFmtId="0" fontId="17" fillId="0" borderId="69" xfId="1" applyFont="1" applyBorder="1" applyAlignment="1">
      <alignment vertical="top" wrapText="1"/>
    </xf>
    <xf numFmtId="166" fontId="17" fillId="0" borderId="99" xfId="1" applyNumberFormat="1" applyFont="1" applyBorder="1" applyAlignment="1">
      <alignment vertical="top"/>
    </xf>
    <xf numFmtId="0" fontId="12" fillId="0" borderId="35" xfId="1" applyFont="1" applyBorder="1" applyAlignment="1">
      <alignment horizontal="justify" vertical="center" wrapText="1"/>
    </xf>
    <xf numFmtId="166" fontId="17" fillId="0" borderId="83" xfId="1" applyNumberFormat="1" applyFont="1" applyBorder="1" applyAlignment="1">
      <alignment horizontal="center" vertical="top"/>
    </xf>
    <xf numFmtId="166" fontId="17" fillId="0" borderId="44" xfId="1" applyNumberFormat="1" applyFont="1" applyBorder="1" applyAlignment="1">
      <alignment vertical="top" wrapText="1"/>
    </xf>
    <xf numFmtId="167" fontId="18" fillId="0" borderId="44" xfId="1" applyNumberFormat="1" applyFont="1" applyBorder="1" applyAlignment="1">
      <alignment horizontal="center" vertical="top"/>
    </xf>
    <xf numFmtId="166" fontId="17" fillId="0" borderId="63" xfId="1" applyNumberFormat="1" applyFont="1" applyBorder="1" applyAlignment="1">
      <alignment vertical="top"/>
    </xf>
    <xf numFmtId="166" fontId="17" fillId="5" borderId="65" xfId="1" applyNumberFormat="1" applyFont="1" applyFill="1" applyBorder="1" applyAlignment="1">
      <alignment vertical="top"/>
    </xf>
    <xf numFmtId="166" fontId="17" fillId="5" borderId="64" xfId="1" applyNumberFormat="1" applyFont="1" applyFill="1" applyBorder="1" applyAlignment="1">
      <alignment vertical="top"/>
    </xf>
    <xf numFmtId="166" fontId="17" fillId="5" borderId="39" xfId="1" applyNumberFormat="1" applyFont="1" applyFill="1" applyBorder="1" applyAlignment="1">
      <alignment vertical="top"/>
    </xf>
    <xf numFmtId="166" fontId="17" fillId="5" borderId="17" xfId="1" applyNumberFormat="1" applyFont="1" applyFill="1" applyBorder="1" applyAlignment="1">
      <alignment vertical="top"/>
    </xf>
    <xf numFmtId="166" fontId="17" fillId="5" borderId="12" xfId="1" applyNumberFormat="1" applyFont="1" applyFill="1" applyBorder="1" applyAlignment="1">
      <alignment vertical="top"/>
    </xf>
    <xf numFmtId="166" fontId="17" fillId="5" borderId="11" xfId="1" applyNumberFormat="1" applyFont="1" applyFill="1" applyBorder="1" applyAlignment="1">
      <alignment vertical="top"/>
    </xf>
    <xf numFmtId="166" fontId="18" fillId="7" borderId="17" xfId="1" applyNumberFormat="1" applyFont="1" applyFill="1" applyBorder="1" applyAlignment="1">
      <alignment vertical="top"/>
    </xf>
    <xf numFmtId="166" fontId="18" fillId="7" borderId="12" xfId="1" applyNumberFormat="1" applyFont="1" applyFill="1" applyBorder="1" applyAlignment="1">
      <alignment vertical="top"/>
    </xf>
    <xf numFmtId="166" fontId="18" fillId="7" borderId="11" xfId="1" applyNumberFormat="1" applyFont="1" applyFill="1" applyBorder="1" applyAlignment="1">
      <alignment vertical="top"/>
    </xf>
    <xf numFmtId="166" fontId="17" fillId="0" borderId="51" xfId="1" applyNumberFormat="1" applyFont="1" applyBorder="1" applyAlignment="1">
      <alignment horizontal="center" vertical="top"/>
    </xf>
    <xf numFmtId="4" fontId="17" fillId="0" borderId="12" xfId="1" applyNumberFormat="1" applyFont="1" applyBorder="1" applyAlignment="1">
      <alignment horizontal="right" vertical="top"/>
    </xf>
    <xf numFmtId="4" fontId="17" fillId="0" borderId="11" xfId="1" applyNumberFormat="1" applyFont="1" applyBorder="1" applyAlignment="1">
      <alignment horizontal="right" vertical="top"/>
    </xf>
    <xf numFmtId="169" fontId="17" fillId="0" borderId="41" xfId="1" applyNumberFormat="1" applyFont="1" applyBorder="1" applyAlignment="1">
      <alignment horizontal="center" vertical="top"/>
    </xf>
    <xf numFmtId="169" fontId="17" fillId="0" borderId="53" xfId="1" applyNumberFormat="1" applyFont="1" applyBorder="1" applyAlignment="1">
      <alignment vertical="top" wrapText="1"/>
    </xf>
    <xf numFmtId="49" fontId="18" fillId="0" borderId="12" xfId="1" quotePrefix="1" applyNumberFormat="1" applyFont="1" applyBorder="1" applyAlignment="1">
      <alignment horizontal="center" vertical="top"/>
    </xf>
    <xf numFmtId="166" fontId="18" fillId="6" borderId="17" xfId="1" applyNumberFormat="1" applyFont="1" applyFill="1" applyBorder="1" applyAlignment="1">
      <alignment vertical="top"/>
    </xf>
    <xf numFmtId="166" fontId="18" fillId="6" borderId="12" xfId="1" applyNumberFormat="1" applyFont="1" applyFill="1" applyBorder="1" applyAlignment="1">
      <alignment vertical="top"/>
    </xf>
    <xf numFmtId="166" fontId="18" fillId="6" borderId="11" xfId="1" applyNumberFormat="1" applyFont="1" applyFill="1" applyBorder="1" applyAlignment="1">
      <alignment vertical="top"/>
    </xf>
    <xf numFmtId="166" fontId="17" fillId="13" borderId="65" xfId="1" applyNumberFormat="1" applyFont="1" applyFill="1" applyBorder="1" applyAlignment="1">
      <alignment vertical="top"/>
    </xf>
    <xf numFmtId="166" fontId="17" fillId="13" borderId="64" xfId="1" applyNumberFormat="1" applyFont="1" applyFill="1" applyBorder="1" applyAlignment="1">
      <alignment vertical="top"/>
    </xf>
    <xf numFmtId="166" fontId="17" fillId="13" borderId="39" xfId="1" applyNumberFormat="1" applyFont="1" applyFill="1" applyBorder="1" applyAlignment="1">
      <alignment vertical="top"/>
    </xf>
    <xf numFmtId="166" fontId="18" fillId="7" borderId="33" xfId="1" applyNumberFormat="1" applyFont="1" applyFill="1" applyBorder="1" applyAlignment="1">
      <alignment vertical="top"/>
    </xf>
    <xf numFmtId="166" fontId="18" fillId="7" borderId="32" xfId="1" applyNumberFormat="1" applyFont="1" applyFill="1" applyBorder="1" applyAlignment="1">
      <alignment vertical="top"/>
    </xf>
    <xf numFmtId="166" fontId="18" fillId="7" borderId="31" xfId="1" applyNumberFormat="1" applyFont="1" applyFill="1" applyBorder="1" applyAlignment="1">
      <alignment vertical="top"/>
    </xf>
    <xf numFmtId="169" fontId="17" fillId="0" borderId="17" xfId="1" applyNumberFormat="1" applyFont="1" applyBorder="1" applyAlignment="1">
      <alignment horizontal="center" vertical="top"/>
    </xf>
    <xf numFmtId="169" fontId="17" fillId="0" borderId="12" xfId="1" applyNumberFormat="1" applyFont="1" applyBorder="1" applyAlignment="1">
      <alignment horizontal="center" vertical="top"/>
    </xf>
    <xf numFmtId="169" fontId="17" fillId="0" borderId="11" xfId="1" applyNumberFormat="1" applyFont="1" applyBorder="1" applyAlignment="1">
      <alignment horizontal="center" vertical="top"/>
    </xf>
    <xf numFmtId="0" fontId="17" fillId="0" borderId="52" xfId="1" applyFont="1" applyBorder="1" applyAlignment="1">
      <alignment vertical="top" wrapText="1"/>
    </xf>
    <xf numFmtId="169" fontId="17" fillId="0" borderId="44" xfId="1" applyNumberFormat="1" applyFont="1" applyBorder="1" applyAlignment="1">
      <alignment horizontal="center" vertical="top"/>
    </xf>
    <xf numFmtId="169" fontId="17" fillId="0" borderId="43" xfId="1" applyNumberFormat="1" applyFont="1" applyBorder="1" applyAlignment="1">
      <alignment horizontal="center" vertical="top"/>
    </xf>
    <xf numFmtId="169" fontId="17" fillId="0" borderId="45" xfId="1" applyNumberFormat="1" applyFont="1" applyBorder="1" applyAlignment="1">
      <alignment horizontal="center" vertical="top"/>
    </xf>
    <xf numFmtId="169" fontId="17" fillId="0" borderId="70" xfId="1" applyNumberFormat="1" applyFont="1" applyBorder="1" applyAlignment="1">
      <alignment vertical="top" wrapText="1"/>
    </xf>
    <xf numFmtId="0" fontId="17" fillId="0" borderId="62" xfId="1" applyFont="1" applyBorder="1" applyAlignment="1">
      <alignment vertical="top" wrapText="1"/>
    </xf>
    <xf numFmtId="166" fontId="18" fillId="6" borderId="35" xfId="1" applyNumberFormat="1" applyFont="1" applyFill="1" applyBorder="1" applyAlignment="1">
      <alignment vertical="top"/>
    </xf>
    <xf numFmtId="0" fontId="18" fillId="5" borderId="34" xfId="1" applyFont="1" applyFill="1" applyBorder="1" applyAlignment="1">
      <alignment vertical="top"/>
    </xf>
    <xf numFmtId="166" fontId="18" fillId="5" borderId="33" xfId="1" applyNumberFormat="1" applyFont="1" applyFill="1" applyBorder="1" applyAlignment="1">
      <alignment vertical="top"/>
    </xf>
    <xf numFmtId="166" fontId="18" fillId="5" borderId="32" xfId="1" applyNumberFormat="1" applyFont="1" applyFill="1" applyBorder="1" applyAlignment="1">
      <alignment vertical="top"/>
    </xf>
    <xf numFmtId="166" fontId="18" fillId="5" borderId="31" xfId="1" applyNumberFormat="1" applyFont="1" applyFill="1" applyBorder="1" applyAlignment="1">
      <alignment vertical="top"/>
    </xf>
    <xf numFmtId="49" fontId="18" fillId="5" borderId="55" xfId="1" applyNumberFormat="1" applyFont="1" applyFill="1" applyBorder="1" applyAlignment="1">
      <alignment horizontal="center" vertical="top" wrapText="1"/>
    </xf>
    <xf numFmtId="166" fontId="17" fillId="0" borderId="86" xfId="1" applyNumberFormat="1" applyFont="1" applyAlignment="1">
      <alignment vertical="top"/>
    </xf>
    <xf numFmtId="166" fontId="29" fillId="6" borderId="81" xfId="1" applyNumberFormat="1" applyFont="1" applyFill="1" applyBorder="1" applyAlignment="1">
      <alignment vertical="top" wrapText="1"/>
    </xf>
    <xf numFmtId="166" fontId="17" fillId="13" borderId="35" xfId="1" applyNumberFormat="1" applyFont="1" applyFill="1" applyBorder="1" applyAlignment="1">
      <alignment vertical="top"/>
    </xf>
    <xf numFmtId="166" fontId="18" fillId="14" borderId="28" xfId="1" applyNumberFormat="1" applyFont="1" applyFill="1" applyBorder="1" applyAlignment="1">
      <alignment vertical="top"/>
    </xf>
    <xf numFmtId="166" fontId="29" fillId="6" borderId="71" xfId="1" applyNumberFormat="1" applyFont="1" applyFill="1" applyBorder="1" applyAlignment="1">
      <alignment vertical="top" wrapText="1"/>
    </xf>
    <xf numFmtId="166" fontId="17" fillId="0" borderId="70" xfId="1" applyNumberFormat="1" applyFont="1" applyBorder="1" applyAlignment="1">
      <alignment horizontal="left" vertical="top" wrapText="1"/>
    </xf>
    <xf numFmtId="49" fontId="30" fillId="0" borderId="50" xfId="1" applyNumberFormat="1" applyFont="1" applyBorder="1" applyAlignment="1">
      <alignment horizontal="center" vertical="top"/>
    </xf>
    <xf numFmtId="0" fontId="13" fillId="0" borderId="100" xfId="1" applyBorder="1"/>
    <xf numFmtId="166" fontId="17" fillId="0" borderId="53" xfId="1" applyNumberFormat="1" applyFont="1" applyBorder="1" applyAlignment="1">
      <alignment horizontal="left" vertical="top" wrapText="1"/>
    </xf>
    <xf numFmtId="169" fontId="17" fillId="0" borderId="80" xfId="1" applyNumberFormat="1" applyFont="1" applyBorder="1" applyAlignment="1">
      <alignment horizontal="center" vertical="top"/>
    </xf>
    <xf numFmtId="169" fontId="17" fillId="0" borderId="52" xfId="1" applyNumberFormat="1" applyFont="1" applyBorder="1" applyAlignment="1">
      <alignment vertical="top" wrapText="1"/>
    </xf>
    <xf numFmtId="166" fontId="17" fillId="0" borderId="14" xfId="1" applyNumberFormat="1" applyFont="1" applyBorder="1" applyAlignment="1">
      <alignment horizontal="center" vertical="top"/>
    </xf>
    <xf numFmtId="169" fontId="17" fillId="0" borderId="17" xfId="1" applyNumberFormat="1" applyFont="1" applyBorder="1" applyAlignment="1">
      <alignment vertical="top" wrapText="1"/>
    </xf>
    <xf numFmtId="169" fontId="17" fillId="0" borderId="61" xfId="1" applyNumberFormat="1" applyFont="1" applyBorder="1" applyAlignment="1">
      <alignment vertical="top" wrapText="1"/>
    </xf>
    <xf numFmtId="166" fontId="17" fillId="0" borderId="17" xfId="1" applyNumberFormat="1" applyFont="1" applyBorder="1" applyAlignment="1">
      <alignment horizontal="left" vertical="top" wrapText="1"/>
    </xf>
    <xf numFmtId="0" fontId="12" fillId="0" borderId="102" xfId="1" applyFont="1" applyBorder="1" applyAlignment="1">
      <alignment horizontal="justify" vertical="center" wrapText="1"/>
    </xf>
    <xf numFmtId="0" fontId="12" fillId="0" borderId="103" xfId="1" applyFont="1" applyBorder="1" applyAlignment="1">
      <alignment horizontal="justify" vertical="center" wrapText="1"/>
    </xf>
    <xf numFmtId="166" fontId="27" fillId="0" borderId="53" xfId="1" applyNumberFormat="1" applyFont="1" applyBorder="1" applyAlignment="1">
      <alignment horizontal="left" vertical="top" wrapText="1"/>
    </xf>
    <xf numFmtId="0" fontId="27" fillId="0" borderId="62" xfId="1" applyFont="1" applyBorder="1" applyAlignment="1">
      <alignment vertical="top" wrapText="1"/>
    </xf>
    <xf numFmtId="166" fontId="17" fillId="0" borderId="52" xfId="1" applyNumberFormat="1" applyFont="1" applyBorder="1" applyAlignment="1">
      <alignment vertical="top" wrapText="1"/>
    </xf>
    <xf numFmtId="166" fontId="17" fillId="0" borderId="49" xfId="1" applyNumberFormat="1" applyFont="1" applyBorder="1" applyAlignment="1">
      <alignment vertical="top" wrapText="1"/>
    </xf>
    <xf numFmtId="166" fontId="17" fillId="0" borderId="17" xfId="1" applyNumberFormat="1" applyFont="1" applyBorder="1" applyAlignment="1">
      <alignment vertical="top" wrapText="1"/>
    </xf>
    <xf numFmtId="166" fontId="17" fillId="0" borderId="43" xfId="1" applyNumberFormat="1" applyFont="1" applyBorder="1" applyAlignment="1">
      <alignment vertical="top" wrapText="1"/>
    </xf>
    <xf numFmtId="166" fontId="17" fillId="0" borderId="41" xfId="1" applyNumberFormat="1" applyFont="1" applyBorder="1" applyAlignment="1">
      <alignment vertical="top" wrapText="1"/>
    </xf>
    <xf numFmtId="49" fontId="30" fillId="0" borderId="44" xfId="1" applyNumberFormat="1" applyFont="1" applyBorder="1" applyAlignment="1">
      <alignment horizontal="center" vertical="top"/>
    </xf>
    <xf numFmtId="166" fontId="17" fillId="0" borderId="11" xfId="1" applyNumberFormat="1" applyFont="1" applyBorder="1" applyAlignment="1">
      <alignment vertical="top" wrapText="1"/>
    </xf>
    <xf numFmtId="166" fontId="18" fillId="15" borderId="61" xfId="1" applyNumberFormat="1" applyFont="1" applyFill="1" applyBorder="1" applyAlignment="1">
      <alignment vertical="top"/>
    </xf>
    <xf numFmtId="166" fontId="17" fillId="13" borderId="28" xfId="1" applyNumberFormat="1" applyFont="1" applyFill="1" applyBorder="1" applyAlignment="1">
      <alignment vertical="top"/>
    </xf>
    <xf numFmtId="49" fontId="18" fillId="5" borderId="55" xfId="1" applyNumberFormat="1" applyFont="1" applyFill="1" applyBorder="1" applyAlignment="1">
      <alignment horizontal="center" vertical="top"/>
    </xf>
    <xf numFmtId="166" fontId="17" fillId="0" borderId="51" xfId="1" applyNumberFormat="1" applyFont="1" applyBorder="1" applyAlignment="1">
      <alignment vertical="top"/>
    </xf>
    <xf numFmtId="166" fontId="17" fillId="0" borderId="41" xfId="1" applyNumberFormat="1" applyFont="1" applyBorder="1" applyAlignment="1">
      <alignment vertical="top"/>
    </xf>
    <xf numFmtId="0" fontId="17" fillId="13" borderId="34" xfId="1" applyFont="1" applyFill="1" applyBorder="1" applyAlignment="1">
      <alignment vertical="top"/>
    </xf>
    <xf numFmtId="49" fontId="18" fillId="5" borderId="85" xfId="1" applyNumberFormat="1" applyFont="1" applyFill="1" applyBorder="1" applyAlignment="1">
      <alignment horizontal="center" vertical="top"/>
    </xf>
    <xf numFmtId="166" fontId="18" fillId="16" borderId="17" xfId="1" applyNumberFormat="1" applyFont="1" applyFill="1" applyBorder="1" applyAlignment="1">
      <alignment vertical="top"/>
    </xf>
    <xf numFmtId="0" fontId="12" fillId="0" borderId="69" xfId="1" applyFont="1" applyBorder="1" applyAlignment="1">
      <alignment horizontal="left" vertical="center"/>
    </xf>
    <xf numFmtId="0" fontId="27" fillId="0" borderId="14" xfId="1" applyFont="1" applyBorder="1" applyAlignment="1">
      <alignment horizontal="left" vertical="center" wrapText="1"/>
    </xf>
    <xf numFmtId="166" fontId="31" fillId="0" borderId="17" xfId="1" applyNumberFormat="1" applyFont="1" applyBorder="1" applyAlignment="1">
      <alignment vertical="top"/>
    </xf>
    <xf numFmtId="166" fontId="18" fillId="2" borderId="48" xfId="1" applyNumberFormat="1" applyFont="1" applyFill="1" applyBorder="1" applyAlignment="1">
      <alignment vertical="top"/>
    </xf>
    <xf numFmtId="166" fontId="18" fillId="2" borderId="37" xfId="1" applyNumberFormat="1" applyFont="1" applyFill="1" applyBorder="1" applyAlignment="1">
      <alignment vertical="top"/>
    </xf>
    <xf numFmtId="166" fontId="18" fillId="2" borderId="36" xfId="1" applyNumberFormat="1" applyFont="1" applyFill="1" applyBorder="1" applyAlignment="1">
      <alignment vertical="top"/>
    </xf>
    <xf numFmtId="166" fontId="18" fillId="2" borderId="82" xfId="1" applyNumberFormat="1" applyFont="1" applyFill="1" applyBorder="1" applyAlignment="1">
      <alignment vertical="top"/>
    </xf>
    <xf numFmtId="166" fontId="18" fillId="2" borderId="61" xfId="1" applyNumberFormat="1" applyFont="1" applyFill="1" applyBorder="1" applyAlignment="1">
      <alignment vertical="top"/>
    </xf>
    <xf numFmtId="165" fontId="18" fillId="7" borderId="27" xfId="1" applyNumberFormat="1" applyFont="1" applyFill="1" applyBorder="1" applyAlignment="1">
      <alignment vertical="top"/>
    </xf>
    <xf numFmtId="166" fontId="16" fillId="17" borderId="73" xfId="1" applyNumberFormat="1" applyFont="1" applyFill="1" applyBorder="1" applyAlignment="1">
      <alignment vertical="top"/>
    </xf>
    <xf numFmtId="166" fontId="16" fillId="17" borderId="5" xfId="1" applyNumberFormat="1" applyFont="1" applyFill="1" applyBorder="1" applyAlignment="1">
      <alignment vertical="top"/>
    </xf>
    <xf numFmtId="166" fontId="18" fillId="18" borderId="52" xfId="1" applyNumberFormat="1" applyFont="1" applyFill="1" applyBorder="1" applyAlignment="1">
      <alignment vertical="top"/>
    </xf>
    <xf numFmtId="166" fontId="18" fillId="2" borderId="50" xfId="1" applyNumberFormat="1" applyFont="1" applyFill="1" applyBorder="1" applyAlignment="1">
      <alignment vertical="top"/>
    </xf>
    <xf numFmtId="166" fontId="18" fillId="2" borderId="49" xfId="1" applyNumberFormat="1" applyFont="1" applyFill="1" applyBorder="1" applyAlignment="1">
      <alignment vertical="top"/>
    </xf>
    <xf numFmtId="166" fontId="18" fillId="2" borderId="67" xfId="1" applyNumberFormat="1" applyFont="1" applyFill="1" applyBorder="1" applyAlignment="1">
      <alignment vertical="top"/>
    </xf>
    <xf numFmtId="166" fontId="18" fillId="7" borderId="85" xfId="1" applyNumberFormat="1" applyFont="1" applyFill="1" applyBorder="1" applyAlignment="1">
      <alignment vertical="top"/>
    </xf>
    <xf numFmtId="166" fontId="18" fillId="7" borderId="67" xfId="1" applyNumberFormat="1" applyFont="1" applyFill="1" applyBorder="1" applyAlignment="1">
      <alignment vertical="top"/>
    </xf>
    <xf numFmtId="166" fontId="18" fillId="2" borderId="85" xfId="1" applyNumberFormat="1" applyFont="1" applyFill="1" applyBorder="1" applyAlignment="1">
      <alignment vertical="top"/>
    </xf>
    <xf numFmtId="166" fontId="18" fillId="7" borderId="58" xfId="1" applyNumberFormat="1" applyFont="1" applyFill="1" applyBorder="1" applyAlignment="1">
      <alignment vertical="top" wrapText="1"/>
    </xf>
    <xf numFmtId="166" fontId="18" fillId="6" borderId="65" xfId="1" applyNumberFormat="1" applyFont="1" applyFill="1" applyBorder="1" applyAlignment="1">
      <alignment vertical="top"/>
    </xf>
    <xf numFmtId="166" fontId="18" fillId="6" borderId="64" xfId="1" applyNumberFormat="1" applyFont="1" applyFill="1" applyBorder="1" applyAlignment="1">
      <alignment vertical="top"/>
    </xf>
    <xf numFmtId="166" fontId="18" fillId="6" borderId="39" xfId="1" applyNumberFormat="1" applyFont="1" applyFill="1" applyBorder="1" applyAlignment="1">
      <alignment vertical="top"/>
    </xf>
    <xf numFmtId="166" fontId="18" fillId="6" borderId="57" xfId="1" applyNumberFormat="1" applyFont="1" applyFill="1" applyBorder="1" applyAlignment="1">
      <alignment horizontal="center" vertical="top"/>
    </xf>
    <xf numFmtId="0" fontId="18" fillId="5" borderId="24" xfId="1" applyFont="1" applyFill="1" applyBorder="1" applyAlignment="1">
      <alignment horizontal="center" vertical="top"/>
    </xf>
    <xf numFmtId="0" fontId="18" fillId="7" borderId="34" xfId="1" applyFont="1" applyFill="1" applyBorder="1" applyAlignment="1">
      <alignment vertical="top"/>
    </xf>
    <xf numFmtId="166" fontId="18" fillId="2" borderId="28" xfId="1" applyNumberFormat="1" applyFont="1" applyFill="1" applyBorder="1" applyAlignment="1">
      <alignment vertical="top"/>
    </xf>
    <xf numFmtId="166" fontId="18" fillId="2" borderId="25" xfId="1" applyNumberFormat="1" applyFont="1" applyFill="1" applyBorder="1" applyAlignment="1">
      <alignment vertical="top"/>
    </xf>
    <xf numFmtId="166" fontId="18" fillId="7" borderId="24" xfId="1" applyNumberFormat="1" applyFont="1" applyFill="1" applyBorder="1" applyAlignment="1">
      <alignment vertical="top"/>
    </xf>
    <xf numFmtId="166" fontId="18" fillId="7" borderId="25" xfId="1" applyNumberFormat="1" applyFont="1" applyFill="1" applyBorder="1" applyAlignment="1">
      <alignment vertical="top"/>
    </xf>
    <xf numFmtId="165" fontId="18" fillId="2" borderId="24" xfId="1" applyNumberFormat="1" applyFont="1" applyFill="1" applyBorder="1" applyAlignment="1">
      <alignment vertical="top"/>
    </xf>
    <xf numFmtId="165" fontId="18" fillId="2" borderId="25" xfId="1" applyNumberFormat="1" applyFont="1" applyFill="1" applyBorder="1" applyAlignment="1">
      <alignment vertical="top"/>
    </xf>
    <xf numFmtId="166" fontId="18" fillId="7" borderId="55" xfId="1" applyNumberFormat="1" applyFont="1" applyFill="1" applyBorder="1" applyAlignment="1">
      <alignment vertical="top" wrapText="1"/>
    </xf>
    <xf numFmtId="166" fontId="18" fillId="7" borderId="54" xfId="1" applyNumberFormat="1" applyFont="1" applyFill="1" applyBorder="1" applyAlignment="1">
      <alignment horizontal="center" vertical="top"/>
    </xf>
    <xf numFmtId="166" fontId="29" fillId="7" borderId="35" xfId="1" applyNumberFormat="1" applyFont="1" applyFill="1" applyBorder="1" applyAlignment="1">
      <alignment vertical="top"/>
    </xf>
    <xf numFmtId="166" fontId="16" fillId="0" borderId="35" xfId="1" applyNumberFormat="1" applyFont="1" applyBorder="1" applyAlignment="1">
      <alignment vertical="top"/>
    </xf>
    <xf numFmtId="166" fontId="17" fillId="0" borderId="53" xfId="1" applyNumberFormat="1" applyFont="1" applyBorder="1" applyAlignment="1">
      <alignment vertical="top"/>
    </xf>
    <xf numFmtId="165" fontId="16" fillId="5" borderId="30" xfId="1" applyNumberFormat="1" applyFont="1" applyFill="1" applyBorder="1" applyAlignment="1">
      <alignment vertical="top"/>
    </xf>
    <xf numFmtId="165" fontId="17" fillId="5" borderId="30" xfId="1" applyNumberFormat="1" applyFont="1" applyFill="1" applyBorder="1" applyAlignment="1">
      <alignment vertical="top"/>
    </xf>
    <xf numFmtId="165" fontId="17" fillId="5" borderId="34" xfId="1" applyNumberFormat="1" applyFont="1" applyFill="1" applyBorder="1" applyAlignment="1">
      <alignment vertical="top"/>
    </xf>
    <xf numFmtId="165" fontId="17" fillId="5" borderId="29" xfId="1" applyNumberFormat="1" applyFont="1" applyFill="1" applyBorder="1" applyAlignment="1">
      <alignment vertical="top"/>
    </xf>
    <xf numFmtId="0" fontId="18" fillId="5" borderId="29" xfId="1" applyFont="1" applyFill="1" applyBorder="1" applyAlignment="1">
      <alignment vertical="top" wrapText="1"/>
    </xf>
    <xf numFmtId="0" fontId="18" fillId="5" borderId="25" xfId="1" applyFont="1" applyFill="1" applyBorder="1" applyAlignment="1">
      <alignment vertical="top"/>
    </xf>
    <xf numFmtId="0" fontId="32" fillId="4" borderId="26" xfId="1" applyFont="1" applyFill="1" applyBorder="1" applyAlignment="1">
      <alignment vertical="top"/>
    </xf>
    <xf numFmtId="165" fontId="33" fillId="4" borderId="28" xfId="1" applyNumberFormat="1" applyFont="1" applyFill="1" applyBorder="1" applyAlignment="1">
      <alignment vertical="top"/>
    </xf>
    <xf numFmtId="165" fontId="32" fillId="4" borderId="28" xfId="1" applyNumberFormat="1" applyFont="1" applyFill="1" applyBorder="1" applyAlignment="1">
      <alignment vertical="top"/>
    </xf>
    <xf numFmtId="165" fontId="32" fillId="4" borderId="26" xfId="1" applyNumberFormat="1" applyFont="1" applyFill="1" applyBorder="1" applyAlignment="1">
      <alignment vertical="top"/>
    </xf>
    <xf numFmtId="165" fontId="32" fillId="4" borderId="24" xfId="1" applyNumberFormat="1" applyFont="1" applyFill="1" applyBorder="1" applyAlignment="1">
      <alignment vertical="top"/>
    </xf>
    <xf numFmtId="0" fontId="22" fillId="4" borderId="28" xfId="1" applyFont="1" applyFill="1" applyBorder="1" applyAlignment="1">
      <alignment vertical="top" wrapText="1"/>
    </xf>
    <xf numFmtId="0" fontId="22" fillId="4" borderId="28" xfId="1" applyFont="1" applyFill="1" applyBorder="1" applyAlignment="1">
      <alignment horizontal="center" vertical="top"/>
    </xf>
    <xf numFmtId="0" fontId="22" fillId="4" borderId="24" xfId="1" applyFont="1" applyFill="1" applyBorder="1" applyAlignment="1">
      <alignment vertical="top"/>
    </xf>
    <xf numFmtId="0" fontId="18" fillId="3" borderId="25" xfId="1" applyFont="1" applyFill="1" applyBorder="1" applyAlignment="1">
      <alignment horizontal="center" vertical="center" wrapText="1"/>
    </xf>
    <xf numFmtId="0" fontId="18" fillId="3" borderId="26" xfId="1" applyFont="1" applyFill="1" applyBorder="1" applyAlignment="1">
      <alignment horizontal="center" vertical="center" wrapText="1"/>
    </xf>
    <xf numFmtId="3" fontId="18" fillId="3" borderId="25" xfId="1" applyNumberFormat="1" applyFont="1" applyFill="1" applyBorder="1" applyAlignment="1">
      <alignment horizontal="center" vertical="center" wrapText="1"/>
    </xf>
    <xf numFmtId="3" fontId="18" fillId="3" borderId="24" xfId="1" applyNumberFormat="1" applyFont="1" applyFill="1" applyBorder="1" applyAlignment="1">
      <alignment horizontal="center" vertical="center" wrapText="1"/>
    </xf>
    <xf numFmtId="0" fontId="18" fillId="3" borderId="24" xfId="1" applyFont="1" applyFill="1" applyBorder="1" applyAlignment="1">
      <alignment horizontal="center" vertical="center" wrapText="1"/>
    </xf>
    <xf numFmtId="0" fontId="18" fillId="3" borderId="25" xfId="1" applyFont="1" applyFill="1" applyBorder="1" applyAlignment="1">
      <alignment horizontal="center" vertical="center"/>
    </xf>
    <xf numFmtId="0" fontId="18" fillId="3" borderId="25" xfId="1" applyFont="1" applyFill="1" applyBorder="1" applyAlignment="1">
      <alignment vertical="center" wrapText="1"/>
    </xf>
    <xf numFmtId="164" fontId="18" fillId="2" borderId="67" xfId="1" applyNumberFormat="1" applyFont="1" applyFill="1" applyBorder="1" applyAlignment="1">
      <alignment horizontal="center" vertical="center" wrapText="1"/>
    </xf>
    <xf numFmtId="0" fontId="21" fillId="0" borderId="35" xfId="1" applyFont="1" applyBorder="1" applyAlignment="1">
      <alignment horizontal="center" vertical="center"/>
    </xf>
    <xf numFmtId="3" fontId="18" fillId="2" borderId="28" xfId="1" applyNumberFormat="1" applyFont="1" applyFill="1" applyBorder="1" applyAlignment="1">
      <alignment horizontal="center" vertical="center" wrapText="1"/>
    </xf>
    <xf numFmtId="3" fontId="18" fillId="2" borderId="25" xfId="1" applyNumberFormat="1" applyFont="1" applyFill="1" applyBorder="1" applyAlignment="1">
      <alignment horizontal="center" vertical="center" wrapText="1"/>
    </xf>
    <xf numFmtId="3" fontId="18" fillId="2" borderId="24" xfId="1" applyNumberFormat="1" applyFont="1" applyFill="1" applyBorder="1" applyAlignment="1">
      <alignment horizontal="center" vertical="center" wrapText="1"/>
    </xf>
    <xf numFmtId="3" fontId="18" fillId="2" borderId="26" xfId="1" applyNumberFormat="1" applyFont="1" applyFill="1" applyBorder="1" applyAlignment="1">
      <alignment horizontal="center" vertical="center" wrapText="1"/>
    </xf>
    <xf numFmtId="3" fontId="18" fillId="2" borderId="35" xfId="1" applyNumberFormat="1" applyFont="1" applyFill="1" applyBorder="1" applyAlignment="1">
      <alignment horizontal="center" vertical="center" wrapText="1"/>
    </xf>
    <xf numFmtId="164" fontId="18" fillId="2" borderId="25" xfId="1" applyNumberFormat="1" applyFont="1" applyFill="1" applyBorder="1" applyAlignment="1">
      <alignment horizontal="center" vertical="center" wrapText="1"/>
    </xf>
    <xf numFmtId="0" fontId="17" fillId="0" borderId="86" xfId="1" applyFont="1" applyAlignment="1">
      <alignment vertical="center"/>
    </xf>
    <xf numFmtId="0" fontId="29" fillId="0" borderId="86" xfId="1" applyFont="1" applyAlignment="1">
      <alignment vertical="center" wrapText="1"/>
    </xf>
    <xf numFmtId="0" fontId="35" fillId="0" borderId="86" xfId="1" applyFont="1" applyAlignment="1">
      <alignment wrapText="1"/>
    </xf>
    <xf numFmtId="0" fontId="17" fillId="0" borderId="86" xfId="1" applyFont="1" applyAlignment="1">
      <alignment horizontal="left" vertical="center"/>
    </xf>
    <xf numFmtId="0" fontId="18" fillId="0" borderId="86" xfId="1" applyFont="1" applyAlignment="1">
      <alignment vertical="center" wrapText="1"/>
    </xf>
    <xf numFmtId="0" fontId="18" fillId="0" borderId="86" xfId="1" applyFont="1" applyAlignment="1">
      <alignment horizontal="center" vertical="center"/>
    </xf>
    <xf numFmtId="0" fontId="18" fillId="0" borderId="86" xfId="1" applyFont="1"/>
    <xf numFmtId="0" fontId="18" fillId="0" borderId="86" xfId="1" applyFont="1" applyAlignment="1">
      <alignment horizontal="left" vertical="center"/>
    </xf>
    <xf numFmtId="0" fontId="30" fillId="0" borderId="0" xfId="0" applyFont="1"/>
    <xf numFmtId="0" fontId="38" fillId="0" borderId="9" xfId="0" applyFont="1" applyBorder="1"/>
    <xf numFmtId="10" fontId="39" fillId="0" borderId="0" xfId="0" applyNumberFormat="1" applyFont="1"/>
    <xf numFmtId="0" fontId="8" fillId="0" borderId="0" xfId="0" applyFont="1" applyAlignment="1">
      <alignment horizontal="center"/>
    </xf>
    <xf numFmtId="0" fontId="0" fillId="0" borderId="0" xfId="0" applyFont="1" applyAlignment="1"/>
    <xf numFmtId="10" fontId="37" fillId="0" borderId="0" xfId="0" applyNumberFormat="1" applyFont="1" applyAlignment="1">
      <alignment horizontal="center" vertical="center"/>
    </xf>
    <xf numFmtId="0" fontId="1" fillId="0" borderId="1" xfId="0" applyFont="1" applyBorder="1" applyAlignment="1">
      <alignment horizontal="center" vertical="center" wrapText="1"/>
    </xf>
    <xf numFmtId="0" fontId="10" fillId="0" borderId="8" xfId="0" applyFont="1" applyBorder="1"/>
    <xf numFmtId="0" fontId="10" fillId="0" borderId="16" xfId="0" applyFont="1" applyBorder="1"/>
    <xf numFmtId="0" fontId="9" fillId="0" borderId="2" xfId="0" applyFont="1" applyBorder="1" applyAlignment="1">
      <alignment horizontal="center" vertical="center" wrapText="1"/>
    </xf>
    <xf numFmtId="0" fontId="10" fillId="0" borderId="3" xfId="0" applyFont="1" applyBorder="1"/>
    <xf numFmtId="0" fontId="10" fillId="0" borderId="9" xfId="0" applyFont="1" applyBorder="1"/>
    <xf numFmtId="0" fontId="10" fillId="0" borderId="10" xfId="0" applyFont="1" applyBorder="1"/>
    <xf numFmtId="0" fontId="9" fillId="0" borderId="4" xfId="0" applyFont="1" applyBorder="1" applyAlignment="1">
      <alignment horizontal="center" vertical="center" wrapText="1"/>
    </xf>
    <xf numFmtId="0" fontId="10" fillId="0" borderId="5" xfId="0" applyFont="1" applyBorder="1"/>
    <xf numFmtId="0" fontId="10" fillId="0" borderId="6" xfId="0" applyFont="1" applyBorder="1"/>
    <xf numFmtId="0" fontId="9" fillId="0" borderId="7" xfId="0" applyFont="1" applyBorder="1" applyAlignment="1">
      <alignment horizontal="center" vertical="center" wrapText="1"/>
    </xf>
    <xf numFmtId="0" fontId="10" fillId="0" borderId="15" xfId="0" applyFont="1" applyBorder="1"/>
    <xf numFmtId="10" fontId="11" fillId="0" borderId="13" xfId="0" applyNumberFormat="1" applyFont="1" applyBorder="1" applyAlignment="1">
      <alignment horizontal="center" vertical="center"/>
    </xf>
    <xf numFmtId="0" fontId="10" fillId="0" borderId="14" xfId="0" applyFont="1" applyBorder="1"/>
    <xf numFmtId="0" fontId="27" fillId="0" borderId="62" xfId="1" applyFont="1" applyBorder="1" applyAlignment="1">
      <alignment vertical="top" wrapText="1"/>
    </xf>
    <xf numFmtId="0" fontId="13" fillId="0" borderId="27" xfId="1" applyBorder="1" applyAlignment="1">
      <alignment vertical="top" wrapText="1"/>
    </xf>
    <xf numFmtId="0" fontId="13" fillId="0" borderId="10" xfId="1" applyBorder="1" applyAlignment="1">
      <alignment vertical="top" wrapText="1"/>
    </xf>
    <xf numFmtId="0" fontId="13" fillId="0" borderId="92" xfId="1" applyBorder="1" applyAlignment="1">
      <alignment vertical="top" wrapText="1"/>
    </xf>
    <xf numFmtId="0" fontId="18" fillId="2" borderId="29" xfId="1" applyFont="1" applyFill="1" applyBorder="1" applyAlignment="1">
      <alignment horizontal="center" vertical="center" wrapText="1"/>
    </xf>
    <xf numFmtId="0" fontId="21" fillId="0" borderId="30" xfId="1" applyFont="1" applyBorder="1"/>
    <xf numFmtId="0" fontId="21" fillId="0" borderId="34" xfId="1" applyFont="1" applyBorder="1"/>
    <xf numFmtId="0" fontId="21" fillId="19" borderId="29" xfId="1" applyFont="1" applyFill="1" applyBorder="1" applyAlignment="1">
      <alignment horizontal="center" vertical="center" wrapText="1"/>
    </xf>
    <xf numFmtId="0" fontId="13" fillId="19" borderId="30" xfId="1" applyFill="1" applyBorder="1" applyAlignment="1">
      <alignment horizontal="center" vertical="center" wrapText="1"/>
    </xf>
    <xf numFmtId="0" fontId="13" fillId="19" borderId="34" xfId="1" applyFill="1" applyBorder="1" applyAlignment="1">
      <alignment horizontal="center" vertical="center" wrapText="1"/>
    </xf>
    <xf numFmtId="164" fontId="18" fillId="2" borderId="35" xfId="1" applyNumberFormat="1" applyFont="1" applyFill="1" applyBorder="1" applyAlignment="1">
      <alignment horizontal="center" vertical="center"/>
    </xf>
    <xf numFmtId="0" fontId="13" fillId="0" borderId="35" xfId="1" applyBorder="1" applyAlignment="1">
      <alignment horizontal="center" vertical="center"/>
    </xf>
    <xf numFmtId="0" fontId="34" fillId="0" borderId="35" xfId="1" applyFont="1" applyBorder="1" applyAlignment="1">
      <alignment horizontal="center" vertical="center" wrapText="1"/>
    </xf>
    <xf numFmtId="0" fontId="25" fillId="0" borderId="35" xfId="1" applyFont="1" applyBorder="1" applyAlignment="1">
      <alignment horizontal="center" vertical="center" wrapText="1"/>
    </xf>
    <xf numFmtId="0" fontId="12" fillId="0" borderId="85" xfId="1" applyFont="1" applyBorder="1" applyAlignment="1">
      <alignment horizontal="justify" vertical="center" wrapText="1"/>
    </xf>
    <xf numFmtId="0" fontId="13" fillId="0" borderId="85" xfId="1" applyBorder="1"/>
    <xf numFmtId="0" fontId="13" fillId="0" borderId="101" xfId="1" applyBorder="1"/>
    <xf numFmtId="0" fontId="21" fillId="0" borderId="35" xfId="1" applyFont="1" applyBorder="1" applyAlignment="1">
      <alignment horizontal="center" vertical="center"/>
    </xf>
    <xf numFmtId="0" fontId="18" fillId="2" borderId="29" xfId="2" applyFont="1" applyFill="1" applyBorder="1" applyAlignment="1">
      <alignment horizontal="center" vertical="center" wrapText="1"/>
    </xf>
    <xf numFmtId="0" fontId="21" fillId="0" borderId="30" xfId="2" applyFont="1" applyBorder="1"/>
    <xf numFmtId="166" fontId="22" fillId="4" borderId="29" xfId="1" applyNumberFormat="1" applyFont="1" applyFill="1" applyBorder="1" applyAlignment="1">
      <alignment horizontal="left"/>
    </xf>
    <xf numFmtId="166" fontId="17" fillId="0" borderId="86" xfId="1" applyNumberFormat="1" applyFont="1" applyAlignment="1">
      <alignment horizontal="center"/>
    </xf>
    <xf numFmtId="0" fontId="13" fillId="0" borderId="86" xfId="1"/>
    <xf numFmtId="166" fontId="29" fillId="8" borderId="29" xfId="1" applyNumberFormat="1" applyFont="1" applyFill="1" applyBorder="1" applyAlignment="1">
      <alignment horizontal="left" vertical="top" wrapText="1"/>
    </xf>
    <xf numFmtId="166" fontId="18" fillId="8" borderId="85" xfId="1" applyNumberFormat="1" applyFont="1" applyFill="1" applyBorder="1" applyAlignment="1">
      <alignment horizontal="left" vertical="top"/>
    </xf>
    <xf numFmtId="0" fontId="21" fillId="0" borderId="86" xfId="1" applyFont="1"/>
    <xf numFmtId="166" fontId="18" fillId="8" borderId="29" xfId="1" applyNumberFormat="1" applyFont="1" applyFill="1" applyBorder="1" applyAlignment="1">
      <alignment horizontal="left" vertical="top"/>
    </xf>
    <xf numFmtId="0" fontId="36" fillId="0" borderId="86" xfId="1" applyFont="1" applyAlignment="1">
      <alignment horizontal="left" wrapText="1"/>
    </xf>
    <xf numFmtId="0" fontId="13" fillId="0" borderId="86" xfId="1" applyAlignment="1">
      <alignment horizontal="left" wrapText="1"/>
    </xf>
    <xf numFmtId="0" fontId="13" fillId="0" borderId="86" xfId="1" applyAlignment="1">
      <alignment wrapText="1"/>
    </xf>
    <xf numFmtId="0" fontId="18" fillId="0" borderId="86" xfId="1" applyFont="1" applyAlignment="1">
      <alignment vertical="center"/>
    </xf>
    <xf numFmtId="0" fontId="13" fillId="0" borderId="86" xfId="1" applyAlignment="1">
      <alignment vertical="center"/>
    </xf>
    <xf numFmtId="0" fontId="18" fillId="0" borderId="86" xfId="1" applyFont="1"/>
    <xf numFmtId="0" fontId="18" fillId="2" borderId="29" xfId="1" applyFont="1" applyFill="1" applyBorder="1" applyAlignment="1">
      <alignment horizontal="center" vertical="center"/>
    </xf>
    <xf numFmtId="0" fontId="34" fillId="19" borderId="29" xfId="1" applyFont="1" applyFill="1" applyBorder="1" applyAlignment="1">
      <alignment horizontal="center" vertical="center" wrapText="1"/>
    </xf>
    <xf numFmtId="0" fontId="25" fillId="19" borderId="30" xfId="1" applyFont="1" applyFill="1" applyBorder="1" applyAlignment="1">
      <alignment horizontal="center" vertical="center" wrapText="1"/>
    </xf>
    <xf numFmtId="0" fontId="25" fillId="19" borderId="34" xfId="1" applyFont="1" applyFill="1" applyBorder="1" applyAlignment="1">
      <alignment horizontal="center" vertical="center" wrapText="1"/>
    </xf>
    <xf numFmtId="0" fontId="18" fillId="2" borderId="25" xfId="1" applyFont="1" applyFill="1" applyBorder="1" applyAlignment="1">
      <alignment horizontal="center" vertical="center" wrapText="1"/>
    </xf>
    <xf numFmtId="0" fontId="21" fillId="0" borderId="67" xfId="1" applyFont="1" applyBorder="1"/>
    <xf numFmtId="0" fontId="18" fillId="2" borderId="26" xfId="1" applyFont="1" applyFill="1" applyBorder="1" applyAlignment="1">
      <alignment horizontal="center" vertical="center"/>
    </xf>
    <xf numFmtId="0" fontId="21" fillId="0" borderId="27" xfId="1" applyFont="1" applyBorder="1"/>
    <xf numFmtId="0" fontId="18" fillId="2" borderId="24" xfId="1" applyFont="1" applyFill="1" applyBorder="1" applyAlignment="1">
      <alignment horizontal="center" vertical="center" wrapText="1"/>
    </xf>
    <xf numFmtId="0" fontId="21" fillId="0" borderId="85" xfId="1" applyFont="1" applyBorder="1"/>
    <xf numFmtId="3" fontId="18" fillId="2" borderId="24" xfId="1" applyNumberFormat="1" applyFont="1" applyFill="1" applyBorder="1" applyAlignment="1">
      <alignment horizontal="center" vertical="center" wrapText="1"/>
    </xf>
  </cellXfs>
  <cellStyles count="3">
    <cellStyle name="Обычный" xfId="0" builtinId="0"/>
    <cellStyle name="Обычный 2" xfId="1" xr:uid="{2943803E-31CF-465C-AB8C-7866BB98A6A0}"/>
    <cellStyle name="Обычный 2 2" xfId="2" xr:uid="{F8F38B24-1299-47D5-8E40-830F76DE9D8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666750</xdr:colOff>
      <xdr:row>1</xdr:row>
      <xdr:rowOff>9525</xdr:rowOff>
    </xdr:from>
    <xdr:ext cx="2009775" cy="1533525"/>
    <xdr:pic>
      <xdr:nvPicPr>
        <xdr:cNvPr id="2" name="image1.png" descr="Mac SSD:Users:andrew:Desktop:logo.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D965"/>
    <pageSetUpPr fitToPage="1"/>
  </sheetPr>
  <dimension ref="A1:Z1000"/>
  <sheetViews>
    <sheetView zoomScale="60" zoomScaleNormal="60" workbookViewId="0">
      <selection activeCell="K2" sqref="K2"/>
    </sheetView>
  </sheetViews>
  <sheetFormatPr defaultColWidth="12.59765625" defaultRowHeight="15" customHeight="1" x14ac:dyDescent="0.25"/>
  <cols>
    <col min="1" max="1" width="14.19921875" customWidth="1"/>
    <col min="2" max="16" width="13.69921875" customWidth="1"/>
    <col min="17" max="26" width="7.59765625" customWidth="1"/>
  </cols>
  <sheetData>
    <row r="1" spans="1:26" ht="14.4" x14ac:dyDescent="0.3">
      <c r="B1" s="1"/>
      <c r="D1" s="2"/>
      <c r="E1" s="2"/>
      <c r="F1" s="2"/>
      <c r="G1" s="2"/>
      <c r="H1" s="2"/>
      <c r="I1" s="2"/>
      <c r="J1" s="3"/>
      <c r="K1" s="3" t="s">
        <v>0</v>
      </c>
      <c r="L1" s="3"/>
      <c r="M1" s="2"/>
      <c r="N1" s="3"/>
      <c r="O1" s="2"/>
      <c r="P1" s="3"/>
    </row>
    <row r="2" spans="1:26" ht="14.4" x14ac:dyDescent="0.3">
      <c r="D2" s="2"/>
      <c r="E2" s="2"/>
      <c r="F2" s="2"/>
      <c r="G2" s="2"/>
      <c r="H2" s="2"/>
      <c r="I2" s="2"/>
      <c r="J2" s="3"/>
      <c r="K2" s="3" t="s">
        <v>336</v>
      </c>
      <c r="L2" s="3"/>
      <c r="M2" s="2"/>
      <c r="N2" s="3"/>
      <c r="O2" s="2"/>
      <c r="P2" s="3"/>
    </row>
    <row r="3" spans="1:26" ht="15.6" x14ac:dyDescent="0.3">
      <c r="A3" s="4"/>
      <c r="B3" s="4"/>
      <c r="C3" s="4"/>
      <c r="D3" s="5"/>
      <c r="E3" s="5"/>
      <c r="F3" s="5"/>
      <c r="G3" s="5"/>
      <c r="H3" s="5"/>
      <c r="I3" s="5"/>
      <c r="J3" s="6"/>
      <c r="K3" s="457" t="s">
        <v>337</v>
      </c>
      <c r="L3" s="6"/>
      <c r="M3" s="7"/>
      <c r="N3" s="8"/>
      <c r="O3" s="7"/>
      <c r="P3" s="6"/>
      <c r="Q3" s="4"/>
      <c r="R3" s="4"/>
      <c r="S3" s="4"/>
      <c r="T3" s="4"/>
      <c r="U3" s="4"/>
      <c r="V3" s="4"/>
      <c r="W3" s="4"/>
      <c r="X3" s="4"/>
      <c r="Y3" s="4"/>
      <c r="Z3" s="4"/>
    </row>
    <row r="4" spans="1:26" ht="15.6" x14ac:dyDescent="0.3">
      <c r="A4" s="4"/>
      <c r="B4" s="4"/>
      <c r="C4" s="4"/>
      <c r="D4" s="5"/>
      <c r="E4" s="5"/>
      <c r="F4" s="5"/>
      <c r="G4" s="5"/>
      <c r="H4" s="5"/>
      <c r="I4" s="5"/>
      <c r="J4" s="6"/>
      <c r="K4" s="4"/>
      <c r="L4" s="9"/>
      <c r="M4" s="10"/>
      <c r="N4" s="9"/>
      <c r="O4" s="7"/>
      <c r="P4" s="6"/>
      <c r="Q4" s="4"/>
      <c r="R4" s="4"/>
      <c r="S4" s="4"/>
      <c r="T4" s="4"/>
      <c r="U4" s="4"/>
      <c r="V4" s="4"/>
      <c r="W4" s="4"/>
      <c r="X4" s="4"/>
      <c r="Y4" s="4"/>
      <c r="Z4" s="4"/>
    </row>
    <row r="5" spans="1:26" ht="15.75" customHeight="1" x14ac:dyDescent="0.3">
      <c r="A5" s="4"/>
      <c r="B5" s="11"/>
      <c r="C5" s="4"/>
      <c r="D5" s="455" t="s">
        <v>329</v>
      </c>
      <c r="E5" s="4"/>
      <c r="F5" s="4"/>
      <c r="G5" s="4"/>
      <c r="H5" s="4"/>
      <c r="I5" s="4"/>
      <c r="J5" s="4"/>
      <c r="K5" s="4"/>
      <c r="L5" s="12"/>
      <c r="M5" s="12"/>
      <c r="N5" s="13"/>
      <c r="O5" s="4"/>
      <c r="P5" s="4"/>
      <c r="Q5" s="4"/>
      <c r="R5" s="4"/>
      <c r="S5" s="4"/>
      <c r="T5" s="4"/>
      <c r="U5" s="4"/>
      <c r="V5" s="4"/>
      <c r="W5" s="4"/>
      <c r="X5" s="4"/>
      <c r="Y5" s="4"/>
      <c r="Z5" s="4"/>
    </row>
    <row r="6" spans="1:26" ht="15.6" x14ac:dyDescent="0.3">
      <c r="A6" s="4"/>
      <c r="B6" s="11"/>
      <c r="C6" s="4"/>
      <c r="D6" s="455" t="s">
        <v>330</v>
      </c>
      <c r="E6" s="11"/>
      <c r="F6" s="11"/>
      <c r="G6" s="11"/>
      <c r="H6" s="11"/>
      <c r="I6" s="11"/>
      <c r="J6" s="13"/>
      <c r="K6" s="4"/>
      <c r="L6" s="4"/>
      <c r="M6" s="4"/>
      <c r="N6" s="13"/>
      <c r="O6" s="4"/>
      <c r="P6" s="4"/>
      <c r="Q6" s="4"/>
      <c r="R6" s="4"/>
      <c r="S6" s="4"/>
      <c r="T6" s="4"/>
      <c r="U6" s="4"/>
      <c r="V6" s="4"/>
      <c r="W6" s="4"/>
      <c r="X6" s="4"/>
      <c r="Y6" s="4"/>
      <c r="Z6" s="4"/>
    </row>
    <row r="7" spans="1:26" ht="15.6" x14ac:dyDescent="0.3">
      <c r="A7" s="4"/>
      <c r="B7" s="4"/>
      <c r="C7" s="4"/>
      <c r="D7" s="455" t="s">
        <v>331</v>
      </c>
      <c r="E7" s="11"/>
      <c r="F7" s="11"/>
      <c r="G7" s="11"/>
      <c r="H7" s="11"/>
      <c r="I7" s="11"/>
      <c r="J7" s="13"/>
      <c r="K7" s="4"/>
      <c r="L7" s="14"/>
      <c r="M7" s="14"/>
      <c r="N7" s="13"/>
      <c r="O7" s="4"/>
      <c r="P7" s="4"/>
      <c r="Q7" s="4"/>
      <c r="R7" s="4"/>
      <c r="S7" s="4"/>
      <c r="T7" s="4"/>
      <c r="U7" s="4"/>
      <c r="V7" s="4"/>
      <c r="W7" s="4"/>
      <c r="X7" s="4"/>
      <c r="Y7" s="4"/>
      <c r="Z7" s="4"/>
    </row>
    <row r="8" spans="1:26" ht="15.6" x14ac:dyDescent="0.3">
      <c r="A8" s="4"/>
      <c r="B8" s="4"/>
      <c r="C8" s="4"/>
      <c r="D8" s="455" t="s">
        <v>332</v>
      </c>
      <c r="E8" s="11"/>
      <c r="F8" s="11"/>
      <c r="G8" s="11"/>
      <c r="H8" s="11"/>
      <c r="I8" s="11"/>
      <c r="J8" s="13"/>
      <c r="K8" s="4"/>
      <c r="L8" s="13"/>
      <c r="M8" s="13"/>
      <c r="N8" s="13"/>
      <c r="O8" s="4"/>
      <c r="P8" s="4"/>
      <c r="Q8" s="4"/>
      <c r="R8" s="4"/>
      <c r="S8" s="4"/>
      <c r="T8" s="4"/>
      <c r="U8" s="4"/>
      <c r="V8" s="4"/>
      <c r="W8" s="4"/>
      <c r="X8" s="4"/>
      <c r="Y8" s="4"/>
      <c r="Z8" s="4"/>
    </row>
    <row r="9" spans="1:26" ht="15.6" x14ac:dyDescent="0.3">
      <c r="A9" s="4"/>
      <c r="B9" s="4"/>
      <c r="C9" s="4"/>
      <c r="D9" s="10"/>
      <c r="E9" s="10"/>
      <c r="F9" s="10"/>
      <c r="G9" s="10"/>
      <c r="H9" s="10"/>
      <c r="I9" s="10"/>
      <c r="J9" s="9"/>
      <c r="K9" s="10"/>
      <c r="L9" s="9"/>
      <c r="M9" s="10"/>
      <c r="N9" s="9"/>
      <c r="O9" s="7"/>
      <c r="P9" s="6"/>
      <c r="Q9" s="4"/>
      <c r="R9" s="4"/>
      <c r="S9" s="4"/>
      <c r="T9" s="4"/>
      <c r="U9" s="4"/>
      <c r="V9" s="4"/>
      <c r="W9" s="4"/>
      <c r="X9" s="4"/>
      <c r="Y9" s="4"/>
      <c r="Z9" s="4"/>
    </row>
    <row r="10" spans="1:26" ht="15.6" x14ac:dyDescent="0.3">
      <c r="A10" s="4"/>
      <c r="B10" s="4"/>
      <c r="C10" s="4"/>
      <c r="D10" s="10"/>
      <c r="E10" s="10"/>
      <c r="F10" s="10"/>
      <c r="G10" s="10"/>
      <c r="H10" s="10"/>
      <c r="I10" s="10"/>
      <c r="J10" s="9"/>
      <c r="K10" s="10"/>
      <c r="L10" s="9"/>
      <c r="M10" s="10"/>
      <c r="N10" s="9"/>
      <c r="O10" s="7"/>
      <c r="P10" s="6"/>
      <c r="Q10" s="4"/>
      <c r="R10" s="4"/>
      <c r="S10" s="4"/>
      <c r="T10" s="4"/>
      <c r="U10" s="4"/>
      <c r="V10" s="4"/>
      <c r="W10" s="4"/>
      <c r="X10" s="4"/>
      <c r="Y10" s="4"/>
      <c r="Z10" s="4"/>
    </row>
    <row r="11" spans="1:26" ht="15.6" x14ac:dyDescent="0.3">
      <c r="A11" s="4"/>
      <c r="B11" s="458" t="s">
        <v>1</v>
      </c>
      <c r="C11" s="459"/>
      <c r="D11" s="459"/>
      <c r="E11" s="459"/>
      <c r="F11" s="459"/>
      <c r="G11" s="459"/>
      <c r="H11" s="459"/>
      <c r="I11" s="459"/>
      <c r="J11" s="459"/>
      <c r="K11" s="459"/>
      <c r="L11" s="459"/>
      <c r="M11" s="459"/>
      <c r="N11" s="459"/>
      <c r="O11" s="7"/>
      <c r="P11" s="6"/>
      <c r="Q11" s="4"/>
      <c r="R11" s="4"/>
      <c r="S11" s="4"/>
      <c r="T11" s="4"/>
      <c r="U11" s="4"/>
      <c r="V11" s="4"/>
      <c r="W11" s="4"/>
      <c r="X11" s="4"/>
      <c r="Y11" s="4"/>
      <c r="Z11" s="4"/>
    </row>
    <row r="12" spans="1:26" ht="15.6" x14ac:dyDescent="0.3">
      <c r="A12" s="4"/>
      <c r="B12" s="458" t="s">
        <v>2</v>
      </c>
      <c r="C12" s="459"/>
      <c r="D12" s="459"/>
      <c r="E12" s="459"/>
      <c r="F12" s="459"/>
      <c r="G12" s="459"/>
      <c r="H12" s="459"/>
      <c r="I12" s="459"/>
      <c r="J12" s="459"/>
      <c r="K12" s="459"/>
      <c r="L12" s="459"/>
      <c r="M12" s="459"/>
      <c r="N12" s="459"/>
      <c r="O12" s="7"/>
      <c r="P12" s="6"/>
      <c r="Q12" s="4"/>
      <c r="R12" s="4"/>
      <c r="S12" s="4"/>
      <c r="T12" s="4"/>
      <c r="U12" s="4"/>
      <c r="V12" s="4"/>
      <c r="W12" s="4"/>
      <c r="X12" s="4"/>
      <c r="Y12" s="4"/>
      <c r="Z12" s="4"/>
    </row>
    <row r="13" spans="1:26" ht="15.6" x14ac:dyDescent="0.3">
      <c r="A13" s="4"/>
      <c r="B13" s="460" t="s">
        <v>333</v>
      </c>
      <c r="C13" s="459"/>
      <c r="D13" s="459"/>
      <c r="E13" s="459"/>
      <c r="F13" s="459"/>
      <c r="G13" s="459"/>
      <c r="H13" s="459"/>
      <c r="I13" s="459"/>
      <c r="J13" s="459"/>
      <c r="K13" s="459"/>
      <c r="L13" s="459"/>
      <c r="M13" s="459"/>
      <c r="N13" s="459"/>
      <c r="O13" s="7"/>
      <c r="P13" s="6"/>
      <c r="Q13" s="4"/>
      <c r="R13" s="4"/>
      <c r="S13" s="4"/>
      <c r="T13" s="4"/>
      <c r="U13" s="4"/>
      <c r="V13" s="4"/>
      <c r="W13" s="4"/>
      <c r="X13" s="4"/>
      <c r="Y13" s="4"/>
      <c r="Z13" s="4"/>
    </row>
    <row r="14" spans="1:26" ht="15.6" x14ac:dyDescent="0.3">
      <c r="A14" s="4"/>
      <c r="B14" s="11"/>
      <c r="C14" s="13"/>
      <c r="D14" s="10"/>
      <c r="E14" s="10"/>
      <c r="F14" s="10"/>
      <c r="G14" s="10"/>
      <c r="H14" s="10"/>
      <c r="I14" s="10"/>
      <c r="J14" s="9"/>
      <c r="K14" s="10"/>
      <c r="L14" s="9"/>
      <c r="M14" s="10"/>
      <c r="N14" s="9"/>
      <c r="O14" s="7"/>
      <c r="P14" s="6"/>
      <c r="Q14" s="4"/>
      <c r="R14" s="4"/>
      <c r="S14" s="4"/>
      <c r="T14" s="4"/>
      <c r="U14" s="4"/>
      <c r="V14" s="4"/>
      <c r="W14" s="4"/>
      <c r="X14" s="4"/>
      <c r="Y14" s="4"/>
      <c r="Z14" s="4"/>
    </row>
    <row r="15" spans="1:26" ht="14.4" x14ac:dyDescent="0.3">
      <c r="D15" s="2"/>
      <c r="E15" s="2"/>
      <c r="F15" s="2"/>
      <c r="G15" s="2"/>
      <c r="H15" s="2"/>
      <c r="I15" s="2"/>
      <c r="J15" s="3"/>
      <c r="K15" s="2"/>
      <c r="L15" s="3"/>
      <c r="M15" s="2"/>
      <c r="N15" s="3"/>
      <c r="O15" s="2"/>
      <c r="P15" s="3"/>
    </row>
    <row r="16" spans="1:26" ht="30" customHeight="1" x14ac:dyDescent="0.25">
      <c r="A16" s="461"/>
      <c r="B16" s="464" t="s">
        <v>3</v>
      </c>
      <c r="C16" s="465"/>
      <c r="D16" s="468" t="s">
        <v>4</v>
      </c>
      <c r="E16" s="469"/>
      <c r="F16" s="469"/>
      <c r="G16" s="469"/>
      <c r="H16" s="469"/>
      <c r="I16" s="469"/>
      <c r="J16" s="470"/>
      <c r="K16" s="471" t="s">
        <v>5</v>
      </c>
      <c r="L16" s="465"/>
      <c r="M16" s="471" t="s">
        <v>6</v>
      </c>
      <c r="N16" s="465"/>
      <c r="O16" s="15"/>
      <c r="P16" s="15"/>
      <c r="Q16" s="15"/>
      <c r="R16" s="15"/>
      <c r="S16" s="15"/>
      <c r="T16" s="15"/>
      <c r="U16" s="15"/>
      <c r="V16" s="15"/>
      <c r="W16" s="15"/>
      <c r="X16" s="15"/>
      <c r="Y16" s="15"/>
      <c r="Z16" s="15"/>
    </row>
    <row r="17" spans="1:26" ht="51" customHeight="1" x14ac:dyDescent="0.3">
      <c r="A17" s="462"/>
      <c r="B17" s="466"/>
      <c r="C17" s="467"/>
      <c r="D17" s="16" t="s">
        <v>7</v>
      </c>
      <c r="E17" s="17" t="s">
        <v>8</v>
      </c>
      <c r="F17" s="17" t="s">
        <v>9</v>
      </c>
      <c r="G17" s="17" t="s">
        <v>10</v>
      </c>
      <c r="H17" s="17" t="s">
        <v>11</v>
      </c>
      <c r="I17" s="473" t="s">
        <v>12</v>
      </c>
      <c r="J17" s="474"/>
      <c r="K17" s="472"/>
      <c r="L17" s="467"/>
      <c r="M17" s="472"/>
      <c r="N17" s="467"/>
    </row>
    <row r="18" spans="1:26" ht="47.25" customHeight="1" x14ac:dyDescent="0.25">
      <c r="A18" s="463"/>
      <c r="B18" s="18" t="s">
        <v>13</v>
      </c>
      <c r="C18" s="19" t="s">
        <v>14</v>
      </c>
      <c r="D18" s="18" t="s">
        <v>14</v>
      </c>
      <c r="E18" s="20" t="s">
        <v>14</v>
      </c>
      <c r="F18" s="20" t="s">
        <v>14</v>
      </c>
      <c r="G18" s="20" t="s">
        <v>14</v>
      </c>
      <c r="H18" s="20" t="s">
        <v>14</v>
      </c>
      <c r="I18" s="20" t="s">
        <v>13</v>
      </c>
      <c r="J18" s="21" t="s">
        <v>15</v>
      </c>
      <c r="K18" s="18" t="s">
        <v>13</v>
      </c>
      <c r="L18" s="19" t="s">
        <v>14</v>
      </c>
      <c r="M18" s="22" t="s">
        <v>13</v>
      </c>
      <c r="N18" s="23" t="s">
        <v>14</v>
      </c>
      <c r="O18" s="24"/>
      <c r="P18" s="24"/>
      <c r="Q18" s="24"/>
      <c r="R18" s="24"/>
      <c r="S18" s="47"/>
      <c r="T18" s="24"/>
      <c r="U18" s="24"/>
      <c r="V18" s="24"/>
      <c r="W18" s="24"/>
      <c r="X18" s="24"/>
      <c r="Y18" s="24"/>
      <c r="Z18" s="24"/>
    </row>
    <row r="19" spans="1:26" ht="15" customHeight="1" x14ac:dyDescent="0.25">
      <c r="A19" s="25" t="s">
        <v>16</v>
      </c>
      <c r="B19" s="26" t="s">
        <v>17</v>
      </c>
      <c r="C19" s="27" t="s">
        <v>18</v>
      </c>
      <c r="D19" s="28" t="s">
        <v>19</v>
      </c>
      <c r="E19" s="29" t="s">
        <v>20</v>
      </c>
      <c r="F19" s="29" t="s">
        <v>21</v>
      </c>
      <c r="G19" s="29" t="s">
        <v>22</v>
      </c>
      <c r="H19" s="29" t="s">
        <v>23</v>
      </c>
      <c r="I19" s="29" t="s">
        <v>24</v>
      </c>
      <c r="J19" s="27" t="s">
        <v>25</v>
      </c>
      <c r="K19" s="28" t="s">
        <v>26</v>
      </c>
      <c r="L19" s="27" t="s">
        <v>27</v>
      </c>
      <c r="M19" s="28" t="s">
        <v>28</v>
      </c>
      <c r="N19" s="27" t="s">
        <v>29</v>
      </c>
      <c r="O19" s="30"/>
      <c r="P19" s="30"/>
      <c r="Q19" s="30"/>
      <c r="R19" s="30"/>
      <c r="S19" s="30"/>
      <c r="T19" s="30"/>
      <c r="U19" s="30"/>
      <c r="V19" s="30"/>
      <c r="W19" s="30"/>
      <c r="X19" s="30"/>
      <c r="Y19" s="30"/>
      <c r="Z19" s="30"/>
    </row>
    <row r="20" spans="1:26" ht="39.75" customHeight="1" x14ac:dyDescent="0.25">
      <c r="A20" s="31" t="s">
        <v>30</v>
      </c>
      <c r="B20" s="32">
        <v>1</v>
      </c>
      <c r="C20" s="33">
        <v>898871.8</v>
      </c>
      <c r="D20" s="34">
        <v>25893</v>
      </c>
      <c r="E20" s="35"/>
      <c r="F20" s="35">
        <v>676505</v>
      </c>
      <c r="G20" s="35"/>
      <c r="H20" s="35">
        <v>132700</v>
      </c>
      <c r="I20" s="36">
        <v>1</v>
      </c>
      <c r="J20" s="33">
        <f t="shared" ref="J20:J23" si="0">D20+E20+F20+G20+H20</f>
        <v>835098</v>
      </c>
      <c r="K20" s="37"/>
      <c r="L20" s="33"/>
      <c r="M20" s="38">
        <v>1</v>
      </c>
      <c r="N20" s="39">
        <f t="shared" ref="N20:N23" si="1">C20+J20+L20</f>
        <v>1733969.8</v>
      </c>
      <c r="O20" s="24"/>
      <c r="P20" s="24"/>
      <c r="Q20" s="24"/>
      <c r="R20" s="24"/>
      <c r="S20" s="24"/>
      <c r="T20" s="24"/>
      <c r="U20" s="24"/>
      <c r="V20" s="24"/>
      <c r="W20" s="24"/>
      <c r="X20" s="24"/>
      <c r="Y20" s="24"/>
      <c r="Z20" s="24"/>
    </row>
    <row r="21" spans="1:26" ht="45" customHeight="1" x14ac:dyDescent="0.25">
      <c r="A21" s="40" t="s">
        <v>31</v>
      </c>
      <c r="B21" s="32">
        <v>0.98899999999999999</v>
      </c>
      <c r="C21" s="33">
        <v>889492.86</v>
      </c>
      <c r="D21" s="34">
        <v>29904.6</v>
      </c>
      <c r="E21" s="35"/>
      <c r="F21" s="35">
        <v>815491.33</v>
      </c>
      <c r="G21" s="35"/>
      <c r="H21" s="35"/>
      <c r="I21" s="36">
        <v>1.012</v>
      </c>
      <c r="J21" s="33">
        <f t="shared" si="0"/>
        <v>845395.92999999993</v>
      </c>
      <c r="K21" s="37"/>
      <c r="L21" s="33"/>
      <c r="M21" s="38">
        <v>1</v>
      </c>
      <c r="N21" s="39">
        <f t="shared" si="1"/>
        <v>1734888.79</v>
      </c>
      <c r="O21" s="24"/>
      <c r="P21" s="24"/>
      <c r="Q21" s="24"/>
      <c r="R21" s="24"/>
      <c r="S21" s="24"/>
      <c r="T21" s="24"/>
      <c r="U21" s="24"/>
      <c r="V21" s="24"/>
      <c r="W21" s="24"/>
      <c r="X21" s="24"/>
      <c r="Y21" s="24"/>
      <c r="Z21" s="24"/>
    </row>
    <row r="22" spans="1:26" ht="48.75" customHeight="1" x14ac:dyDescent="0.25">
      <c r="A22" s="40" t="s">
        <v>32</v>
      </c>
      <c r="B22" s="32">
        <v>0.78800000000000003</v>
      </c>
      <c r="C22" s="33">
        <v>701120</v>
      </c>
      <c r="D22" s="34">
        <v>29904.6</v>
      </c>
      <c r="E22" s="35"/>
      <c r="F22" s="35">
        <v>540560.23</v>
      </c>
      <c r="G22" s="35"/>
      <c r="H22" s="35"/>
      <c r="I22" s="36">
        <v>0.67400000000000004</v>
      </c>
      <c r="J22" s="33">
        <f t="shared" si="0"/>
        <v>570464.82999999996</v>
      </c>
      <c r="K22" s="37"/>
      <c r="L22" s="33"/>
      <c r="M22" s="38">
        <v>0.7329</v>
      </c>
      <c r="N22" s="39">
        <f t="shared" si="1"/>
        <v>1271584.83</v>
      </c>
      <c r="O22" s="24"/>
      <c r="P22" s="24"/>
      <c r="Q22" s="24"/>
      <c r="R22" s="24"/>
      <c r="S22" s="24"/>
      <c r="T22" s="24"/>
      <c r="U22" s="24"/>
      <c r="V22" s="24"/>
      <c r="W22" s="24"/>
      <c r="X22" s="24"/>
      <c r="Y22" s="24"/>
      <c r="Z22" s="24"/>
    </row>
    <row r="23" spans="1:26" ht="39.75" customHeight="1" x14ac:dyDescent="0.25">
      <c r="A23" s="41" t="s">
        <v>33</v>
      </c>
      <c r="B23" s="32">
        <v>0.21199999999999999</v>
      </c>
      <c r="C23" s="33">
        <f t="shared" ref="C23:H23" si="2">C21-C22</f>
        <v>188372.86</v>
      </c>
      <c r="D23" s="34">
        <f t="shared" si="2"/>
        <v>0</v>
      </c>
      <c r="E23" s="35">
        <f t="shared" si="2"/>
        <v>0</v>
      </c>
      <c r="F23" s="35">
        <f t="shared" si="2"/>
        <v>274931.09999999998</v>
      </c>
      <c r="G23" s="35">
        <f t="shared" si="2"/>
        <v>0</v>
      </c>
      <c r="H23" s="35">
        <f t="shared" si="2"/>
        <v>0</v>
      </c>
      <c r="I23" s="36">
        <v>0.33800000000000002</v>
      </c>
      <c r="J23" s="33">
        <f t="shared" si="0"/>
        <v>274931.09999999998</v>
      </c>
      <c r="K23" s="37"/>
      <c r="L23" s="33">
        <f>L21-L22</f>
        <v>0</v>
      </c>
      <c r="M23" s="38">
        <v>0.2671</v>
      </c>
      <c r="N23" s="39">
        <f t="shared" si="1"/>
        <v>463303.95999999996</v>
      </c>
      <c r="O23" s="24"/>
      <c r="P23" s="24"/>
      <c r="Q23" s="24"/>
      <c r="R23" s="24"/>
      <c r="S23" s="24"/>
      <c r="T23" s="24"/>
      <c r="U23" s="24"/>
      <c r="V23" s="24"/>
      <c r="W23" s="24"/>
      <c r="X23" s="24"/>
      <c r="Y23" s="24"/>
      <c r="Z23" s="24"/>
    </row>
    <row r="24" spans="1:26" ht="15.75" customHeight="1" x14ac:dyDescent="0.3">
      <c r="D24" s="2"/>
      <c r="E24" s="2"/>
      <c r="F24" s="2"/>
      <c r="G24" s="2"/>
      <c r="H24" s="2"/>
      <c r="I24" s="2"/>
      <c r="J24" s="3"/>
      <c r="K24" s="2"/>
      <c r="L24" s="3"/>
      <c r="M24" s="2"/>
      <c r="N24" s="3"/>
      <c r="O24" s="2"/>
      <c r="P24" s="3"/>
    </row>
    <row r="25" spans="1:26" ht="15.75" customHeight="1" x14ac:dyDescent="0.3">
      <c r="D25" s="2"/>
      <c r="E25" s="2"/>
      <c r="F25" s="2"/>
      <c r="G25" s="2"/>
      <c r="H25" s="2"/>
      <c r="I25" s="2"/>
      <c r="J25" s="3"/>
      <c r="K25" s="2"/>
      <c r="L25" s="3"/>
      <c r="M25" s="2"/>
      <c r="N25" s="3"/>
      <c r="O25" s="2"/>
      <c r="P25" s="3"/>
    </row>
    <row r="26" spans="1:26" ht="15.75" customHeight="1" x14ac:dyDescent="0.3">
      <c r="A26" s="42"/>
      <c r="B26" s="42" t="s">
        <v>34</v>
      </c>
      <c r="C26" s="456" t="s">
        <v>334</v>
      </c>
      <c r="D26" s="43"/>
      <c r="E26" s="43"/>
      <c r="F26" s="42"/>
      <c r="G26" s="43"/>
      <c r="H26" s="43"/>
      <c r="I26" s="44"/>
      <c r="J26" s="456" t="s">
        <v>335</v>
      </c>
      <c r="K26" s="43"/>
      <c r="L26" s="43"/>
      <c r="M26" s="43"/>
      <c r="N26" s="43"/>
      <c r="O26" s="42"/>
      <c r="P26" s="42"/>
      <c r="Q26" s="42"/>
      <c r="R26" s="42"/>
      <c r="S26" s="42"/>
      <c r="T26" s="42"/>
      <c r="U26" s="42"/>
      <c r="V26" s="42"/>
      <c r="W26" s="42"/>
      <c r="X26" s="42"/>
      <c r="Y26" s="42"/>
      <c r="Z26" s="42"/>
    </row>
    <row r="27" spans="1:26" ht="15.75" customHeight="1" x14ac:dyDescent="0.3">
      <c r="D27" s="45" t="s">
        <v>35</v>
      </c>
      <c r="F27" s="46"/>
      <c r="G27" s="45" t="s">
        <v>36</v>
      </c>
      <c r="I27" s="2"/>
      <c r="K27" s="46" t="s">
        <v>37</v>
      </c>
    </row>
    <row r="28" spans="1:26" ht="15.75" customHeight="1" x14ac:dyDescent="0.3">
      <c r="D28" s="2"/>
      <c r="E28" s="2"/>
      <c r="F28" s="2"/>
      <c r="G28" s="2"/>
      <c r="H28" s="2"/>
      <c r="I28" s="2"/>
      <c r="J28" s="3"/>
      <c r="K28" s="2"/>
      <c r="L28" s="3"/>
      <c r="M28" s="2"/>
      <c r="N28" s="3"/>
      <c r="O28" s="2"/>
      <c r="P28" s="3"/>
    </row>
    <row r="29" spans="1:26" ht="15.75" customHeight="1" x14ac:dyDescent="0.3">
      <c r="D29" s="2"/>
      <c r="E29" s="2"/>
      <c r="F29" s="2"/>
      <c r="G29" s="2"/>
      <c r="H29" s="2"/>
      <c r="I29" s="2"/>
      <c r="J29" s="3"/>
      <c r="K29" s="2"/>
      <c r="L29" s="3"/>
      <c r="M29" s="2"/>
      <c r="N29" s="3"/>
      <c r="O29" s="2"/>
      <c r="P29" s="3"/>
    </row>
    <row r="30" spans="1:26" ht="15.75" customHeight="1" x14ac:dyDescent="0.3">
      <c r="D30" s="2"/>
      <c r="E30" s="2"/>
      <c r="F30" s="2"/>
      <c r="G30" s="2"/>
      <c r="H30" s="2"/>
      <c r="I30" s="2"/>
      <c r="J30" s="3"/>
      <c r="K30" s="2"/>
      <c r="L30" s="3"/>
      <c r="M30" s="2"/>
      <c r="N30" s="3"/>
      <c r="O30" s="2"/>
      <c r="P30" s="3"/>
    </row>
    <row r="31" spans="1:26" ht="15.75" customHeight="1" x14ac:dyDescent="0.3">
      <c r="D31" s="2"/>
      <c r="E31" s="2"/>
      <c r="F31" s="2"/>
      <c r="G31" s="2"/>
      <c r="H31" s="2"/>
      <c r="I31" s="2"/>
      <c r="J31" s="3"/>
      <c r="K31" s="2"/>
      <c r="L31" s="3"/>
      <c r="M31" s="2"/>
      <c r="N31" s="3"/>
      <c r="O31" s="2"/>
      <c r="P31" s="3"/>
    </row>
    <row r="32" spans="1:26" ht="15.75" customHeight="1" x14ac:dyDescent="0.3">
      <c r="D32" s="2"/>
      <c r="E32" s="2"/>
      <c r="F32" s="2"/>
      <c r="G32" s="2"/>
      <c r="H32" s="2"/>
      <c r="I32" s="2"/>
      <c r="J32" s="3"/>
      <c r="K32" s="2"/>
      <c r="L32" s="3"/>
      <c r="M32" s="2"/>
      <c r="N32" s="3"/>
      <c r="O32" s="2"/>
      <c r="P32" s="3"/>
    </row>
    <row r="33" spans="4:16" ht="15.75" customHeight="1" x14ac:dyDescent="0.3">
      <c r="D33" s="2"/>
      <c r="E33" s="2"/>
      <c r="F33" s="2"/>
      <c r="G33" s="2"/>
      <c r="H33" s="2"/>
      <c r="I33" s="2"/>
      <c r="J33" s="3"/>
      <c r="K33" s="2"/>
      <c r="L33" s="3"/>
      <c r="M33" s="2"/>
      <c r="N33" s="3"/>
      <c r="O33" s="2"/>
      <c r="P33" s="3"/>
    </row>
    <row r="34" spans="4:16" ht="15.75" customHeight="1" x14ac:dyDescent="0.3">
      <c r="D34" s="2"/>
      <c r="E34" s="2"/>
      <c r="F34" s="2"/>
      <c r="G34" s="2"/>
      <c r="H34" s="2"/>
      <c r="I34" s="2"/>
      <c r="J34" s="3"/>
      <c r="K34" s="2"/>
      <c r="L34" s="3"/>
      <c r="M34" s="2"/>
      <c r="N34" s="3"/>
      <c r="O34" s="2"/>
      <c r="P34" s="3"/>
    </row>
    <row r="35" spans="4:16" ht="15.75" customHeight="1" x14ac:dyDescent="0.3">
      <c r="D35" s="2"/>
      <c r="E35" s="2"/>
      <c r="F35" s="2"/>
      <c r="G35" s="2"/>
      <c r="H35" s="2"/>
      <c r="I35" s="2"/>
      <c r="J35" s="3"/>
      <c r="K35" s="2"/>
      <c r="L35" s="3"/>
      <c r="M35" s="2"/>
      <c r="N35" s="3"/>
      <c r="O35" s="2"/>
      <c r="P35" s="3"/>
    </row>
    <row r="36" spans="4:16" ht="15.75" customHeight="1" x14ac:dyDescent="0.3">
      <c r="D36" s="2"/>
      <c r="E36" s="2"/>
      <c r="F36" s="2"/>
      <c r="G36" s="2"/>
      <c r="H36" s="2"/>
      <c r="I36" s="2"/>
      <c r="J36" s="3"/>
      <c r="K36" s="2"/>
      <c r="L36" s="3"/>
      <c r="M36" s="2"/>
      <c r="N36" s="3"/>
      <c r="O36" s="2"/>
      <c r="P36" s="3"/>
    </row>
    <row r="37" spans="4:16" ht="15.75" customHeight="1" x14ac:dyDescent="0.3">
      <c r="D37" s="2"/>
      <c r="E37" s="2"/>
      <c r="F37" s="2"/>
      <c r="G37" s="2"/>
      <c r="H37" s="2"/>
      <c r="I37" s="2"/>
      <c r="J37" s="3"/>
      <c r="K37" s="2"/>
      <c r="L37" s="3"/>
      <c r="M37" s="2"/>
      <c r="N37" s="3"/>
      <c r="O37" s="2"/>
      <c r="P37" s="3"/>
    </row>
    <row r="38" spans="4:16" ht="15.75" customHeight="1" x14ac:dyDescent="0.3">
      <c r="D38" s="2"/>
      <c r="E38" s="2"/>
      <c r="F38" s="2"/>
      <c r="G38" s="2"/>
      <c r="H38" s="2"/>
      <c r="I38" s="2"/>
      <c r="J38" s="3"/>
      <c r="K38" s="2"/>
      <c r="L38" s="3"/>
      <c r="M38" s="2"/>
      <c r="N38" s="3"/>
      <c r="O38" s="2"/>
      <c r="P38" s="3"/>
    </row>
    <row r="39" spans="4:16" ht="15.75" customHeight="1" x14ac:dyDescent="0.3">
      <c r="D39" s="2"/>
      <c r="E39" s="2"/>
      <c r="F39" s="2"/>
      <c r="G39" s="2"/>
      <c r="H39" s="2"/>
      <c r="I39" s="2"/>
      <c r="J39" s="3"/>
      <c r="K39" s="2"/>
      <c r="L39" s="3"/>
      <c r="M39" s="2"/>
      <c r="N39" s="3"/>
      <c r="O39" s="2"/>
      <c r="P39" s="3"/>
    </row>
    <row r="40" spans="4:16" ht="15.75" customHeight="1" x14ac:dyDescent="0.3">
      <c r="D40" s="2"/>
      <c r="E40" s="2"/>
      <c r="F40" s="2"/>
      <c r="G40" s="2"/>
      <c r="H40" s="2"/>
      <c r="I40" s="2"/>
      <c r="J40" s="3"/>
      <c r="K40" s="2"/>
      <c r="L40" s="3"/>
      <c r="M40" s="2"/>
      <c r="N40" s="3"/>
      <c r="O40" s="2"/>
      <c r="P40" s="3"/>
    </row>
    <row r="41" spans="4:16" ht="15.75" customHeight="1" x14ac:dyDescent="0.3">
      <c r="D41" s="2"/>
      <c r="E41" s="2"/>
      <c r="F41" s="2"/>
      <c r="G41" s="2"/>
      <c r="H41" s="2"/>
      <c r="I41" s="2"/>
      <c r="J41" s="3"/>
      <c r="K41" s="2"/>
      <c r="L41" s="3"/>
      <c r="M41" s="2"/>
      <c r="N41" s="3"/>
      <c r="O41" s="2"/>
      <c r="P41" s="3"/>
    </row>
    <row r="42" spans="4:16" ht="15.75" customHeight="1" x14ac:dyDescent="0.3">
      <c r="D42" s="2"/>
      <c r="E42" s="2"/>
      <c r="F42" s="2"/>
      <c r="G42" s="2"/>
      <c r="H42" s="2"/>
      <c r="I42" s="2"/>
      <c r="J42" s="3"/>
      <c r="K42" s="2"/>
      <c r="L42" s="3"/>
      <c r="M42" s="2"/>
      <c r="N42" s="3"/>
      <c r="O42" s="2"/>
      <c r="P42" s="3"/>
    </row>
    <row r="43" spans="4:16" ht="15.75" customHeight="1" x14ac:dyDescent="0.3">
      <c r="D43" s="2"/>
      <c r="E43" s="2"/>
      <c r="F43" s="2"/>
      <c r="G43" s="2"/>
      <c r="H43" s="2"/>
      <c r="I43" s="2"/>
      <c r="J43" s="3"/>
      <c r="K43" s="2"/>
      <c r="L43" s="3"/>
      <c r="M43" s="2"/>
      <c r="N43" s="3"/>
      <c r="O43" s="2"/>
      <c r="P43" s="3"/>
    </row>
    <row r="44" spans="4:16" ht="15.75" customHeight="1" x14ac:dyDescent="0.3">
      <c r="D44" s="2"/>
      <c r="E44" s="2"/>
      <c r="F44" s="2"/>
      <c r="G44" s="2"/>
      <c r="H44" s="2"/>
      <c r="I44" s="2"/>
      <c r="J44" s="3"/>
      <c r="K44" s="2"/>
      <c r="L44" s="3"/>
      <c r="M44" s="2"/>
      <c r="N44" s="3"/>
      <c r="O44" s="2"/>
      <c r="P44" s="3"/>
    </row>
    <row r="45" spans="4:16" ht="15.75" customHeight="1" x14ac:dyDescent="0.3">
      <c r="D45" s="2"/>
      <c r="E45" s="2"/>
      <c r="F45" s="2"/>
      <c r="G45" s="2"/>
      <c r="H45" s="2"/>
      <c r="I45" s="2"/>
      <c r="J45" s="3"/>
      <c r="K45" s="2"/>
      <c r="L45" s="3"/>
      <c r="M45" s="2"/>
      <c r="N45" s="3"/>
      <c r="O45" s="2"/>
      <c r="P45" s="3"/>
    </row>
    <row r="46" spans="4:16" ht="15.75" customHeight="1" x14ac:dyDescent="0.3">
      <c r="D46" s="2"/>
      <c r="E46" s="2"/>
      <c r="F46" s="2"/>
      <c r="G46" s="2"/>
      <c r="H46" s="2"/>
      <c r="I46" s="2"/>
      <c r="J46" s="3"/>
      <c r="K46" s="2"/>
      <c r="L46" s="3"/>
      <c r="M46" s="2"/>
      <c r="N46" s="3"/>
      <c r="O46" s="2"/>
      <c r="P46" s="3"/>
    </row>
    <row r="47" spans="4:16" ht="15.75" customHeight="1" x14ac:dyDescent="0.3">
      <c r="D47" s="2"/>
      <c r="E47" s="2"/>
      <c r="F47" s="2"/>
      <c r="G47" s="2"/>
      <c r="H47" s="2"/>
      <c r="I47" s="2"/>
      <c r="J47" s="3"/>
      <c r="K47" s="2"/>
      <c r="L47" s="3"/>
      <c r="M47" s="2"/>
      <c r="N47" s="3"/>
      <c r="O47" s="2"/>
      <c r="P47" s="3"/>
    </row>
    <row r="48" spans="4:16" ht="15.75" customHeight="1" x14ac:dyDescent="0.3">
      <c r="D48" s="2"/>
      <c r="E48" s="2"/>
      <c r="F48" s="2"/>
      <c r="G48" s="2"/>
      <c r="H48" s="2"/>
      <c r="I48" s="2"/>
      <c r="J48" s="3"/>
      <c r="K48" s="2"/>
      <c r="L48" s="3"/>
      <c r="M48" s="2"/>
      <c r="N48" s="3"/>
      <c r="O48" s="2"/>
      <c r="P48" s="3"/>
    </row>
    <row r="49" spans="4:16" ht="15.75" customHeight="1" x14ac:dyDescent="0.3">
      <c r="D49" s="2"/>
      <c r="E49" s="2"/>
      <c r="F49" s="2"/>
      <c r="G49" s="2"/>
      <c r="H49" s="2"/>
      <c r="I49" s="2"/>
      <c r="J49" s="3"/>
      <c r="K49" s="2"/>
      <c r="L49" s="3"/>
      <c r="M49" s="2"/>
      <c r="N49" s="3"/>
      <c r="O49" s="2"/>
      <c r="P49" s="3"/>
    </row>
    <row r="50" spans="4:16" ht="15.75" customHeight="1" x14ac:dyDescent="0.3">
      <c r="D50" s="2"/>
      <c r="E50" s="2"/>
      <c r="F50" s="2"/>
      <c r="G50" s="2"/>
      <c r="H50" s="2"/>
      <c r="I50" s="2"/>
      <c r="J50" s="3"/>
      <c r="K50" s="2"/>
      <c r="L50" s="3"/>
      <c r="M50" s="2"/>
      <c r="N50" s="3"/>
      <c r="O50" s="2"/>
      <c r="P50" s="3"/>
    </row>
    <row r="51" spans="4:16" ht="15.75" customHeight="1" x14ac:dyDescent="0.3">
      <c r="D51" s="2"/>
      <c r="E51" s="2"/>
      <c r="F51" s="2"/>
      <c r="G51" s="2"/>
      <c r="H51" s="2"/>
      <c r="I51" s="2"/>
      <c r="J51" s="3"/>
      <c r="K51" s="2"/>
      <c r="L51" s="3"/>
      <c r="M51" s="2"/>
      <c r="N51" s="3"/>
      <c r="O51" s="2"/>
      <c r="P51" s="3"/>
    </row>
    <row r="52" spans="4:16" ht="15.75" customHeight="1" x14ac:dyDescent="0.3">
      <c r="D52" s="2"/>
      <c r="E52" s="2"/>
      <c r="F52" s="2"/>
      <c r="G52" s="2"/>
      <c r="H52" s="2"/>
      <c r="I52" s="2"/>
      <c r="J52" s="3"/>
      <c r="K52" s="2"/>
      <c r="L52" s="3"/>
      <c r="M52" s="2"/>
      <c r="N52" s="3"/>
      <c r="O52" s="2"/>
      <c r="P52" s="3"/>
    </row>
    <row r="53" spans="4:16" ht="15.75" customHeight="1" x14ac:dyDescent="0.3">
      <c r="D53" s="2"/>
      <c r="E53" s="2"/>
      <c r="F53" s="2"/>
      <c r="G53" s="2"/>
      <c r="H53" s="2"/>
      <c r="I53" s="2"/>
      <c r="J53" s="3"/>
      <c r="K53" s="2"/>
      <c r="L53" s="3"/>
      <c r="M53" s="2"/>
      <c r="N53" s="3"/>
      <c r="O53" s="2"/>
      <c r="P53" s="3"/>
    </row>
    <row r="54" spans="4:16" ht="15.75" customHeight="1" x14ac:dyDescent="0.3">
      <c r="D54" s="2"/>
      <c r="E54" s="2"/>
      <c r="F54" s="2"/>
      <c r="G54" s="2"/>
      <c r="H54" s="2"/>
      <c r="I54" s="2"/>
      <c r="J54" s="3"/>
      <c r="K54" s="2"/>
      <c r="L54" s="3"/>
      <c r="M54" s="2"/>
      <c r="N54" s="3"/>
      <c r="O54" s="2"/>
      <c r="P54" s="3"/>
    </row>
    <row r="55" spans="4:16" ht="15.75" customHeight="1" x14ac:dyDescent="0.3">
      <c r="D55" s="2"/>
      <c r="E55" s="2"/>
      <c r="F55" s="2"/>
      <c r="G55" s="2"/>
      <c r="H55" s="2"/>
      <c r="I55" s="2"/>
      <c r="J55" s="3"/>
      <c r="K55" s="2"/>
      <c r="L55" s="3"/>
      <c r="M55" s="2"/>
      <c r="N55" s="3"/>
      <c r="O55" s="2"/>
      <c r="P55" s="3"/>
    </row>
    <row r="56" spans="4:16" ht="15.75" customHeight="1" x14ac:dyDescent="0.3">
      <c r="D56" s="2"/>
      <c r="E56" s="2"/>
      <c r="F56" s="2"/>
      <c r="G56" s="2"/>
      <c r="H56" s="2"/>
      <c r="I56" s="2"/>
      <c r="J56" s="3"/>
      <c r="K56" s="2"/>
      <c r="L56" s="3"/>
      <c r="M56" s="2"/>
      <c r="N56" s="3"/>
      <c r="O56" s="2"/>
      <c r="P56" s="3"/>
    </row>
    <row r="57" spans="4:16" ht="15.75" customHeight="1" x14ac:dyDescent="0.3">
      <c r="D57" s="2"/>
      <c r="E57" s="2"/>
      <c r="F57" s="2"/>
      <c r="G57" s="2"/>
      <c r="H57" s="2"/>
      <c r="I57" s="2"/>
      <c r="J57" s="3"/>
      <c r="K57" s="2"/>
      <c r="L57" s="3"/>
      <c r="M57" s="2"/>
      <c r="N57" s="3"/>
      <c r="O57" s="2"/>
      <c r="P57" s="3"/>
    </row>
    <row r="58" spans="4:16" ht="15.75" customHeight="1" x14ac:dyDescent="0.3">
      <c r="D58" s="2"/>
      <c r="E58" s="2"/>
      <c r="F58" s="2"/>
      <c r="G58" s="2"/>
      <c r="H58" s="2"/>
      <c r="I58" s="2"/>
      <c r="J58" s="3"/>
      <c r="K58" s="2"/>
      <c r="L58" s="3"/>
      <c r="M58" s="2"/>
      <c r="N58" s="3"/>
      <c r="O58" s="2"/>
      <c r="P58" s="3"/>
    </row>
    <row r="59" spans="4:16" ht="15.75" customHeight="1" x14ac:dyDescent="0.3">
      <c r="D59" s="2"/>
      <c r="E59" s="2"/>
      <c r="F59" s="2"/>
      <c r="G59" s="2"/>
      <c r="H59" s="2"/>
      <c r="I59" s="2"/>
      <c r="J59" s="3"/>
      <c r="K59" s="2"/>
      <c r="L59" s="3"/>
      <c r="M59" s="2"/>
      <c r="N59" s="3"/>
      <c r="O59" s="2"/>
      <c r="P59" s="3"/>
    </row>
    <row r="60" spans="4:16" ht="15.75" customHeight="1" x14ac:dyDescent="0.3">
      <c r="D60" s="2"/>
      <c r="E60" s="2"/>
      <c r="F60" s="2"/>
      <c r="G60" s="2"/>
      <c r="H60" s="2"/>
      <c r="I60" s="2"/>
      <c r="J60" s="3"/>
      <c r="K60" s="2"/>
      <c r="L60" s="3"/>
      <c r="M60" s="2"/>
      <c r="N60" s="3"/>
      <c r="O60" s="2"/>
      <c r="P60" s="3"/>
    </row>
    <row r="61" spans="4:16" ht="15.75" customHeight="1" x14ac:dyDescent="0.3">
      <c r="D61" s="2"/>
      <c r="E61" s="2"/>
      <c r="F61" s="2"/>
      <c r="G61" s="2"/>
      <c r="H61" s="2"/>
      <c r="I61" s="2"/>
      <c r="J61" s="3"/>
      <c r="K61" s="2"/>
      <c r="L61" s="3"/>
      <c r="M61" s="2"/>
      <c r="N61" s="3"/>
      <c r="O61" s="2"/>
      <c r="P61" s="3"/>
    </row>
    <row r="62" spans="4:16" ht="15.75" customHeight="1" x14ac:dyDescent="0.3">
      <c r="D62" s="2"/>
      <c r="E62" s="2"/>
      <c r="F62" s="2"/>
      <c r="G62" s="2"/>
      <c r="H62" s="2"/>
      <c r="I62" s="2"/>
      <c r="J62" s="3"/>
      <c r="K62" s="2"/>
      <c r="L62" s="3"/>
      <c r="M62" s="2"/>
      <c r="N62" s="3"/>
      <c r="O62" s="2"/>
      <c r="P62" s="3"/>
    </row>
    <row r="63" spans="4:16" ht="15.75" customHeight="1" x14ac:dyDescent="0.3">
      <c r="D63" s="2"/>
      <c r="E63" s="2"/>
      <c r="F63" s="2"/>
      <c r="G63" s="2"/>
      <c r="H63" s="2"/>
      <c r="I63" s="2"/>
      <c r="J63" s="3"/>
      <c r="K63" s="2"/>
      <c r="L63" s="3"/>
      <c r="M63" s="2"/>
      <c r="N63" s="3"/>
      <c r="O63" s="2"/>
      <c r="P63" s="3"/>
    </row>
    <row r="64" spans="4:16" ht="15.75" customHeight="1" x14ac:dyDescent="0.3">
      <c r="D64" s="2"/>
      <c r="E64" s="2"/>
      <c r="F64" s="2"/>
      <c r="G64" s="2"/>
      <c r="H64" s="2"/>
      <c r="I64" s="2"/>
      <c r="J64" s="3"/>
      <c r="K64" s="2"/>
      <c r="L64" s="3"/>
      <c r="M64" s="2"/>
      <c r="N64" s="3"/>
      <c r="O64" s="2"/>
      <c r="P64" s="3"/>
    </row>
    <row r="65" spans="4:16" ht="15.75" customHeight="1" x14ac:dyDescent="0.3">
      <c r="D65" s="2"/>
      <c r="E65" s="2"/>
      <c r="F65" s="2"/>
      <c r="G65" s="2"/>
      <c r="H65" s="2"/>
      <c r="I65" s="2"/>
      <c r="J65" s="3"/>
      <c r="K65" s="2"/>
      <c r="L65" s="3"/>
      <c r="M65" s="2"/>
      <c r="N65" s="3"/>
      <c r="O65" s="2"/>
      <c r="P65" s="3"/>
    </row>
    <row r="66" spans="4:16" ht="15.75" customHeight="1" x14ac:dyDescent="0.3">
      <c r="D66" s="2"/>
      <c r="E66" s="2"/>
      <c r="F66" s="2"/>
      <c r="G66" s="2"/>
      <c r="H66" s="2"/>
      <c r="I66" s="2"/>
      <c r="J66" s="3"/>
      <c r="K66" s="2"/>
      <c r="L66" s="3"/>
      <c r="M66" s="2"/>
      <c r="N66" s="3"/>
      <c r="O66" s="2"/>
      <c r="P66" s="3"/>
    </row>
    <row r="67" spans="4:16" ht="15.75" customHeight="1" x14ac:dyDescent="0.3">
      <c r="D67" s="2"/>
      <c r="E67" s="2"/>
      <c r="F67" s="2"/>
      <c r="G67" s="2"/>
      <c r="H67" s="2"/>
      <c r="I67" s="2"/>
      <c r="J67" s="3"/>
      <c r="K67" s="2"/>
      <c r="L67" s="3"/>
      <c r="M67" s="2"/>
      <c r="N67" s="3"/>
      <c r="O67" s="2"/>
      <c r="P67" s="3"/>
    </row>
    <row r="68" spans="4:16" ht="15.75" customHeight="1" x14ac:dyDescent="0.3">
      <c r="D68" s="2"/>
      <c r="E68" s="2"/>
      <c r="F68" s="2"/>
      <c r="G68" s="2"/>
      <c r="H68" s="2"/>
      <c r="I68" s="2"/>
      <c r="J68" s="3"/>
      <c r="K68" s="2"/>
      <c r="L68" s="3"/>
      <c r="M68" s="2"/>
      <c r="N68" s="3"/>
      <c r="O68" s="2"/>
      <c r="P68" s="3"/>
    </row>
    <row r="69" spans="4:16" ht="15.75" customHeight="1" x14ac:dyDescent="0.3">
      <c r="D69" s="2"/>
      <c r="E69" s="2"/>
      <c r="F69" s="2"/>
      <c r="G69" s="2"/>
      <c r="H69" s="2"/>
      <c r="I69" s="2"/>
      <c r="J69" s="3"/>
      <c r="K69" s="2"/>
      <c r="L69" s="3"/>
      <c r="M69" s="2"/>
      <c r="N69" s="3"/>
      <c r="O69" s="2"/>
      <c r="P69" s="3"/>
    </row>
    <row r="70" spans="4:16" ht="15.75" customHeight="1" x14ac:dyDescent="0.3">
      <c r="D70" s="2"/>
      <c r="E70" s="2"/>
      <c r="F70" s="2"/>
      <c r="G70" s="2"/>
      <c r="H70" s="2"/>
      <c r="I70" s="2"/>
      <c r="J70" s="3"/>
      <c r="K70" s="2"/>
      <c r="L70" s="3"/>
      <c r="M70" s="2"/>
      <c r="N70" s="3"/>
      <c r="O70" s="2"/>
      <c r="P70" s="3"/>
    </row>
    <row r="71" spans="4:16" ht="15.75" customHeight="1" x14ac:dyDescent="0.3">
      <c r="D71" s="2"/>
      <c r="E71" s="2"/>
      <c r="F71" s="2"/>
      <c r="G71" s="2"/>
      <c r="H71" s="2"/>
      <c r="I71" s="2"/>
      <c r="J71" s="3"/>
      <c r="K71" s="2"/>
      <c r="L71" s="3"/>
      <c r="M71" s="2"/>
      <c r="N71" s="3"/>
      <c r="O71" s="2"/>
      <c r="P71" s="3"/>
    </row>
    <row r="72" spans="4:16" ht="15.75" customHeight="1" x14ac:dyDescent="0.3">
      <c r="D72" s="2"/>
      <c r="E72" s="2"/>
      <c r="F72" s="2"/>
      <c r="G72" s="2"/>
      <c r="H72" s="2"/>
      <c r="I72" s="2"/>
      <c r="J72" s="3"/>
      <c r="K72" s="2"/>
      <c r="L72" s="3"/>
      <c r="M72" s="2"/>
      <c r="N72" s="3"/>
      <c r="O72" s="2"/>
      <c r="P72" s="3"/>
    </row>
    <row r="73" spans="4:16" ht="15.75" customHeight="1" x14ac:dyDescent="0.3">
      <c r="D73" s="2"/>
      <c r="E73" s="2"/>
      <c r="F73" s="2"/>
      <c r="G73" s="2"/>
      <c r="H73" s="2"/>
      <c r="I73" s="2"/>
      <c r="J73" s="3"/>
      <c r="K73" s="2"/>
      <c r="L73" s="3"/>
      <c r="M73" s="2"/>
      <c r="N73" s="3"/>
      <c r="O73" s="2"/>
      <c r="P73" s="3"/>
    </row>
    <row r="74" spans="4:16" ht="15.75" customHeight="1" x14ac:dyDescent="0.3">
      <c r="D74" s="2"/>
      <c r="E74" s="2"/>
      <c r="F74" s="2"/>
      <c r="G74" s="2"/>
      <c r="H74" s="2"/>
      <c r="I74" s="2"/>
      <c r="J74" s="3"/>
      <c r="K74" s="2"/>
      <c r="L74" s="3"/>
      <c r="M74" s="2"/>
      <c r="N74" s="3"/>
      <c r="O74" s="2"/>
      <c r="P74" s="3"/>
    </row>
    <row r="75" spans="4:16" ht="15.75" customHeight="1" x14ac:dyDescent="0.3">
      <c r="D75" s="2"/>
      <c r="E75" s="2"/>
      <c r="F75" s="2"/>
      <c r="G75" s="2"/>
      <c r="H75" s="2"/>
      <c r="I75" s="2"/>
      <c r="J75" s="3"/>
      <c r="K75" s="2"/>
      <c r="L75" s="3"/>
      <c r="M75" s="2"/>
      <c r="N75" s="3"/>
      <c r="O75" s="2"/>
      <c r="P75" s="3"/>
    </row>
    <row r="76" spans="4:16" ht="15.75" customHeight="1" x14ac:dyDescent="0.3">
      <c r="D76" s="2"/>
      <c r="E76" s="2"/>
      <c r="F76" s="2"/>
      <c r="G76" s="2"/>
      <c r="H76" s="2"/>
      <c r="I76" s="2"/>
      <c r="J76" s="3"/>
      <c r="K76" s="2"/>
      <c r="L76" s="3"/>
      <c r="M76" s="2"/>
      <c r="N76" s="3"/>
      <c r="O76" s="2"/>
      <c r="P76" s="3"/>
    </row>
    <row r="77" spans="4:16" ht="15.75" customHeight="1" x14ac:dyDescent="0.3">
      <c r="D77" s="2"/>
      <c r="E77" s="2"/>
      <c r="F77" s="2"/>
      <c r="G77" s="2"/>
      <c r="H77" s="2"/>
      <c r="I77" s="2"/>
      <c r="J77" s="3"/>
      <c r="K77" s="2"/>
      <c r="L77" s="3"/>
      <c r="M77" s="2"/>
      <c r="N77" s="3"/>
      <c r="O77" s="2"/>
      <c r="P77" s="3"/>
    </row>
    <row r="78" spans="4:16" ht="15.75" customHeight="1" x14ac:dyDescent="0.3">
      <c r="D78" s="2"/>
      <c r="E78" s="2"/>
      <c r="F78" s="2"/>
      <c r="G78" s="2"/>
      <c r="H78" s="2"/>
      <c r="I78" s="2"/>
      <c r="J78" s="3"/>
      <c r="K78" s="2"/>
      <c r="L78" s="3"/>
      <c r="M78" s="2"/>
      <c r="N78" s="3"/>
      <c r="O78" s="2"/>
      <c r="P78" s="3"/>
    </row>
    <row r="79" spans="4:16" ht="15.75" customHeight="1" x14ac:dyDescent="0.3">
      <c r="D79" s="2"/>
      <c r="E79" s="2"/>
      <c r="F79" s="2"/>
      <c r="G79" s="2"/>
      <c r="H79" s="2"/>
      <c r="I79" s="2"/>
      <c r="J79" s="3"/>
      <c r="K79" s="2"/>
      <c r="L79" s="3"/>
      <c r="M79" s="2"/>
      <c r="N79" s="3"/>
      <c r="O79" s="2"/>
      <c r="P79" s="3"/>
    </row>
    <row r="80" spans="4:16" ht="15.75" customHeight="1" x14ac:dyDescent="0.3">
      <c r="D80" s="2"/>
      <c r="E80" s="2"/>
      <c r="F80" s="2"/>
      <c r="G80" s="2"/>
      <c r="H80" s="2"/>
      <c r="I80" s="2"/>
      <c r="J80" s="3"/>
      <c r="K80" s="2"/>
      <c r="L80" s="3"/>
      <c r="M80" s="2"/>
      <c r="N80" s="3"/>
      <c r="O80" s="2"/>
      <c r="P80" s="3"/>
    </row>
    <row r="81" spans="4:16" ht="15.75" customHeight="1" x14ac:dyDescent="0.3">
      <c r="D81" s="2"/>
      <c r="E81" s="2"/>
      <c r="F81" s="2"/>
      <c r="G81" s="2"/>
      <c r="H81" s="2"/>
      <c r="I81" s="2"/>
      <c r="J81" s="3"/>
      <c r="K81" s="2"/>
      <c r="L81" s="3"/>
      <c r="M81" s="2"/>
      <c r="N81" s="3"/>
      <c r="O81" s="2"/>
      <c r="P81" s="3"/>
    </row>
    <row r="82" spans="4:16" ht="15.75" customHeight="1" x14ac:dyDescent="0.3">
      <c r="D82" s="2"/>
      <c r="E82" s="2"/>
      <c r="F82" s="2"/>
      <c r="G82" s="2"/>
      <c r="H82" s="2"/>
      <c r="I82" s="2"/>
      <c r="J82" s="3"/>
      <c r="K82" s="2"/>
      <c r="L82" s="3"/>
      <c r="M82" s="2"/>
      <c r="N82" s="3"/>
      <c r="O82" s="2"/>
      <c r="P82" s="3"/>
    </row>
    <row r="83" spans="4:16" ht="15.75" customHeight="1" x14ac:dyDescent="0.3">
      <c r="D83" s="2"/>
      <c r="E83" s="2"/>
      <c r="F83" s="2"/>
      <c r="G83" s="2"/>
      <c r="H83" s="2"/>
      <c r="I83" s="2"/>
      <c r="J83" s="3"/>
      <c r="K83" s="2"/>
      <c r="L83" s="3"/>
      <c r="M83" s="2"/>
      <c r="N83" s="3"/>
      <c r="O83" s="2"/>
      <c r="P83" s="3"/>
    </row>
    <row r="84" spans="4:16" ht="15.75" customHeight="1" x14ac:dyDescent="0.3">
      <c r="D84" s="2"/>
      <c r="E84" s="2"/>
      <c r="F84" s="2"/>
      <c r="G84" s="2"/>
      <c r="H84" s="2"/>
      <c r="I84" s="2"/>
      <c r="J84" s="3"/>
      <c r="K84" s="2"/>
      <c r="L84" s="3"/>
      <c r="M84" s="2"/>
      <c r="N84" s="3"/>
      <c r="O84" s="2"/>
      <c r="P84" s="3"/>
    </row>
    <row r="85" spans="4:16" ht="15.75" customHeight="1" x14ac:dyDescent="0.3">
      <c r="D85" s="2"/>
      <c r="E85" s="2"/>
      <c r="F85" s="2"/>
      <c r="G85" s="2"/>
      <c r="H85" s="2"/>
      <c r="I85" s="2"/>
      <c r="J85" s="3"/>
      <c r="K85" s="2"/>
      <c r="L85" s="3"/>
      <c r="M85" s="2"/>
      <c r="N85" s="3"/>
      <c r="O85" s="2"/>
      <c r="P85" s="3"/>
    </row>
    <row r="86" spans="4:16" ht="15.75" customHeight="1" x14ac:dyDescent="0.3">
      <c r="D86" s="2"/>
      <c r="E86" s="2"/>
      <c r="F86" s="2"/>
      <c r="G86" s="2"/>
      <c r="H86" s="2"/>
      <c r="I86" s="2"/>
      <c r="J86" s="3"/>
      <c r="K86" s="2"/>
      <c r="L86" s="3"/>
      <c r="M86" s="2"/>
      <c r="N86" s="3"/>
      <c r="O86" s="2"/>
      <c r="P86" s="3"/>
    </row>
    <row r="87" spans="4:16" ht="15.75" customHeight="1" x14ac:dyDescent="0.3">
      <c r="D87" s="2"/>
      <c r="E87" s="2"/>
      <c r="F87" s="2"/>
      <c r="G87" s="2"/>
      <c r="H87" s="2"/>
      <c r="I87" s="2"/>
      <c r="J87" s="3"/>
      <c r="K87" s="2"/>
      <c r="L87" s="3"/>
      <c r="M87" s="2"/>
      <c r="N87" s="3"/>
      <c r="O87" s="2"/>
      <c r="P87" s="3"/>
    </row>
    <row r="88" spans="4:16" ht="15.75" customHeight="1" x14ac:dyDescent="0.3">
      <c r="D88" s="2"/>
      <c r="E88" s="2"/>
      <c r="F88" s="2"/>
      <c r="G88" s="2"/>
      <c r="H88" s="2"/>
      <c r="I88" s="2"/>
      <c r="J88" s="3"/>
      <c r="K88" s="2"/>
      <c r="L88" s="3"/>
      <c r="M88" s="2"/>
      <c r="N88" s="3"/>
      <c r="O88" s="2"/>
      <c r="P88" s="3"/>
    </row>
    <row r="89" spans="4:16" ht="15.75" customHeight="1" x14ac:dyDescent="0.3">
      <c r="D89" s="2"/>
      <c r="E89" s="2"/>
      <c r="F89" s="2"/>
      <c r="G89" s="2"/>
      <c r="H89" s="2"/>
      <c r="I89" s="2"/>
      <c r="J89" s="3"/>
      <c r="K89" s="2"/>
      <c r="L89" s="3"/>
      <c r="M89" s="2"/>
      <c r="N89" s="3"/>
      <c r="O89" s="2"/>
      <c r="P89" s="3"/>
    </row>
    <row r="90" spans="4:16" ht="15.75" customHeight="1" x14ac:dyDescent="0.3">
      <c r="D90" s="2"/>
      <c r="E90" s="2"/>
      <c r="F90" s="2"/>
      <c r="G90" s="2"/>
      <c r="H90" s="2"/>
      <c r="I90" s="2"/>
      <c r="J90" s="3"/>
      <c r="K90" s="2"/>
      <c r="L90" s="3"/>
      <c r="M90" s="2"/>
      <c r="N90" s="3"/>
      <c r="O90" s="2"/>
      <c r="P90" s="3"/>
    </row>
    <row r="91" spans="4:16" ht="15.75" customHeight="1" x14ac:dyDescent="0.3">
      <c r="D91" s="2"/>
      <c r="E91" s="2"/>
      <c r="F91" s="2"/>
      <c r="G91" s="2"/>
      <c r="H91" s="2"/>
      <c r="I91" s="2"/>
      <c r="J91" s="3"/>
      <c r="K91" s="2"/>
      <c r="L91" s="3"/>
      <c r="M91" s="2"/>
      <c r="N91" s="3"/>
      <c r="O91" s="2"/>
      <c r="P91" s="3"/>
    </row>
    <row r="92" spans="4:16" ht="15.75" customHeight="1" x14ac:dyDescent="0.3">
      <c r="D92" s="2"/>
      <c r="E92" s="2"/>
      <c r="F92" s="2"/>
      <c r="G92" s="2"/>
      <c r="H92" s="2"/>
      <c r="I92" s="2"/>
      <c r="J92" s="3"/>
      <c r="K92" s="2"/>
      <c r="L92" s="3"/>
      <c r="M92" s="2"/>
      <c r="N92" s="3"/>
      <c r="O92" s="2"/>
      <c r="P92" s="3"/>
    </row>
    <row r="93" spans="4:16" ht="15.75" customHeight="1" x14ac:dyDescent="0.3">
      <c r="D93" s="2"/>
      <c r="E93" s="2"/>
      <c r="F93" s="2"/>
      <c r="G93" s="2"/>
      <c r="H93" s="2"/>
      <c r="I93" s="2"/>
      <c r="J93" s="3"/>
      <c r="K93" s="2"/>
      <c r="L93" s="3"/>
      <c r="M93" s="2"/>
      <c r="N93" s="3"/>
      <c r="O93" s="2"/>
      <c r="P93" s="3"/>
    </row>
    <row r="94" spans="4:16" ht="15.75" customHeight="1" x14ac:dyDescent="0.3">
      <c r="D94" s="2"/>
      <c r="E94" s="2"/>
      <c r="F94" s="2"/>
      <c r="G94" s="2"/>
      <c r="H94" s="2"/>
      <c r="I94" s="2"/>
      <c r="J94" s="3"/>
      <c r="K94" s="2"/>
      <c r="L94" s="3"/>
      <c r="M94" s="2"/>
      <c r="N94" s="3"/>
      <c r="O94" s="2"/>
      <c r="P94" s="3"/>
    </row>
    <row r="95" spans="4:16" ht="15.75" customHeight="1" x14ac:dyDescent="0.3">
      <c r="D95" s="2"/>
      <c r="E95" s="2"/>
      <c r="F95" s="2"/>
      <c r="G95" s="2"/>
      <c r="H95" s="2"/>
      <c r="I95" s="2"/>
      <c r="J95" s="3"/>
      <c r="K95" s="2"/>
      <c r="L95" s="3"/>
      <c r="M95" s="2"/>
      <c r="N95" s="3"/>
      <c r="O95" s="2"/>
      <c r="P95" s="3"/>
    </row>
    <row r="96" spans="4:16" ht="15.75" customHeight="1" x14ac:dyDescent="0.3">
      <c r="D96" s="2"/>
      <c r="E96" s="2"/>
      <c r="F96" s="2"/>
      <c r="G96" s="2"/>
      <c r="H96" s="2"/>
      <c r="I96" s="2"/>
      <c r="J96" s="3"/>
      <c r="K96" s="2"/>
      <c r="L96" s="3"/>
      <c r="M96" s="2"/>
      <c r="N96" s="3"/>
      <c r="O96" s="2"/>
      <c r="P96" s="3"/>
    </row>
    <row r="97" spans="4:16" ht="15.75" customHeight="1" x14ac:dyDescent="0.3">
      <c r="D97" s="2"/>
      <c r="E97" s="2"/>
      <c r="F97" s="2"/>
      <c r="G97" s="2"/>
      <c r="H97" s="2"/>
      <c r="I97" s="2"/>
      <c r="J97" s="3"/>
      <c r="K97" s="2"/>
      <c r="L97" s="3"/>
      <c r="M97" s="2"/>
      <c r="N97" s="3"/>
      <c r="O97" s="2"/>
      <c r="P97" s="3"/>
    </row>
    <row r="98" spans="4:16" ht="15.75" customHeight="1" x14ac:dyDescent="0.3">
      <c r="D98" s="2"/>
      <c r="E98" s="2"/>
      <c r="F98" s="2"/>
      <c r="G98" s="2"/>
      <c r="H98" s="2"/>
      <c r="I98" s="2"/>
      <c r="J98" s="3"/>
      <c r="K98" s="2"/>
      <c r="L98" s="3"/>
      <c r="M98" s="2"/>
      <c r="N98" s="3"/>
      <c r="O98" s="2"/>
      <c r="P98" s="3"/>
    </row>
    <row r="99" spans="4:16" ht="15.75" customHeight="1" x14ac:dyDescent="0.3">
      <c r="D99" s="2"/>
      <c r="E99" s="2"/>
      <c r="F99" s="2"/>
      <c r="G99" s="2"/>
      <c r="H99" s="2"/>
      <c r="I99" s="2"/>
      <c r="J99" s="3"/>
      <c r="K99" s="2"/>
      <c r="L99" s="3"/>
      <c r="M99" s="2"/>
      <c r="N99" s="3"/>
      <c r="O99" s="2"/>
      <c r="P99" s="3"/>
    </row>
    <row r="100" spans="4:16" ht="15.75" customHeight="1" x14ac:dyDescent="0.3">
      <c r="D100" s="2"/>
      <c r="E100" s="2"/>
      <c r="F100" s="2"/>
      <c r="G100" s="2"/>
      <c r="H100" s="2"/>
      <c r="I100" s="2"/>
      <c r="J100" s="3"/>
      <c r="K100" s="2"/>
      <c r="L100" s="3"/>
      <c r="M100" s="2"/>
      <c r="N100" s="3"/>
      <c r="O100" s="2"/>
      <c r="P100" s="3"/>
    </row>
    <row r="101" spans="4:16" ht="15.75" customHeight="1" x14ac:dyDescent="0.3">
      <c r="D101" s="2"/>
      <c r="E101" s="2"/>
      <c r="F101" s="2"/>
      <c r="G101" s="2"/>
      <c r="H101" s="2"/>
      <c r="I101" s="2"/>
      <c r="J101" s="3"/>
      <c r="K101" s="2"/>
      <c r="L101" s="3"/>
      <c r="M101" s="2"/>
      <c r="N101" s="3"/>
      <c r="O101" s="2"/>
      <c r="P101" s="3"/>
    </row>
    <row r="102" spans="4:16" ht="15.75" customHeight="1" x14ac:dyDescent="0.3">
      <c r="D102" s="2"/>
      <c r="E102" s="2"/>
      <c r="F102" s="2"/>
      <c r="G102" s="2"/>
      <c r="H102" s="2"/>
      <c r="I102" s="2"/>
      <c r="J102" s="3"/>
      <c r="K102" s="2"/>
      <c r="L102" s="3"/>
      <c r="M102" s="2"/>
      <c r="N102" s="3"/>
      <c r="O102" s="2"/>
      <c r="P102" s="3"/>
    </row>
    <row r="103" spans="4:16" ht="15.75" customHeight="1" x14ac:dyDescent="0.3">
      <c r="D103" s="2"/>
      <c r="E103" s="2"/>
      <c r="F103" s="2"/>
      <c r="G103" s="2"/>
      <c r="H103" s="2"/>
      <c r="I103" s="2"/>
      <c r="J103" s="3"/>
      <c r="K103" s="2"/>
      <c r="L103" s="3"/>
      <c r="M103" s="2"/>
      <c r="N103" s="3"/>
      <c r="O103" s="2"/>
      <c r="P103" s="3"/>
    </row>
    <row r="104" spans="4:16" ht="15.75" customHeight="1" x14ac:dyDescent="0.3">
      <c r="D104" s="2"/>
      <c r="E104" s="2"/>
      <c r="F104" s="2"/>
      <c r="G104" s="2"/>
      <c r="H104" s="2"/>
      <c r="I104" s="2"/>
      <c r="J104" s="3"/>
      <c r="K104" s="2"/>
      <c r="L104" s="3"/>
      <c r="M104" s="2"/>
      <c r="N104" s="3"/>
      <c r="O104" s="2"/>
      <c r="P104" s="3"/>
    </row>
    <row r="105" spans="4:16" ht="15.75" customHeight="1" x14ac:dyDescent="0.3">
      <c r="D105" s="2"/>
      <c r="E105" s="2"/>
      <c r="F105" s="2"/>
      <c r="G105" s="2"/>
      <c r="H105" s="2"/>
      <c r="I105" s="2"/>
      <c r="J105" s="3"/>
      <c r="K105" s="2"/>
      <c r="L105" s="3"/>
      <c r="M105" s="2"/>
      <c r="N105" s="3"/>
      <c r="O105" s="2"/>
      <c r="P105" s="3"/>
    </row>
    <row r="106" spans="4:16" ht="15.75" customHeight="1" x14ac:dyDescent="0.3">
      <c r="D106" s="2"/>
      <c r="E106" s="2"/>
      <c r="F106" s="2"/>
      <c r="G106" s="2"/>
      <c r="H106" s="2"/>
      <c r="I106" s="2"/>
      <c r="J106" s="3"/>
      <c r="K106" s="2"/>
      <c r="L106" s="3"/>
      <c r="M106" s="2"/>
      <c r="N106" s="3"/>
      <c r="O106" s="2"/>
      <c r="P106" s="3"/>
    </row>
    <row r="107" spans="4:16" ht="15.75" customHeight="1" x14ac:dyDescent="0.3">
      <c r="D107" s="2"/>
      <c r="E107" s="2"/>
      <c r="F107" s="2"/>
      <c r="G107" s="2"/>
      <c r="H107" s="2"/>
      <c r="I107" s="2"/>
      <c r="J107" s="3"/>
      <c r="K107" s="2"/>
      <c r="L107" s="3"/>
      <c r="M107" s="2"/>
      <c r="N107" s="3"/>
      <c r="O107" s="2"/>
      <c r="P107" s="3"/>
    </row>
    <row r="108" spans="4:16" ht="15.75" customHeight="1" x14ac:dyDescent="0.3">
      <c r="D108" s="2"/>
      <c r="E108" s="2"/>
      <c r="F108" s="2"/>
      <c r="G108" s="2"/>
      <c r="H108" s="2"/>
      <c r="I108" s="2"/>
      <c r="J108" s="3"/>
      <c r="K108" s="2"/>
      <c r="L108" s="3"/>
      <c r="M108" s="2"/>
      <c r="N108" s="3"/>
      <c r="O108" s="2"/>
      <c r="P108" s="3"/>
    </row>
    <row r="109" spans="4:16" ht="15.75" customHeight="1" x14ac:dyDescent="0.3">
      <c r="D109" s="2"/>
      <c r="E109" s="2"/>
      <c r="F109" s="2"/>
      <c r="G109" s="2"/>
      <c r="H109" s="2"/>
      <c r="I109" s="2"/>
      <c r="J109" s="3"/>
      <c r="K109" s="2"/>
      <c r="L109" s="3"/>
      <c r="M109" s="2"/>
      <c r="N109" s="3"/>
      <c r="O109" s="2"/>
      <c r="P109" s="3"/>
    </row>
    <row r="110" spans="4:16" ht="15.75" customHeight="1" x14ac:dyDescent="0.3">
      <c r="D110" s="2"/>
      <c r="E110" s="2"/>
      <c r="F110" s="2"/>
      <c r="G110" s="2"/>
      <c r="H110" s="2"/>
      <c r="I110" s="2"/>
      <c r="J110" s="3"/>
      <c r="K110" s="2"/>
      <c r="L110" s="3"/>
      <c r="M110" s="2"/>
      <c r="N110" s="3"/>
      <c r="O110" s="2"/>
      <c r="P110" s="3"/>
    </row>
    <row r="111" spans="4:16" ht="15.75" customHeight="1" x14ac:dyDescent="0.3">
      <c r="D111" s="2"/>
      <c r="E111" s="2"/>
      <c r="F111" s="2"/>
      <c r="G111" s="2"/>
      <c r="H111" s="2"/>
      <c r="I111" s="2"/>
      <c r="J111" s="3"/>
      <c r="K111" s="2"/>
      <c r="L111" s="3"/>
      <c r="M111" s="2"/>
      <c r="N111" s="3"/>
      <c r="O111" s="2"/>
      <c r="P111" s="3"/>
    </row>
    <row r="112" spans="4:16" ht="15.75" customHeight="1" x14ac:dyDescent="0.3">
      <c r="D112" s="2"/>
      <c r="E112" s="2"/>
      <c r="F112" s="2"/>
      <c r="G112" s="2"/>
      <c r="H112" s="2"/>
      <c r="I112" s="2"/>
      <c r="J112" s="3"/>
      <c r="K112" s="2"/>
      <c r="L112" s="3"/>
      <c r="M112" s="2"/>
      <c r="N112" s="3"/>
      <c r="O112" s="2"/>
      <c r="P112" s="3"/>
    </row>
    <row r="113" spans="4:16" ht="15.75" customHeight="1" x14ac:dyDescent="0.3">
      <c r="D113" s="2"/>
      <c r="E113" s="2"/>
      <c r="F113" s="2"/>
      <c r="G113" s="2"/>
      <c r="H113" s="2"/>
      <c r="I113" s="2"/>
      <c r="J113" s="3"/>
      <c r="K113" s="2"/>
      <c r="L113" s="3"/>
      <c r="M113" s="2"/>
      <c r="N113" s="3"/>
      <c r="O113" s="2"/>
      <c r="P113" s="3"/>
    </row>
    <row r="114" spans="4:16" ht="15.75" customHeight="1" x14ac:dyDescent="0.3">
      <c r="D114" s="2"/>
      <c r="E114" s="2"/>
      <c r="F114" s="2"/>
      <c r="G114" s="2"/>
      <c r="H114" s="2"/>
      <c r="I114" s="2"/>
      <c r="J114" s="3"/>
      <c r="K114" s="2"/>
      <c r="L114" s="3"/>
      <c r="M114" s="2"/>
      <c r="N114" s="3"/>
      <c r="O114" s="2"/>
      <c r="P114" s="3"/>
    </row>
    <row r="115" spans="4:16" ht="15.75" customHeight="1" x14ac:dyDescent="0.3">
      <c r="D115" s="2"/>
      <c r="E115" s="2"/>
      <c r="F115" s="2"/>
      <c r="G115" s="2"/>
      <c r="H115" s="2"/>
      <c r="I115" s="2"/>
      <c r="J115" s="3"/>
      <c r="K115" s="2"/>
      <c r="L115" s="3"/>
      <c r="M115" s="2"/>
      <c r="N115" s="3"/>
      <c r="O115" s="2"/>
      <c r="P115" s="3"/>
    </row>
    <row r="116" spans="4:16" ht="15.75" customHeight="1" x14ac:dyDescent="0.3">
      <c r="D116" s="2"/>
      <c r="E116" s="2"/>
      <c r="F116" s="2"/>
      <c r="G116" s="2"/>
      <c r="H116" s="2"/>
      <c r="I116" s="2"/>
      <c r="J116" s="3"/>
      <c r="K116" s="2"/>
      <c r="L116" s="3"/>
      <c r="M116" s="2"/>
      <c r="N116" s="3"/>
      <c r="O116" s="2"/>
      <c r="P116" s="3"/>
    </row>
    <row r="117" spans="4:16" ht="15.75" customHeight="1" x14ac:dyDescent="0.3">
      <c r="D117" s="2"/>
      <c r="E117" s="2"/>
      <c r="F117" s="2"/>
      <c r="G117" s="2"/>
      <c r="H117" s="2"/>
      <c r="I117" s="2"/>
      <c r="J117" s="3"/>
      <c r="K117" s="2"/>
      <c r="L117" s="3"/>
      <c r="M117" s="2"/>
      <c r="N117" s="3"/>
      <c r="O117" s="2"/>
      <c r="P117" s="3"/>
    </row>
    <row r="118" spans="4:16" ht="15.75" customHeight="1" x14ac:dyDescent="0.3">
      <c r="D118" s="2"/>
      <c r="E118" s="2"/>
      <c r="F118" s="2"/>
      <c r="G118" s="2"/>
      <c r="H118" s="2"/>
      <c r="I118" s="2"/>
      <c r="J118" s="3"/>
      <c r="K118" s="2"/>
      <c r="L118" s="3"/>
      <c r="M118" s="2"/>
      <c r="N118" s="3"/>
      <c r="O118" s="2"/>
      <c r="P118" s="3"/>
    </row>
    <row r="119" spans="4:16" ht="15.75" customHeight="1" x14ac:dyDescent="0.3">
      <c r="D119" s="2"/>
      <c r="E119" s="2"/>
      <c r="F119" s="2"/>
      <c r="G119" s="2"/>
      <c r="H119" s="2"/>
      <c r="I119" s="2"/>
      <c r="J119" s="3"/>
      <c r="K119" s="2"/>
      <c r="L119" s="3"/>
      <c r="M119" s="2"/>
      <c r="N119" s="3"/>
      <c r="O119" s="2"/>
      <c r="P119" s="3"/>
    </row>
    <row r="120" spans="4:16" ht="15.75" customHeight="1" x14ac:dyDescent="0.3">
      <c r="D120" s="2"/>
      <c r="E120" s="2"/>
      <c r="F120" s="2"/>
      <c r="G120" s="2"/>
      <c r="H120" s="2"/>
      <c r="I120" s="2"/>
      <c r="J120" s="3"/>
      <c r="K120" s="2"/>
      <c r="L120" s="3"/>
      <c r="M120" s="2"/>
      <c r="N120" s="3"/>
      <c r="O120" s="2"/>
      <c r="P120" s="3"/>
    </row>
    <row r="121" spans="4:16" ht="15.75" customHeight="1" x14ac:dyDescent="0.3">
      <c r="D121" s="2"/>
      <c r="E121" s="2"/>
      <c r="F121" s="2"/>
      <c r="G121" s="2"/>
      <c r="H121" s="2"/>
      <c r="I121" s="2"/>
      <c r="J121" s="3"/>
      <c r="K121" s="2"/>
      <c r="L121" s="3"/>
      <c r="M121" s="2"/>
      <c r="N121" s="3"/>
      <c r="O121" s="2"/>
      <c r="P121" s="3"/>
    </row>
    <row r="122" spans="4:16" ht="15.75" customHeight="1" x14ac:dyDescent="0.3">
      <c r="D122" s="2"/>
      <c r="E122" s="2"/>
      <c r="F122" s="2"/>
      <c r="G122" s="2"/>
      <c r="H122" s="2"/>
      <c r="I122" s="2"/>
      <c r="J122" s="3"/>
      <c r="K122" s="2"/>
      <c r="L122" s="3"/>
      <c r="M122" s="2"/>
      <c r="N122" s="3"/>
      <c r="O122" s="2"/>
      <c r="P122" s="3"/>
    </row>
    <row r="123" spans="4:16" ht="15.75" customHeight="1" x14ac:dyDescent="0.3">
      <c r="D123" s="2"/>
      <c r="E123" s="2"/>
      <c r="F123" s="2"/>
      <c r="G123" s="2"/>
      <c r="H123" s="2"/>
      <c r="I123" s="2"/>
      <c r="J123" s="3"/>
      <c r="K123" s="2"/>
      <c r="L123" s="3"/>
      <c r="M123" s="2"/>
      <c r="N123" s="3"/>
      <c r="O123" s="2"/>
      <c r="P123" s="3"/>
    </row>
    <row r="124" spans="4:16" ht="15.75" customHeight="1" x14ac:dyDescent="0.3">
      <c r="D124" s="2"/>
      <c r="E124" s="2"/>
      <c r="F124" s="2"/>
      <c r="G124" s="2"/>
      <c r="H124" s="2"/>
      <c r="I124" s="2"/>
      <c r="J124" s="3"/>
      <c r="K124" s="2"/>
      <c r="L124" s="3"/>
      <c r="M124" s="2"/>
      <c r="N124" s="3"/>
      <c r="O124" s="2"/>
      <c r="P124" s="3"/>
    </row>
    <row r="125" spans="4:16" ht="15.75" customHeight="1" x14ac:dyDescent="0.3">
      <c r="D125" s="2"/>
      <c r="E125" s="2"/>
      <c r="F125" s="2"/>
      <c r="G125" s="2"/>
      <c r="H125" s="2"/>
      <c r="I125" s="2"/>
      <c r="J125" s="3"/>
      <c r="K125" s="2"/>
      <c r="L125" s="3"/>
      <c r="M125" s="2"/>
      <c r="N125" s="3"/>
      <c r="O125" s="2"/>
      <c r="P125" s="3"/>
    </row>
    <row r="126" spans="4:16" ht="15.75" customHeight="1" x14ac:dyDescent="0.3">
      <c r="D126" s="2"/>
      <c r="E126" s="2"/>
      <c r="F126" s="2"/>
      <c r="G126" s="2"/>
      <c r="H126" s="2"/>
      <c r="I126" s="2"/>
      <c r="J126" s="3"/>
      <c r="K126" s="2"/>
      <c r="L126" s="3"/>
      <c r="M126" s="2"/>
      <c r="N126" s="3"/>
      <c r="O126" s="2"/>
      <c r="P126" s="3"/>
    </row>
    <row r="127" spans="4:16" ht="15.75" customHeight="1" x14ac:dyDescent="0.3">
      <c r="D127" s="2"/>
      <c r="E127" s="2"/>
      <c r="F127" s="2"/>
      <c r="G127" s="2"/>
      <c r="H127" s="2"/>
      <c r="I127" s="2"/>
      <c r="J127" s="3"/>
      <c r="K127" s="2"/>
      <c r="L127" s="3"/>
      <c r="M127" s="2"/>
      <c r="N127" s="3"/>
      <c r="O127" s="2"/>
      <c r="P127" s="3"/>
    </row>
    <row r="128" spans="4:16" ht="15.75" customHeight="1" x14ac:dyDescent="0.3">
      <c r="D128" s="2"/>
      <c r="E128" s="2"/>
      <c r="F128" s="2"/>
      <c r="G128" s="2"/>
      <c r="H128" s="2"/>
      <c r="I128" s="2"/>
      <c r="J128" s="3"/>
      <c r="K128" s="2"/>
      <c r="L128" s="3"/>
      <c r="M128" s="2"/>
      <c r="N128" s="3"/>
      <c r="O128" s="2"/>
      <c r="P128" s="3"/>
    </row>
    <row r="129" spans="4:16" ht="15.75" customHeight="1" x14ac:dyDescent="0.3">
      <c r="D129" s="2"/>
      <c r="E129" s="2"/>
      <c r="F129" s="2"/>
      <c r="G129" s="2"/>
      <c r="H129" s="2"/>
      <c r="I129" s="2"/>
      <c r="J129" s="3"/>
      <c r="K129" s="2"/>
      <c r="L129" s="3"/>
      <c r="M129" s="2"/>
      <c r="N129" s="3"/>
      <c r="O129" s="2"/>
      <c r="P129" s="3"/>
    </row>
    <row r="130" spans="4:16" ht="15.75" customHeight="1" x14ac:dyDescent="0.3">
      <c r="D130" s="2"/>
      <c r="E130" s="2"/>
      <c r="F130" s="2"/>
      <c r="G130" s="2"/>
      <c r="H130" s="2"/>
      <c r="I130" s="2"/>
      <c r="J130" s="3"/>
      <c r="K130" s="2"/>
      <c r="L130" s="3"/>
      <c r="M130" s="2"/>
      <c r="N130" s="3"/>
      <c r="O130" s="2"/>
      <c r="P130" s="3"/>
    </row>
    <row r="131" spans="4:16" ht="15.75" customHeight="1" x14ac:dyDescent="0.3">
      <c r="D131" s="2"/>
      <c r="E131" s="2"/>
      <c r="F131" s="2"/>
      <c r="G131" s="2"/>
      <c r="H131" s="2"/>
      <c r="I131" s="2"/>
      <c r="J131" s="3"/>
      <c r="K131" s="2"/>
      <c r="L131" s="3"/>
      <c r="M131" s="2"/>
      <c r="N131" s="3"/>
      <c r="O131" s="2"/>
      <c r="P131" s="3"/>
    </row>
    <row r="132" spans="4:16" ht="15.75" customHeight="1" x14ac:dyDescent="0.3">
      <c r="D132" s="2"/>
      <c r="E132" s="2"/>
      <c r="F132" s="2"/>
      <c r="G132" s="2"/>
      <c r="H132" s="2"/>
      <c r="I132" s="2"/>
      <c r="J132" s="3"/>
      <c r="K132" s="2"/>
      <c r="L132" s="3"/>
      <c r="M132" s="2"/>
      <c r="N132" s="3"/>
      <c r="O132" s="2"/>
      <c r="P132" s="3"/>
    </row>
    <row r="133" spans="4:16" ht="15.75" customHeight="1" x14ac:dyDescent="0.3">
      <c r="D133" s="2"/>
      <c r="E133" s="2"/>
      <c r="F133" s="2"/>
      <c r="G133" s="2"/>
      <c r="H133" s="2"/>
      <c r="I133" s="2"/>
      <c r="J133" s="3"/>
      <c r="K133" s="2"/>
      <c r="L133" s="3"/>
      <c r="M133" s="2"/>
      <c r="N133" s="3"/>
      <c r="O133" s="2"/>
      <c r="P133" s="3"/>
    </row>
    <row r="134" spans="4:16" ht="15.75" customHeight="1" x14ac:dyDescent="0.3">
      <c r="D134" s="2"/>
      <c r="E134" s="2"/>
      <c r="F134" s="2"/>
      <c r="G134" s="2"/>
      <c r="H134" s="2"/>
      <c r="I134" s="2"/>
      <c r="J134" s="3"/>
      <c r="K134" s="2"/>
      <c r="L134" s="3"/>
      <c r="M134" s="2"/>
      <c r="N134" s="3"/>
      <c r="O134" s="2"/>
      <c r="P134" s="3"/>
    </row>
    <row r="135" spans="4:16" ht="15.75" customHeight="1" x14ac:dyDescent="0.3">
      <c r="D135" s="2"/>
      <c r="E135" s="2"/>
      <c r="F135" s="2"/>
      <c r="G135" s="2"/>
      <c r="H135" s="2"/>
      <c r="I135" s="2"/>
      <c r="J135" s="3"/>
      <c r="K135" s="2"/>
      <c r="L135" s="3"/>
      <c r="M135" s="2"/>
      <c r="N135" s="3"/>
      <c r="O135" s="2"/>
      <c r="P135" s="3"/>
    </row>
    <row r="136" spans="4:16" ht="15.75" customHeight="1" x14ac:dyDescent="0.3">
      <c r="D136" s="2"/>
      <c r="E136" s="2"/>
      <c r="F136" s="2"/>
      <c r="G136" s="2"/>
      <c r="H136" s="2"/>
      <c r="I136" s="2"/>
      <c r="J136" s="3"/>
      <c r="K136" s="2"/>
      <c r="L136" s="3"/>
      <c r="M136" s="2"/>
      <c r="N136" s="3"/>
      <c r="O136" s="2"/>
      <c r="P136" s="3"/>
    </row>
    <row r="137" spans="4:16" ht="15.75" customHeight="1" x14ac:dyDescent="0.3">
      <c r="D137" s="2"/>
      <c r="E137" s="2"/>
      <c r="F137" s="2"/>
      <c r="G137" s="2"/>
      <c r="H137" s="2"/>
      <c r="I137" s="2"/>
      <c r="J137" s="3"/>
      <c r="K137" s="2"/>
      <c r="L137" s="3"/>
      <c r="M137" s="2"/>
      <c r="N137" s="3"/>
      <c r="O137" s="2"/>
      <c r="P137" s="3"/>
    </row>
    <row r="138" spans="4:16" ht="15.75" customHeight="1" x14ac:dyDescent="0.3">
      <c r="D138" s="2"/>
      <c r="E138" s="2"/>
      <c r="F138" s="2"/>
      <c r="G138" s="2"/>
      <c r="H138" s="2"/>
      <c r="I138" s="2"/>
      <c r="J138" s="3"/>
      <c r="K138" s="2"/>
      <c r="L138" s="3"/>
      <c r="M138" s="2"/>
      <c r="N138" s="3"/>
      <c r="O138" s="2"/>
      <c r="P138" s="3"/>
    </row>
    <row r="139" spans="4:16" ht="15.75" customHeight="1" x14ac:dyDescent="0.3">
      <c r="D139" s="2"/>
      <c r="E139" s="2"/>
      <c r="F139" s="2"/>
      <c r="G139" s="2"/>
      <c r="H139" s="2"/>
      <c r="I139" s="2"/>
      <c r="J139" s="3"/>
      <c r="K139" s="2"/>
      <c r="L139" s="3"/>
      <c r="M139" s="2"/>
      <c r="N139" s="3"/>
      <c r="O139" s="2"/>
      <c r="P139" s="3"/>
    </row>
    <row r="140" spans="4:16" ht="15.75" customHeight="1" x14ac:dyDescent="0.3">
      <c r="D140" s="2"/>
      <c r="E140" s="2"/>
      <c r="F140" s="2"/>
      <c r="G140" s="2"/>
      <c r="H140" s="2"/>
      <c r="I140" s="2"/>
      <c r="J140" s="3"/>
      <c r="K140" s="2"/>
      <c r="L140" s="3"/>
      <c r="M140" s="2"/>
      <c r="N140" s="3"/>
      <c r="O140" s="2"/>
      <c r="P140" s="3"/>
    </row>
    <row r="141" spans="4:16" ht="15.75" customHeight="1" x14ac:dyDescent="0.3">
      <c r="D141" s="2"/>
      <c r="E141" s="2"/>
      <c r="F141" s="2"/>
      <c r="G141" s="2"/>
      <c r="H141" s="2"/>
      <c r="I141" s="2"/>
      <c r="J141" s="3"/>
      <c r="K141" s="2"/>
      <c r="L141" s="3"/>
      <c r="M141" s="2"/>
      <c r="N141" s="3"/>
      <c r="O141" s="2"/>
      <c r="P141" s="3"/>
    </row>
    <row r="142" spans="4:16" ht="15.75" customHeight="1" x14ac:dyDescent="0.3">
      <c r="D142" s="2"/>
      <c r="E142" s="2"/>
      <c r="F142" s="2"/>
      <c r="G142" s="2"/>
      <c r="H142" s="2"/>
      <c r="I142" s="2"/>
      <c r="J142" s="3"/>
      <c r="K142" s="2"/>
      <c r="L142" s="3"/>
      <c r="M142" s="2"/>
      <c r="N142" s="3"/>
      <c r="O142" s="2"/>
      <c r="P142" s="3"/>
    </row>
    <row r="143" spans="4:16" ht="15.75" customHeight="1" x14ac:dyDescent="0.3">
      <c r="D143" s="2"/>
      <c r="E143" s="2"/>
      <c r="F143" s="2"/>
      <c r="G143" s="2"/>
      <c r="H143" s="2"/>
      <c r="I143" s="2"/>
      <c r="J143" s="3"/>
      <c r="K143" s="2"/>
      <c r="L143" s="3"/>
      <c r="M143" s="2"/>
      <c r="N143" s="3"/>
      <c r="O143" s="2"/>
      <c r="P143" s="3"/>
    </row>
    <row r="144" spans="4:16" ht="15.75" customHeight="1" x14ac:dyDescent="0.3">
      <c r="D144" s="2"/>
      <c r="E144" s="2"/>
      <c r="F144" s="2"/>
      <c r="G144" s="2"/>
      <c r="H144" s="2"/>
      <c r="I144" s="2"/>
      <c r="J144" s="3"/>
      <c r="K144" s="2"/>
      <c r="L144" s="3"/>
      <c r="M144" s="2"/>
      <c r="N144" s="3"/>
      <c r="O144" s="2"/>
      <c r="P144" s="3"/>
    </row>
    <row r="145" spans="4:16" ht="15.75" customHeight="1" x14ac:dyDescent="0.3">
      <c r="D145" s="2"/>
      <c r="E145" s="2"/>
      <c r="F145" s="2"/>
      <c r="G145" s="2"/>
      <c r="H145" s="2"/>
      <c r="I145" s="2"/>
      <c r="J145" s="3"/>
      <c r="K145" s="2"/>
      <c r="L145" s="3"/>
      <c r="M145" s="2"/>
      <c r="N145" s="3"/>
      <c r="O145" s="2"/>
      <c r="P145" s="3"/>
    </row>
    <row r="146" spans="4:16" ht="15.75" customHeight="1" x14ac:dyDescent="0.3">
      <c r="D146" s="2"/>
      <c r="E146" s="2"/>
      <c r="F146" s="2"/>
      <c r="G146" s="2"/>
      <c r="H146" s="2"/>
      <c r="I146" s="2"/>
      <c r="J146" s="3"/>
      <c r="K146" s="2"/>
      <c r="L146" s="3"/>
      <c r="M146" s="2"/>
      <c r="N146" s="3"/>
      <c r="O146" s="2"/>
      <c r="P146" s="3"/>
    </row>
    <row r="147" spans="4:16" ht="15.75" customHeight="1" x14ac:dyDescent="0.3">
      <c r="D147" s="2"/>
      <c r="E147" s="2"/>
      <c r="F147" s="2"/>
      <c r="G147" s="2"/>
      <c r="H147" s="2"/>
      <c r="I147" s="2"/>
      <c r="J147" s="3"/>
      <c r="K147" s="2"/>
      <c r="L147" s="3"/>
      <c r="M147" s="2"/>
      <c r="N147" s="3"/>
      <c r="O147" s="2"/>
      <c r="P147" s="3"/>
    </row>
    <row r="148" spans="4:16" ht="15.75" customHeight="1" x14ac:dyDescent="0.3">
      <c r="D148" s="2"/>
      <c r="E148" s="2"/>
      <c r="F148" s="2"/>
      <c r="G148" s="2"/>
      <c r="H148" s="2"/>
      <c r="I148" s="2"/>
      <c r="J148" s="3"/>
      <c r="K148" s="2"/>
      <c r="L148" s="3"/>
      <c r="M148" s="2"/>
      <c r="N148" s="3"/>
      <c r="O148" s="2"/>
      <c r="P148" s="3"/>
    </row>
    <row r="149" spans="4:16" ht="15.75" customHeight="1" x14ac:dyDescent="0.3">
      <c r="D149" s="2"/>
      <c r="E149" s="2"/>
      <c r="F149" s="2"/>
      <c r="G149" s="2"/>
      <c r="H149" s="2"/>
      <c r="I149" s="2"/>
      <c r="J149" s="3"/>
      <c r="K149" s="2"/>
      <c r="L149" s="3"/>
      <c r="M149" s="2"/>
      <c r="N149" s="3"/>
      <c r="O149" s="2"/>
      <c r="P149" s="3"/>
    </row>
    <row r="150" spans="4:16" ht="15.75" customHeight="1" x14ac:dyDescent="0.3">
      <c r="D150" s="2"/>
      <c r="E150" s="2"/>
      <c r="F150" s="2"/>
      <c r="G150" s="2"/>
      <c r="H150" s="2"/>
      <c r="I150" s="2"/>
      <c r="J150" s="3"/>
      <c r="K150" s="2"/>
      <c r="L150" s="3"/>
      <c r="M150" s="2"/>
      <c r="N150" s="3"/>
      <c r="O150" s="2"/>
      <c r="P150" s="3"/>
    </row>
    <row r="151" spans="4:16" ht="15.75" customHeight="1" x14ac:dyDescent="0.3">
      <c r="D151" s="2"/>
      <c r="E151" s="2"/>
      <c r="F151" s="2"/>
      <c r="G151" s="2"/>
      <c r="H151" s="2"/>
      <c r="I151" s="2"/>
      <c r="J151" s="3"/>
      <c r="K151" s="2"/>
      <c r="L151" s="3"/>
      <c r="M151" s="2"/>
      <c r="N151" s="3"/>
      <c r="O151" s="2"/>
      <c r="P151" s="3"/>
    </row>
    <row r="152" spans="4:16" ht="15.75" customHeight="1" x14ac:dyDescent="0.3">
      <c r="D152" s="2"/>
      <c r="E152" s="2"/>
      <c r="F152" s="2"/>
      <c r="G152" s="2"/>
      <c r="H152" s="2"/>
      <c r="I152" s="2"/>
      <c r="J152" s="3"/>
      <c r="K152" s="2"/>
      <c r="L152" s="3"/>
      <c r="M152" s="2"/>
      <c r="N152" s="3"/>
      <c r="O152" s="2"/>
      <c r="P152" s="3"/>
    </row>
    <row r="153" spans="4:16" ht="15.75" customHeight="1" x14ac:dyDescent="0.3">
      <c r="D153" s="2"/>
      <c r="E153" s="2"/>
      <c r="F153" s="2"/>
      <c r="G153" s="2"/>
      <c r="H153" s="2"/>
      <c r="I153" s="2"/>
      <c r="J153" s="3"/>
      <c r="K153" s="2"/>
      <c r="L153" s="3"/>
      <c r="M153" s="2"/>
      <c r="N153" s="3"/>
      <c r="O153" s="2"/>
      <c r="P153" s="3"/>
    </row>
    <row r="154" spans="4:16" ht="15.75" customHeight="1" x14ac:dyDescent="0.3">
      <c r="D154" s="2"/>
      <c r="E154" s="2"/>
      <c r="F154" s="2"/>
      <c r="G154" s="2"/>
      <c r="H154" s="2"/>
      <c r="I154" s="2"/>
      <c r="J154" s="3"/>
      <c r="K154" s="2"/>
      <c r="L154" s="3"/>
      <c r="M154" s="2"/>
      <c r="N154" s="3"/>
      <c r="O154" s="2"/>
      <c r="P154" s="3"/>
    </row>
    <row r="155" spans="4:16" ht="15.75" customHeight="1" x14ac:dyDescent="0.3">
      <c r="D155" s="2"/>
      <c r="E155" s="2"/>
      <c r="F155" s="2"/>
      <c r="G155" s="2"/>
      <c r="H155" s="2"/>
      <c r="I155" s="2"/>
      <c r="J155" s="3"/>
      <c r="K155" s="2"/>
      <c r="L155" s="3"/>
      <c r="M155" s="2"/>
      <c r="N155" s="3"/>
      <c r="O155" s="2"/>
      <c r="P155" s="3"/>
    </row>
    <row r="156" spans="4:16" ht="15.75" customHeight="1" x14ac:dyDescent="0.3">
      <c r="D156" s="2"/>
      <c r="E156" s="2"/>
      <c r="F156" s="2"/>
      <c r="G156" s="2"/>
      <c r="H156" s="2"/>
      <c r="I156" s="2"/>
      <c r="J156" s="3"/>
      <c r="K156" s="2"/>
      <c r="L156" s="3"/>
      <c r="M156" s="2"/>
      <c r="N156" s="3"/>
      <c r="O156" s="2"/>
      <c r="P156" s="3"/>
    </row>
    <row r="157" spans="4:16" ht="15.75" customHeight="1" x14ac:dyDescent="0.3">
      <c r="D157" s="2"/>
      <c r="E157" s="2"/>
      <c r="F157" s="2"/>
      <c r="G157" s="2"/>
      <c r="H157" s="2"/>
      <c r="I157" s="2"/>
      <c r="J157" s="3"/>
      <c r="K157" s="2"/>
      <c r="L157" s="3"/>
      <c r="M157" s="2"/>
      <c r="N157" s="3"/>
      <c r="O157" s="2"/>
      <c r="P157" s="3"/>
    </row>
    <row r="158" spans="4:16" ht="15.75" customHeight="1" x14ac:dyDescent="0.3">
      <c r="D158" s="2"/>
      <c r="E158" s="2"/>
      <c r="F158" s="2"/>
      <c r="G158" s="2"/>
      <c r="H158" s="2"/>
      <c r="I158" s="2"/>
      <c r="J158" s="3"/>
      <c r="K158" s="2"/>
      <c r="L158" s="3"/>
      <c r="M158" s="2"/>
      <c r="N158" s="3"/>
      <c r="O158" s="2"/>
      <c r="P158" s="3"/>
    </row>
    <row r="159" spans="4:16" ht="15.75" customHeight="1" x14ac:dyDescent="0.3">
      <c r="D159" s="2"/>
      <c r="E159" s="2"/>
      <c r="F159" s="2"/>
      <c r="G159" s="2"/>
      <c r="H159" s="2"/>
      <c r="I159" s="2"/>
      <c r="J159" s="3"/>
      <c r="K159" s="2"/>
      <c r="L159" s="3"/>
      <c r="M159" s="2"/>
      <c r="N159" s="3"/>
      <c r="O159" s="2"/>
      <c r="P159" s="3"/>
    </row>
    <row r="160" spans="4:16" ht="15.75" customHeight="1" x14ac:dyDescent="0.3">
      <c r="D160" s="2"/>
      <c r="E160" s="2"/>
      <c r="F160" s="2"/>
      <c r="G160" s="2"/>
      <c r="H160" s="2"/>
      <c r="I160" s="2"/>
      <c r="J160" s="3"/>
      <c r="K160" s="2"/>
      <c r="L160" s="3"/>
      <c r="M160" s="2"/>
      <c r="N160" s="3"/>
      <c r="O160" s="2"/>
      <c r="P160" s="3"/>
    </row>
    <row r="161" spans="4:16" ht="15.75" customHeight="1" x14ac:dyDescent="0.3">
      <c r="D161" s="2"/>
      <c r="E161" s="2"/>
      <c r="F161" s="2"/>
      <c r="G161" s="2"/>
      <c r="H161" s="2"/>
      <c r="I161" s="2"/>
      <c r="J161" s="3"/>
      <c r="K161" s="2"/>
      <c r="L161" s="3"/>
      <c r="M161" s="2"/>
      <c r="N161" s="3"/>
      <c r="O161" s="2"/>
      <c r="P161" s="3"/>
    </row>
    <row r="162" spans="4:16" ht="15.75" customHeight="1" x14ac:dyDescent="0.3">
      <c r="D162" s="2"/>
      <c r="E162" s="2"/>
      <c r="F162" s="2"/>
      <c r="G162" s="2"/>
      <c r="H162" s="2"/>
      <c r="I162" s="2"/>
      <c r="J162" s="3"/>
      <c r="K162" s="2"/>
      <c r="L162" s="3"/>
      <c r="M162" s="2"/>
      <c r="N162" s="3"/>
      <c r="O162" s="2"/>
      <c r="P162" s="3"/>
    </row>
    <row r="163" spans="4:16" ht="15.75" customHeight="1" x14ac:dyDescent="0.3">
      <c r="D163" s="2"/>
      <c r="E163" s="2"/>
      <c r="F163" s="2"/>
      <c r="G163" s="2"/>
      <c r="H163" s="2"/>
      <c r="I163" s="2"/>
      <c r="J163" s="3"/>
      <c r="K163" s="2"/>
      <c r="L163" s="3"/>
      <c r="M163" s="2"/>
      <c r="N163" s="3"/>
      <c r="O163" s="2"/>
      <c r="P163" s="3"/>
    </row>
    <row r="164" spans="4:16" ht="15.75" customHeight="1" x14ac:dyDescent="0.3">
      <c r="D164" s="2"/>
      <c r="E164" s="2"/>
      <c r="F164" s="2"/>
      <c r="G164" s="2"/>
      <c r="H164" s="2"/>
      <c r="I164" s="2"/>
      <c r="J164" s="3"/>
      <c r="K164" s="2"/>
      <c r="L164" s="3"/>
      <c r="M164" s="2"/>
      <c r="N164" s="3"/>
      <c r="O164" s="2"/>
      <c r="P164" s="3"/>
    </row>
    <row r="165" spans="4:16" ht="15.75" customHeight="1" x14ac:dyDescent="0.3">
      <c r="D165" s="2"/>
      <c r="E165" s="2"/>
      <c r="F165" s="2"/>
      <c r="G165" s="2"/>
      <c r="H165" s="2"/>
      <c r="I165" s="2"/>
      <c r="J165" s="3"/>
      <c r="K165" s="2"/>
      <c r="L165" s="3"/>
      <c r="M165" s="2"/>
      <c r="N165" s="3"/>
      <c r="O165" s="2"/>
      <c r="P165" s="3"/>
    </row>
    <row r="166" spans="4:16" ht="15.75" customHeight="1" x14ac:dyDescent="0.3">
      <c r="D166" s="2"/>
      <c r="E166" s="2"/>
      <c r="F166" s="2"/>
      <c r="G166" s="2"/>
      <c r="H166" s="2"/>
      <c r="I166" s="2"/>
      <c r="J166" s="3"/>
      <c r="K166" s="2"/>
      <c r="L166" s="3"/>
      <c r="M166" s="2"/>
      <c r="N166" s="3"/>
      <c r="O166" s="2"/>
      <c r="P166" s="3"/>
    </row>
    <row r="167" spans="4:16" ht="15.75" customHeight="1" x14ac:dyDescent="0.3">
      <c r="D167" s="2"/>
      <c r="E167" s="2"/>
      <c r="F167" s="2"/>
      <c r="G167" s="2"/>
      <c r="H167" s="2"/>
      <c r="I167" s="2"/>
      <c r="J167" s="3"/>
      <c r="K167" s="2"/>
      <c r="L167" s="3"/>
      <c r="M167" s="2"/>
      <c r="N167" s="3"/>
      <c r="O167" s="2"/>
      <c r="P167" s="3"/>
    </row>
    <row r="168" spans="4:16" ht="15.75" customHeight="1" x14ac:dyDescent="0.3">
      <c r="D168" s="2"/>
      <c r="E168" s="2"/>
      <c r="F168" s="2"/>
      <c r="G168" s="2"/>
      <c r="H168" s="2"/>
      <c r="I168" s="2"/>
      <c r="J168" s="3"/>
      <c r="K168" s="2"/>
      <c r="L168" s="3"/>
      <c r="M168" s="2"/>
      <c r="N168" s="3"/>
      <c r="O168" s="2"/>
      <c r="P168" s="3"/>
    </row>
    <row r="169" spans="4:16" ht="15.75" customHeight="1" x14ac:dyDescent="0.3">
      <c r="D169" s="2"/>
      <c r="E169" s="2"/>
      <c r="F169" s="2"/>
      <c r="G169" s="2"/>
      <c r="H169" s="2"/>
      <c r="I169" s="2"/>
      <c r="J169" s="3"/>
      <c r="K169" s="2"/>
      <c r="L169" s="3"/>
      <c r="M169" s="2"/>
      <c r="N169" s="3"/>
      <c r="O169" s="2"/>
      <c r="P169" s="3"/>
    </row>
    <row r="170" spans="4:16" ht="15.75" customHeight="1" x14ac:dyDescent="0.3">
      <c r="D170" s="2"/>
      <c r="E170" s="2"/>
      <c r="F170" s="2"/>
      <c r="G170" s="2"/>
      <c r="H170" s="2"/>
      <c r="I170" s="2"/>
      <c r="J170" s="3"/>
      <c r="K170" s="2"/>
      <c r="L170" s="3"/>
      <c r="M170" s="2"/>
      <c r="N170" s="3"/>
      <c r="O170" s="2"/>
      <c r="P170" s="3"/>
    </row>
    <row r="171" spans="4:16" ht="15.75" customHeight="1" x14ac:dyDescent="0.3">
      <c r="D171" s="2"/>
      <c r="E171" s="2"/>
      <c r="F171" s="2"/>
      <c r="G171" s="2"/>
      <c r="H171" s="2"/>
      <c r="I171" s="2"/>
      <c r="J171" s="3"/>
      <c r="K171" s="2"/>
      <c r="L171" s="3"/>
      <c r="M171" s="2"/>
      <c r="N171" s="3"/>
      <c r="O171" s="2"/>
      <c r="P171" s="3"/>
    </row>
    <row r="172" spans="4:16" ht="15.75" customHeight="1" x14ac:dyDescent="0.3">
      <c r="D172" s="2"/>
      <c r="E172" s="2"/>
      <c r="F172" s="2"/>
      <c r="G172" s="2"/>
      <c r="H172" s="2"/>
      <c r="I172" s="2"/>
      <c r="J172" s="3"/>
      <c r="K172" s="2"/>
      <c r="L172" s="3"/>
      <c r="M172" s="2"/>
      <c r="N172" s="3"/>
      <c r="O172" s="2"/>
      <c r="P172" s="3"/>
    </row>
    <row r="173" spans="4:16" ht="15.75" customHeight="1" x14ac:dyDescent="0.3">
      <c r="D173" s="2"/>
      <c r="E173" s="2"/>
      <c r="F173" s="2"/>
      <c r="G173" s="2"/>
      <c r="H173" s="2"/>
      <c r="I173" s="2"/>
      <c r="J173" s="3"/>
      <c r="K173" s="2"/>
      <c r="L173" s="3"/>
      <c r="M173" s="2"/>
      <c r="N173" s="3"/>
      <c r="O173" s="2"/>
      <c r="P173" s="3"/>
    </row>
    <row r="174" spans="4:16" ht="15.75" customHeight="1" x14ac:dyDescent="0.3">
      <c r="D174" s="2"/>
      <c r="E174" s="2"/>
      <c r="F174" s="2"/>
      <c r="G174" s="2"/>
      <c r="H174" s="2"/>
      <c r="I174" s="2"/>
      <c r="J174" s="3"/>
      <c r="K174" s="2"/>
      <c r="L174" s="3"/>
      <c r="M174" s="2"/>
      <c r="N174" s="3"/>
      <c r="O174" s="2"/>
      <c r="P174" s="3"/>
    </row>
    <row r="175" spans="4:16" ht="15.75" customHeight="1" x14ac:dyDescent="0.3">
      <c r="D175" s="2"/>
      <c r="E175" s="2"/>
      <c r="F175" s="2"/>
      <c r="G175" s="2"/>
      <c r="H175" s="2"/>
      <c r="I175" s="2"/>
      <c r="J175" s="3"/>
      <c r="K175" s="2"/>
      <c r="L175" s="3"/>
      <c r="M175" s="2"/>
      <c r="N175" s="3"/>
      <c r="O175" s="2"/>
      <c r="P175" s="3"/>
    </row>
    <row r="176" spans="4:16" ht="15.75" customHeight="1" x14ac:dyDescent="0.3">
      <c r="D176" s="2"/>
      <c r="E176" s="2"/>
      <c r="F176" s="2"/>
      <c r="G176" s="2"/>
      <c r="H176" s="2"/>
      <c r="I176" s="2"/>
      <c r="J176" s="3"/>
      <c r="K176" s="2"/>
      <c r="L176" s="3"/>
      <c r="M176" s="2"/>
      <c r="N176" s="3"/>
      <c r="O176" s="2"/>
      <c r="P176" s="3"/>
    </row>
    <row r="177" spans="4:16" ht="15.75" customHeight="1" x14ac:dyDescent="0.3">
      <c r="D177" s="2"/>
      <c r="E177" s="2"/>
      <c r="F177" s="2"/>
      <c r="G177" s="2"/>
      <c r="H177" s="2"/>
      <c r="I177" s="2"/>
      <c r="J177" s="3"/>
      <c r="K177" s="2"/>
      <c r="L177" s="3"/>
      <c r="M177" s="2"/>
      <c r="N177" s="3"/>
      <c r="O177" s="2"/>
      <c r="P177" s="3"/>
    </row>
    <row r="178" spans="4:16" ht="15.75" customHeight="1" x14ac:dyDescent="0.3">
      <c r="D178" s="2"/>
      <c r="E178" s="2"/>
      <c r="F178" s="2"/>
      <c r="G178" s="2"/>
      <c r="H178" s="2"/>
      <c r="I178" s="2"/>
      <c r="J178" s="3"/>
      <c r="K178" s="2"/>
      <c r="L178" s="3"/>
      <c r="M178" s="2"/>
      <c r="N178" s="3"/>
      <c r="O178" s="2"/>
      <c r="P178" s="3"/>
    </row>
    <row r="179" spans="4:16" ht="15.75" customHeight="1" x14ac:dyDescent="0.3">
      <c r="D179" s="2"/>
      <c r="E179" s="2"/>
      <c r="F179" s="2"/>
      <c r="G179" s="2"/>
      <c r="H179" s="2"/>
      <c r="I179" s="2"/>
      <c r="J179" s="3"/>
      <c r="K179" s="2"/>
      <c r="L179" s="3"/>
      <c r="M179" s="2"/>
      <c r="N179" s="3"/>
      <c r="O179" s="2"/>
      <c r="P179" s="3"/>
    </row>
    <row r="180" spans="4:16" ht="15.75" customHeight="1" x14ac:dyDescent="0.3">
      <c r="D180" s="2"/>
      <c r="E180" s="2"/>
      <c r="F180" s="2"/>
      <c r="G180" s="2"/>
      <c r="H180" s="2"/>
      <c r="I180" s="2"/>
      <c r="J180" s="3"/>
      <c r="K180" s="2"/>
      <c r="L180" s="3"/>
      <c r="M180" s="2"/>
      <c r="N180" s="3"/>
      <c r="O180" s="2"/>
      <c r="P180" s="3"/>
    </row>
    <row r="181" spans="4:16" ht="15.75" customHeight="1" x14ac:dyDescent="0.3">
      <c r="D181" s="2"/>
      <c r="E181" s="2"/>
      <c r="F181" s="2"/>
      <c r="G181" s="2"/>
      <c r="H181" s="2"/>
      <c r="I181" s="2"/>
      <c r="J181" s="3"/>
      <c r="K181" s="2"/>
      <c r="L181" s="3"/>
      <c r="M181" s="2"/>
      <c r="N181" s="3"/>
      <c r="O181" s="2"/>
      <c r="P181" s="3"/>
    </row>
    <row r="182" spans="4:16" ht="15.75" customHeight="1" x14ac:dyDescent="0.3">
      <c r="D182" s="2"/>
      <c r="E182" s="2"/>
      <c r="F182" s="2"/>
      <c r="G182" s="2"/>
      <c r="H182" s="2"/>
      <c r="I182" s="2"/>
      <c r="J182" s="3"/>
      <c r="K182" s="2"/>
      <c r="L182" s="3"/>
      <c r="M182" s="2"/>
      <c r="N182" s="3"/>
      <c r="O182" s="2"/>
      <c r="P182" s="3"/>
    </row>
    <row r="183" spans="4:16" ht="15.75" customHeight="1" x14ac:dyDescent="0.3">
      <c r="D183" s="2"/>
      <c r="E183" s="2"/>
      <c r="F183" s="2"/>
      <c r="G183" s="2"/>
      <c r="H183" s="2"/>
      <c r="I183" s="2"/>
      <c r="J183" s="3"/>
      <c r="K183" s="2"/>
      <c r="L183" s="3"/>
      <c r="M183" s="2"/>
      <c r="N183" s="3"/>
      <c r="O183" s="2"/>
      <c r="P183" s="3"/>
    </row>
    <row r="184" spans="4:16" ht="15.75" customHeight="1" x14ac:dyDescent="0.3">
      <c r="D184" s="2"/>
      <c r="E184" s="2"/>
      <c r="F184" s="2"/>
      <c r="G184" s="2"/>
      <c r="H184" s="2"/>
      <c r="I184" s="2"/>
      <c r="J184" s="3"/>
      <c r="K184" s="2"/>
      <c r="L184" s="3"/>
      <c r="M184" s="2"/>
      <c r="N184" s="3"/>
      <c r="O184" s="2"/>
      <c r="P184" s="3"/>
    </row>
    <row r="185" spans="4:16" ht="15.75" customHeight="1" x14ac:dyDescent="0.3">
      <c r="D185" s="2"/>
      <c r="E185" s="2"/>
      <c r="F185" s="2"/>
      <c r="G185" s="2"/>
      <c r="H185" s="2"/>
      <c r="I185" s="2"/>
      <c r="J185" s="3"/>
      <c r="K185" s="2"/>
      <c r="L185" s="3"/>
      <c r="M185" s="2"/>
      <c r="N185" s="3"/>
      <c r="O185" s="2"/>
      <c r="P185" s="3"/>
    </row>
    <row r="186" spans="4:16" ht="15.75" customHeight="1" x14ac:dyDescent="0.3">
      <c r="D186" s="2"/>
      <c r="E186" s="2"/>
      <c r="F186" s="2"/>
      <c r="G186" s="2"/>
      <c r="H186" s="2"/>
      <c r="I186" s="2"/>
      <c r="J186" s="3"/>
      <c r="K186" s="2"/>
      <c r="L186" s="3"/>
      <c r="M186" s="2"/>
      <c r="N186" s="3"/>
      <c r="O186" s="2"/>
      <c r="P186" s="3"/>
    </row>
    <row r="187" spans="4:16" ht="15.75" customHeight="1" x14ac:dyDescent="0.3">
      <c r="D187" s="2"/>
      <c r="E187" s="2"/>
      <c r="F187" s="2"/>
      <c r="G187" s="2"/>
      <c r="H187" s="2"/>
      <c r="I187" s="2"/>
      <c r="J187" s="3"/>
      <c r="K187" s="2"/>
      <c r="L187" s="3"/>
      <c r="M187" s="2"/>
      <c r="N187" s="3"/>
      <c r="O187" s="2"/>
      <c r="P187" s="3"/>
    </row>
    <row r="188" spans="4:16" ht="15.75" customHeight="1" x14ac:dyDescent="0.3">
      <c r="D188" s="2"/>
      <c r="E188" s="2"/>
      <c r="F188" s="2"/>
      <c r="G188" s="2"/>
      <c r="H188" s="2"/>
      <c r="I188" s="2"/>
      <c r="J188" s="3"/>
      <c r="K188" s="2"/>
      <c r="L188" s="3"/>
      <c r="M188" s="2"/>
      <c r="N188" s="3"/>
      <c r="O188" s="2"/>
      <c r="P188" s="3"/>
    </row>
    <row r="189" spans="4:16" ht="15.75" customHeight="1" x14ac:dyDescent="0.3">
      <c r="D189" s="2"/>
      <c r="E189" s="2"/>
      <c r="F189" s="2"/>
      <c r="G189" s="2"/>
      <c r="H189" s="2"/>
      <c r="I189" s="2"/>
      <c r="J189" s="3"/>
      <c r="K189" s="2"/>
      <c r="L189" s="3"/>
      <c r="M189" s="2"/>
      <c r="N189" s="3"/>
      <c r="O189" s="2"/>
      <c r="P189" s="3"/>
    </row>
    <row r="190" spans="4:16" ht="15.75" customHeight="1" x14ac:dyDescent="0.3">
      <c r="D190" s="2"/>
      <c r="E190" s="2"/>
      <c r="F190" s="2"/>
      <c r="G190" s="2"/>
      <c r="H190" s="2"/>
      <c r="I190" s="2"/>
      <c r="J190" s="3"/>
      <c r="K190" s="2"/>
      <c r="L190" s="3"/>
      <c r="M190" s="2"/>
      <c r="N190" s="3"/>
      <c r="O190" s="2"/>
      <c r="P190" s="3"/>
    </row>
    <row r="191" spans="4:16" ht="15.75" customHeight="1" x14ac:dyDescent="0.3">
      <c r="D191" s="2"/>
      <c r="E191" s="2"/>
      <c r="F191" s="2"/>
      <c r="G191" s="2"/>
      <c r="H191" s="2"/>
      <c r="I191" s="2"/>
      <c r="J191" s="3"/>
      <c r="K191" s="2"/>
      <c r="L191" s="3"/>
      <c r="M191" s="2"/>
      <c r="N191" s="3"/>
      <c r="O191" s="2"/>
      <c r="P191" s="3"/>
    </row>
    <row r="192" spans="4:16" ht="15.75" customHeight="1" x14ac:dyDescent="0.3">
      <c r="D192" s="2"/>
      <c r="E192" s="2"/>
      <c r="F192" s="2"/>
      <c r="G192" s="2"/>
      <c r="H192" s="2"/>
      <c r="I192" s="2"/>
      <c r="J192" s="3"/>
      <c r="K192" s="2"/>
      <c r="L192" s="3"/>
      <c r="M192" s="2"/>
      <c r="N192" s="3"/>
      <c r="O192" s="2"/>
      <c r="P192" s="3"/>
    </row>
    <row r="193" spans="4:16" ht="15.75" customHeight="1" x14ac:dyDescent="0.3">
      <c r="D193" s="2"/>
      <c r="E193" s="2"/>
      <c r="F193" s="2"/>
      <c r="G193" s="2"/>
      <c r="H193" s="2"/>
      <c r="I193" s="2"/>
      <c r="J193" s="3"/>
      <c r="K193" s="2"/>
      <c r="L193" s="3"/>
      <c r="M193" s="2"/>
      <c r="N193" s="3"/>
      <c r="O193" s="2"/>
      <c r="P193" s="3"/>
    </row>
    <row r="194" spans="4:16" ht="15.75" customHeight="1" x14ac:dyDescent="0.3">
      <c r="D194" s="2"/>
      <c r="E194" s="2"/>
      <c r="F194" s="2"/>
      <c r="G194" s="2"/>
      <c r="H194" s="2"/>
      <c r="I194" s="2"/>
      <c r="J194" s="3"/>
      <c r="K194" s="2"/>
      <c r="L194" s="3"/>
      <c r="M194" s="2"/>
      <c r="N194" s="3"/>
      <c r="O194" s="2"/>
      <c r="P194" s="3"/>
    </row>
    <row r="195" spans="4:16" ht="15.75" customHeight="1" x14ac:dyDescent="0.3">
      <c r="D195" s="2"/>
      <c r="E195" s="2"/>
      <c r="F195" s="2"/>
      <c r="G195" s="2"/>
      <c r="H195" s="2"/>
      <c r="I195" s="2"/>
      <c r="J195" s="3"/>
      <c r="K195" s="2"/>
      <c r="L195" s="3"/>
      <c r="M195" s="2"/>
      <c r="N195" s="3"/>
      <c r="O195" s="2"/>
      <c r="P195" s="3"/>
    </row>
    <row r="196" spans="4:16" ht="15.75" customHeight="1" x14ac:dyDescent="0.3">
      <c r="D196" s="2"/>
      <c r="E196" s="2"/>
      <c r="F196" s="2"/>
      <c r="G196" s="2"/>
      <c r="H196" s="2"/>
      <c r="I196" s="2"/>
      <c r="J196" s="3"/>
      <c r="K196" s="2"/>
      <c r="L196" s="3"/>
      <c r="M196" s="2"/>
      <c r="N196" s="3"/>
      <c r="O196" s="2"/>
      <c r="P196" s="3"/>
    </row>
    <row r="197" spans="4:16" ht="15.75" customHeight="1" x14ac:dyDescent="0.3">
      <c r="D197" s="2"/>
      <c r="E197" s="2"/>
      <c r="F197" s="2"/>
      <c r="G197" s="2"/>
      <c r="H197" s="2"/>
      <c r="I197" s="2"/>
      <c r="J197" s="3"/>
      <c r="K197" s="2"/>
      <c r="L197" s="3"/>
      <c r="M197" s="2"/>
      <c r="N197" s="3"/>
      <c r="O197" s="2"/>
      <c r="P197" s="3"/>
    </row>
    <row r="198" spans="4:16" ht="15.75" customHeight="1" x14ac:dyDescent="0.3">
      <c r="D198" s="2"/>
      <c r="E198" s="2"/>
      <c r="F198" s="2"/>
      <c r="G198" s="2"/>
      <c r="H198" s="2"/>
      <c r="I198" s="2"/>
      <c r="J198" s="3"/>
      <c r="K198" s="2"/>
      <c r="L198" s="3"/>
      <c r="M198" s="2"/>
      <c r="N198" s="3"/>
      <c r="O198" s="2"/>
      <c r="P198" s="3"/>
    </row>
    <row r="199" spans="4:16" ht="15.75" customHeight="1" x14ac:dyDescent="0.3">
      <c r="D199" s="2"/>
      <c r="E199" s="2"/>
      <c r="F199" s="2"/>
      <c r="G199" s="2"/>
      <c r="H199" s="2"/>
      <c r="I199" s="2"/>
      <c r="J199" s="3"/>
      <c r="K199" s="2"/>
      <c r="L199" s="3"/>
      <c r="M199" s="2"/>
      <c r="N199" s="3"/>
      <c r="O199" s="2"/>
      <c r="P199" s="3"/>
    </row>
    <row r="200" spans="4:16" ht="15.75" customHeight="1" x14ac:dyDescent="0.3">
      <c r="D200" s="2"/>
      <c r="E200" s="2"/>
      <c r="F200" s="2"/>
      <c r="G200" s="2"/>
      <c r="H200" s="2"/>
      <c r="I200" s="2"/>
      <c r="J200" s="3"/>
      <c r="K200" s="2"/>
      <c r="L200" s="3"/>
      <c r="M200" s="2"/>
      <c r="N200" s="3"/>
      <c r="O200" s="2"/>
      <c r="P200" s="3"/>
    </row>
    <row r="201" spans="4:16" ht="15.75" customHeight="1" x14ac:dyDescent="0.3">
      <c r="D201" s="2"/>
      <c r="E201" s="2"/>
      <c r="F201" s="2"/>
      <c r="G201" s="2"/>
      <c r="H201" s="2"/>
      <c r="I201" s="2"/>
      <c r="J201" s="3"/>
      <c r="K201" s="2"/>
      <c r="L201" s="3"/>
      <c r="M201" s="2"/>
      <c r="N201" s="3"/>
      <c r="O201" s="2"/>
      <c r="P201" s="3"/>
    </row>
    <row r="202" spans="4:16" ht="15.75" customHeight="1" x14ac:dyDescent="0.3">
      <c r="D202" s="2"/>
      <c r="E202" s="2"/>
      <c r="F202" s="2"/>
      <c r="G202" s="2"/>
      <c r="H202" s="2"/>
      <c r="I202" s="2"/>
      <c r="J202" s="3"/>
      <c r="K202" s="2"/>
      <c r="L202" s="3"/>
      <c r="M202" s="2"/>
      <c r="N202" s="3"/>
      <c r="O202" s="2"/>
      <c r="P202" s="3"/>
    </row>
    <row r="203" spans="4:16" ht="15.75" customHeight="1" x14ac:dyDescent="0.3">
      <c r="D203" s="2"/>
      <c r="E203" s="2"/>
      <c r="F203" s="2"/>
      <c r="G203" s="2"/>
      <c r="H203" s="2"/>
      <c r="I203" s="2"/>
      <c r="J203" s="3"/>
      <c r="K203" s="2"/>
      <c r="L203" s="3"/>
      <c r="M203" s="2"/>
      <c r="N203" s="3"/>
      <c r="O203" s="2"/>
      <c r="P203" s="3"/>
    </row>
    <row r="204" spans="4:16" ht="15.75" customHeight="1" x14ac:dyDescent="0.3">
      <c r="D204" s="2"/>
      <c r="E204" s="2"/>
      <c r="F204" s="2"/>
      <c r="G204" s="2"/>
      <c r="H204" s="2"/>
      <c r="I204" s="2"/>
      <c r="J204" s="3"/>
      <c r="K204" s="2"/>
      <c r="L204" s="3"/>
      <c r="M204" s="2"/>
      <c r="N204" s="3"/>
      <c r="O204" s="2"/>
      <c r="P204" s="3"/>
    </row>
    <row r="205" spans="4:16" ht="15.75" customHeight="1" x14ac:dyDescent="0.3">
      <c r="D205" s="2"/>
      <c r="E205" s="2"/>
      <c r="F205" s="2"/>
      <c r="G205" s="2"/>
      <c r="H205" s="2"/>
      <c r="I205" s="2"/>
      <c r="J205" s="3"/>
      <c r="K205" s="2"/>
      <c r="L205" s="3"/>
      <c r="M205" s="2"/>
      <c r="N205" s="3"/>
      <c r="O205" s="2"/>
      <c r="P205" s="3"/>
    </row>
    <row r="206" spans="4:16" ht="15.75" customHeight="1" x14ac:dyDescent="0.3">
      <c r="D206" s="2"/>
      <c r="E206" s="2"/>
      <c r="F206" s="2"/>
      <c r="G206" s="2"/>
      <c r="H206" s="2"/>
      <c r="I206" s="2"/>
      <c r="J206" s="3"/>
      <c r="K206" s="2"/>
      <c r="L206" s="3"/>
      <c r="M206" s="2"/>
      <c r="N206" s="3"/>
      <c r="O206" s="2"/>
      <c r="P206" s="3"/>
    </row>
    <row r="207" spans="4:16" ht="15.75" customHeight="1" x14ac:dyDescent="0.3">
      <c r="D207" s="2"/>
      <c r="E207" s="2"/>
      <c r="F207" s="2"/>
      <c r="G207" s="2"/>
      <c r="H207" s="2"/>
      <c r="I207" s="2"/>
      <c r="J207" s="3"/>
      <c r="K207" s="2"/>
      <c r="L207" s="3"/>
      <c r="M207" s="2"/>
      <c r="N207" s="3"/>
      <c r="O207" s="2"/>
      <c r="P207" s="3"/>
    </row>
    <row r="208" spans="4:16" ht="15.75" customHeight="1" x14ac:dyDescent="0.3">
      <c r="D208" s="2"/>
      <c r="E208" s="2"/>
      <c r="F208" s="2"/>
      <c r="G208" s="2"/>
      <c r="H208" s="2"/>
      <c r="I208" s="2"/>
      <c r="J208" s="3"/>
      <c r="K208" s="2"/>
      <c r="L208" s="3"/>
      <c r="M208" s="2"/>
      <c r="N208" s="3"/>
      <c r="O208" s="2"/>
      <c r="P208" s="3"/>
    </row>
    <row r="209" spans="4:16" ht="15.75" customHeight="1" x14ac:dyDescent="0.3">
      <c r="D209" s="2"/>
      <c r="E209" s="2"/>
      <c r="F209" s="2"/>
      <c r="G209" s="2"/>
      <c r="H209" s="2"/>
      <c r="I209" s="2"/>
      <c r="J209" s="3"/>
      <c r="K209" s="2"/>
      <c r="L209" s="3"/>
      <c r="M209" s="2"/>
      <c r="N209" s="3"/>
      <c r="O209" s="2"/>
      <c r="P209" s="3"/>
    </row>
    <row r="210" spans="4:16" ht="15.75" customHeight="1" x14ac:dyDescent="0.3">
      <c r="D210" s="2"/>
      <c r="E210" s="2"/>
      <c r="F210" s="2"/>
      <c r="G210" s="2"/>
      <c r="H210" s="2"/>
      <c r="I210" s="2"/>
      <c r="J210" s="3"/>
      <c r="K210" s="2"/>
      <c r="L210" s="3"/>
      <c r="M210" s="2"/>
      <c r="N210" s="3"/>
      <c r="O210" s="2"/>
      <c r="P210" s="3"/>
    </row>
    <row r="211" spans="4:16" ht="15.75" customHeight="1" x14ac:dyDescent="0.3">
      <c r="D211" s="2"/>
      <c r="E211" s="2"/>
      <c r="F211" s="2"/>
      <c r="G211" s="2"/>
      <c r="H211" s="2"/>
      <c r="I211" s="2"/>
      <c r="J211" s="3"/>
      <c r="K211" s="2"/>
      <c r="L211" s="3"/>
      <c r="M211" s="2"/>
      <c r="N211" s="3"/>
      <c r="O211" s="2"/>
      <c r="P211" s="3"/>
    </row>
    <row r="212" spans="4:16" ht="15.75" customHeight="1" x14ac:dyDescent="0.3">
      <c r="D212" s="2"/>
      <c r="E212" s="2"/>
      <c r="F212" s="2"/>
      <c r="G212" s="2"/>
      <c r="H212" s="2"/>
      <c r="I212" s="2"/>
      <c r="J212" s="3"/>
      <c r="K212" s="2"/>
      <c r="L212" s="3"/>
      <c r="M212" s="2"/>
      <c r="N212" s="3"/>
      <c r="O212" s="2"/>
      <c r="P212" s="3"/>
    </row>
    <row r="213" spans="4:16" ht="15.75" customHeight="1" x14ac:dyDescent="0.3">
      <c r="D213" s="2"/>
      <c r="E213" s="2"/>
      <c r="F213" s="2"/>
      <c r="G213" s="2"/>
      <c r="H213" s="2"/>
      <c r="I213" s="2"/>
      <c r="J213" s="3"/>
      <c r="K213" s="2"/>
      <c r="L213" s="3"/>
      <c r="M213" s="2"/>
      <c r="N213" s="3"/>
      <c r="O213" s="2"/>
      <c r="P213" s="3"/>
    </row>
    <row r="214" spans="4:16" ht="15.75" customHeight="1" x14ac:dyDescent="0.3">
      <c r="D214" s="2"/>
      <c r="E214" s="2"/>
      <c r="F214" s="2"/>
      <c r="G214" s="2"/>
      <c r="H214" s="2"/>
      <c r="I214" s="2"/>
      <c r="J214" s="3"/>
      <c r="K214" s="2"/>
      <c r="L214" s="3"/>
      <c r="M214" s="2"/>
      <c r="N214" s="3"/>
      <c r="O214" s="2"/>
      <c r="P214" s="3"/>
    </row>
    <row r="215" spans="4:16" ht="15.75" customHeight="1" x14ac:dyDescent="0.3">
      <c r="D215" s="2"/>
      <c r="E215" s="2"/>
      <c r="F215" s="2"/>
      <c r="G215" s="2"/>
      <c r="H215" s="2"/>
      <c r="I215" s="2"/>
      <c r="J215" s="3"/>
      <c r="K215" s="2"/>
      <c r="L215" s="3"/>
      <c r="M215" s="2"/>
      <c r="N215" s="3"/>
      <c r="O215" s="2"/>
      <c r="P215" s="3"/>
    </row>
    <row r="216" spans="4:16" ht="15.75" customHeight="1" x14ac:dyDescent="0.3">
      <c r="D216" s="2"/>
      <c r="E216" s="2"/>
      <c r="F216" s="2"/>
      <c r="G216" s="2"/>
      <c r="H216" s="2"/>
      <c r="I216" s="2"/>
      <c r="J216" s="3"/>
      <c r="K216" s="2"/>
      <c r="L216" s="3"/>
      <c r="M216" s="2"/>
      <c r="N216" s="3"/>
      <c r="O216" s="2"/>
      <c r="P216" s="3"/>
    </row>
    <row r="217" spans="4:16" ht="15.75" customHeight="1" x14ac:dyDescent="0.3">
      <c r="D217" s="2"/>
      <c r="E217" s="2"/>
      <c r="F217" s="2"/>
      <c r="G217" s="2"/>
      <c r="H217" s="2"/>
      <c r="I217" s="2"/>
      <c r="J217" s="3"/>
      <c r="K217" s="2"/>
      <c r="L217" s="3"/>
      <c r="M217" s="2"/>
      <c r="N217" s="3"/>
      <c r="O217" s="2"/>
      <c r="P217" s="3"/>
    </row>
    <row r="218" spans="4:16" ht="15.75" customHeight="1" x14ac:dyDescent="0.3">
      <c r="D218" s="2"/>
      <c r="E218" s="2"/>
      <c r="F218" s="2"/>
      <c r="G218" s="2"/>
      <c r="H218" s="2"/>
      <c r="I218" s="2"/>
      <c r="J218" s="3"/>
      <c r="K218" s="2"/>
      <c r="L218" s="3"/>
      <c r="M218" s="2"/>
      <c r="N218" s="3"/>
      <c r="O218" s="2"/>
      <c r="P218" s="3"/>
    </row>
    <row r="219" spans="4:16" ht="15.75" customHeight="1" x14ac:dyDescent="0.3">
      <c r="D219" s="2"/>
      <c r="E219" s="2"/>
      <c r="F219" s="2"/>
      <c r="G219" s="2"/>
      <c r="H219" s="2"/>
      <c r="I219" s="2"/>
      <c r="J219" s="3"/>
      <c r="K219" s="2"/>
      <c r="L219" s="3"/>
      <c r="M219" s="2"/>
      <c r="N219" s="3"/>
      <c r="O219" s="2"/>
      <c r="P219" s="3"/>
    </row>
    <row r="220" spans="4:16" ht="15.75" customHeight="1" x14ac:dyDescent="0.3">
      <c r="D220" s="2"/>
      <c r="E220" s="2"/>
      <c r="F220" s="2"/>
      <c r="G220" s="2"/>
      <c r="H220" s="2"/>
      <c r="I220" s="2"/>
      <c r="J220" s="3"/>
      <c r="K220" s="2"/>
      <c r="L220" s="3"/>
      <c r="M220" s="2"/>
      <c r="N220" s="3"/>
      <c r="O220" s="2"/>
      <c r="P220" s="3"/>
    </row>
    <row r="221" spans="4:16" ht="15.75" customHeight="1" x14ac:dyDescent="0.3">
      <c r="D221" s="2"/>
      <c r="E221" s="2"/>
      <c r="F221" s="2"/>
      <c r="G221" s="2"/>
      <c r="H221" s="2"/>
      <c r="I221" s="2"/>
      <c r="J221" s="3"/>
      <c r="K221" s="2"/>
      <c r="L221" s="3"/>
      <c r="M221" s="2"/>
      <c r="N221" s="3"/>
      <c r="O221" s="2"/>
      <c r="P221" s="3"/>
    </row>
    <row r="222" spans="4:16" ht="15.75" customHeight="1" x14ac:dyDescent="0.3">
      <c r="D222" s="2"/>
      <c r="E222" s="2"/>
      <c r="F222" s="2"/>
      <c r="G222" s="2"/>
      <c r="H222" s="2"/>
      <c r="I222" s="2"/>
      <c r="J222" s="3"/>
      <c r="K222" s="2"/>
      <c r="L222" s="3"/>
      <c r="M222" s="2"/>
      <c r="N222" s="3"/>
      <c r="O222" s="2"/>
      <c r="P222" s="3"/>
    </row>
    <row r="223" spans="4:16" ht="15.75" customHeight="1" x14ac:dyDescent="0.3">
      <c r="D223" s="2"/>
      <c r="E223" s="2"/>
      <c r="F223" s="2"/>
      <c r="G223" s="2"/>
      <c r="H223" s="2"/>
      <c r="I223" s="2"/>
      <c r="J223" s="3"/>
      <c r="K223" s="2"/>
      <c r="L223" s="3"/>
      <c r="M223" s="2"/>
      <c r="N223" s="3"/>
      <c r="O223" s="2"/>
      <c r="P223" s="3"/>
    </row>
    <row r="224" spans="4:16" ht="15.75" customHeight="1" x14ac:dyDescent="0.3">
      <c r="D224" s="2"/>
      <c r="E224" s="2"/>
      <c r="F224" s="2"/>
      <c r="G224" s="2"/>
      <c r="H224" s="2"/>
      <c r="I224" s="2"/>
      <c r="J224" s="3"/>
      <c r="K224" s="2"/>
      <c r="L224" s="3"/>
      <c r="M224" s="2"/>
      <c r="N224" s="3"/>
      <c r="O224" s="2"/>
      <c r="P224" s="3"/>
    </row>
    <row r="225" spans="4:16" ht="15.75" customHeight="1" x14ac:dyDescent="0.3">
      <c r="D225" s="2"/>
      <c r="E225" s="2"/>
      <c r="F225" s="2"/>
      <c r="G225" s="2"/>
      <c r="H225" s="2"/>
      <c r="I225" s="2"/>
      <c r="J225" s="3"/>
      <c r="K225" s="2"/>
      <c r="L225" s="3"/>
      <c r="M225" s="2"/>
      <c r="N225" s="3"/>
      <c r="O225" s="2"/>
      <c r="P225" s="3"/>
    </row>
    <row r="226" spans="4:16" ht="15.75" customHeight="1" x14ac:dyDescent="0.3">
      <c r="D226" s="2"/>
      <c r="E226" s="2"/>
      <c r="F226" s="2"/>
      <c r="G226" s="2"/>
      <c r="H226" s="2"/>
      <c r="I226" s="2"/>
      <c r="J226" s="3"/>
      <c r="K226" s="2"/>
      <c r="L226" s="3"/>
      <c r="M226" s="2"/>
      <c r="N226" s="3"/>
      <c r="O226" s="2"/>
      <c r="P226" s="3"/>
    </row>
    <row r="227" spans="4:16" ht="15.75" customHeight="1" x14ac:dyDescent="0.3">
      <c r="D227" s="2"/>
      <c r="E227" s="2"/>
      <c r="F227" s="2"/>
      <c r="G227" s="2"/>
      <c r="H227" s="2"/>
      <c r="I227" s="2"/>
      <c r="J227" s="3"/>
      <c r="K227" s="2"/>
      <c r="L227" s="3"/>
      <c r="M227" s="2"/>
      <c r="N227" s="3"/>
      <c r="O227" s="2"/>
      <c r="P227" s="3"/>
    </row>
    <row r="228" spans="4:16" ht="15.75" customHeight="1" x14ac:dyDescent="0.3">
      <c r="D228" s="2"/>
      <c r="E228" s="2"/>
      <c r="F228" s="2"/>
      <c r="G228" s="2"/>
      <c r="H228" s="2"/>
      <c r="I228" s="2"/>
      <c r="J228" s="3"/>
      <c r="K228" s="2"/>
      <c r="L228" s="3"/>
      <c r="M228" s="2"/>
      <c r="N228" s="3"/>
      <c r="O228" s="2"/>
      <c r="P228" s="3"/>
    </row>
    <row r="229" spans="4:16" ht="15.75" customHeight="1" x14ac:dyDescent="0.3">
      <c r="D229" s="2"/>
      <c r="E229" s="2"/>
      <c r="F229" s="2"/>
      <c r="G229" s="2"/>
      <c r="H229" s="2"/>
      <c r="I229" s="2"/>
      <c r="J229" s="3"/>
      <c r="K229" s="2"/>
      <c r="L229" s="3"/>
      <c r="M229" s="2"/>
      <c r="N229" s="3"/>
      <c r="O229" s="2"/>
      <c r="P229" s="3"/>
    </row>
    <row r="230" spans="4:16" ht="15.75" customHeight="1" x14ac:dyDescent="0.3">
      <c r="D230" s="2"/>
      <c r="E230" s="2"/>
      <c r="F230" s="2"/>
      <c r="G230" s="2"/>
      <c r="H230" s="2"/>
      <c r="I230" s="2"/>
      <c r="J230" s="3"/>
      <c r="K230" s="2"/>
      <c r="L230" s="3"/>
      <c r="M230" s="2"/>
      <c r="N230" s="3"/>
      <c r="O230" s="2"/>
      <c r="P230" s="3"/>
    </row>
    <row r="231" spans="4:16" ht="15.75" customHeight="1" x14ac:dyDescent="0.3">
      <c r="D231" s="2"/>
      <c r="E231" s="2"/>
      <c r="F231" s="2"/>
      <c r="G231" s="2"/>
      <c r="H231" s="2"/>
      <c r="I231" s="2"/>
      <c r="J231" s="3"/>
      <c r="K231" s="2"/>
      <c r="L231" s="3"/>
      <c r="M231" s="2"/>
      <c r="N231" s="3"/>
      <c r="O231" s="2"/>
      <c r="P231" s="3"/>
    </row>
    <row r="232" spans="4:16" ht="15.75" customHeight="1" x14ac:dyDescent="0.3">
      <c r="D232" s="2"/>
      <c r="E232" s="2"/>
      <c r="F232" s="2"/>
      <c r="G232" s="2"/>
      <c r="H232" s="2"/>
      <c r="I232" s="2"/>
      <c r="J232" s="3"/>
      <c r="K232" s="2"/>
      <c r="L232" s="3"/>
      <c r="M232" s="2"/>
      <c r="N232" s="3"/>
      <c r="O232" s="2"/>
      <c r="P232" s="3"/>
    </row>
    <row r="233" spans="4:16" ht="15.75" customHeight="1" x14ac:dyDescent="0.3">
      <c r="D233" s="2"/>
      <c r="E233" s="2"/>
      <c r="F233" s="2"/>
      <c r="G233" s="2"/>
      <c r="H233" s="2"/>
      <c r="I233" s="2"/>
      <c r="J233" s="3"/>
      <c r="K233" s="2"/>
      <c r="L233" s="3"/>
      <c r="M233" s="2"/>
      <c r="N233" s="3"/>
      <c r="O233" s="2"/>
      <c r="P233" s="3"/>
    </row>
    <row r="234" spans="4:16" ht="15.75" customHeight="1" x14ac:dyDescent="0.3">
      <c r="D234" s="2"/>
      <c r="E234" s="2"/>
      <c r="F234" s="2"/>
      <c r="G234" s="2"/>
      <c r="H234" s="2"/>
      <c r="I234" s="2"/>
      <c r="J234" s="3"/>
      <c r="K234" s="2"/>
      <c r="L234" s="3"/>
      <c r="M234" s="2"/>
      <c r="N234" s="3"/>
      <c r="O234" s="2"/>
      <c r="P234" s="3"/>
    </row>
    <row r="235" spans="4:16" ht="15.75" customHeight="1" x14ac:dyDescent="0.3">
      <c r="D235" s="2"/>
      <c r="E235" s="2"/>
      <c r="F235" s="2"/>
      <c r="G235" s="2"/>
      <c r="H235" s="2"/>
      <c r="I235" s="2"/>
      <c r="J235" s="3"/>
      <c r="K235" s="2"/>
      <c r="L235" s="3"/>
      <c r="M235" s="2"/>
      <c r="N235" s="3"/>
      <c r="O235" s="2"/>
      <c r="P235" s="3"/>
    </row>
    <row r="236" spans="4:16" ht="15.75" customHeight="1" x14ac:dyDescent="0.3">
      <c r="D236" s="2"/>
      <c r="E236" s="2"/>
      <c r="F236" s="2"/>
      <c r="G236" s="2"/>
      <c r="H236" s="2"/>
      <c r="I236" s="2"/>
      <c r="J236" s="3"/>
      <c r="K236" s="2"/>
      <c r="L236" s="3"/>
      <c r="M236" s="2"/>
      <c r="N236" s="3"/>
      <c r="O236" s="2"/>
      <c r="P236" s="3"/>
    </row>
    <row r="237" spans="4:16" ht="15.75" customHeight="1" x14ac:dyDescent="0.3">
      <c r="D237" s="2"/>
      <c r="E237" s="2"/>
      <c r="F237" s="2"/>
      <c r="G237" s="2"/>
      <c r="H237" s="2"/>
      <c r="I237" s="2"/>
      <c r="J237" s="3"/>
      <c r="K237" s="2"/>
      <c r="L237" s="3"/>
      <c r="M237" s="2"/>
      <c r="N237" s="3"/>
      <c r="O237" s="2"/>
      <c r="P237" s="3"/>
    </row>
    <row r="238" spans="4:16" ht="15.75" customHeight="1" x14ac:dyDescent="0.3">
      <c r="D238" s="2"/>
      <c r="E238" s="2"/>
      <c r="F238" s="2"/>
      <c r="G238" s="2"/>
      <c r="H238" s="2"/>
      <c r="I238" s="2"/>
      <c r="J238" s="3"/>
      <c r="K238" s="2"/>
      <c r="L238" s="3"/>
      <c r="M238" s="2"/>
      <c r="N238" s="3"/>
      <c r="O238" s="2"/>
      <c r="P238" s="3"/>
    </row>
    <row r="239" spans="4:16" ht="15.75" customHeight="1" x14ac:dyDescent="0.3">
      <c r="D239" s="2"/>
      <c r="E239" s="2"/>
      <c r="F239" s="2"/>
      <c r="G239" s="2"/>
      <c r="H239" s="2"/>
      <c r="I239" s="2"/>
      <c r="J239" s="3"/>
      <c r="K239" s="2"/>
      <c r="L239" s="3"/>
      <c r="M239" s="2"/>
      <c r="N239" s="3"/>
      <c r="O239" s="2"/>
      <c r="P239" s="3"/>
    </row>
    <row r="240" spans="4:16" ht="15.75" customHeight="1" x14ac:dyDescent="0.3">
      <c r="D240" s="2"/>
      <c r="E240" s="2"/>
      <c r="F240" s="2"/>
      <c r="G240" s="2"/>
      <c r="H240" s="2"/>
      <c r="I240" s="2"/>
      <c r="J240" s="3"/>
      <c r="K240" s="2"/>
      <c r="L240" s="3"/>
      <c r="M240" s="2"/>
      <c r="N240" s="3"/>
      <c r="O240" s="2"/>
      <c r="P240" s="3"/>
    </row>
    <row r="241" spans="4:16" ht="15.75" customHeight="1" x14ac:dyDescent="0.3">
      <c r="D241" s="2"/>
      <c r="E241" s="2"/>
      <c r="F241" s="2"/>
      <c r="G241" s="2"/>
      <c r="H241" s="2"/>
      <c r="I241" s="2"/>
      <c r="J241" s="3"/>
      <c r="K241" s="2"/>
      <c r="L241" s="3"/>
      <c r="M241" s="2"/>
      <c r="N241" s="3"/>
      <c r="O241" s="2"/>
      <c r="P241" s="3"/>
    </row>
    <row r="242" spans="4:16" ht="15.75" customHeight="1" x14ac:dyDescent="0.3">
      <c r="D242" s="2"/>
      <c r="E242" s="2"/>
      <c r="F242" s="2"/>
      <c r="G242" s="2"/>
      <c r="H242" s="2"/>
      <c r="I242" s="2"/>
      <c r="J242" s="3"/>
      <c r="K242" s="2"/>
      <c r="L242" s="3"/>
      <c r="M242" s="2"/>
      <c r="N242" s="3"/>
      <c r="O242" s="2"/>
      <c r="P242" s="3"/>
    </row>
    <row r="243" spans="4:16" ht="15.75" customHeight="1" x14ac:dyDescent="0.3">
      <c r="D243" s="2"/>
      <c r="E243" s="2"/>
      <c r="F243" s="2"/>
      <c r="G243" s="2"/>
      <c r="H243" s="2"/>
      <c r="I243" s="2"/>
      <c r="J243" s="3"/>
      <c r="K243" s="2"/>
      <c r="L243" s="3"/>
      <c r="M243" s="2"/>
      <c r="N243" s="3"/>
      <c r="O243" s="2"/>
      <c r="P243" s="3"/>
    </row>
    <row r="244" spans="4:16" ht="15.75" customHeight="1" x14ac:dyDescent="0.3">
      <c r="D244" s="2"/>
      <c r="E244" s="2"/>
      <c r="F244" s="2"/>
      <c r="G244" s="2"/>
      <c r="H244" s="2"/>
      <c r="I244" s="2"/>
      <c r="J244" s="3"/>
      <c r="K244" s="2"/>
      <c r="L244" s="3"/>
      <c r="M244" s="2"/>
      <c r="N244" s="3"/>
      <c r="O244" s="2"/>
      <c r="P244" s="3"/>
    </row>
    <row r="245" spans="4:16" ht="15.75" customHeight="1" x14ac:dyDescent="0.3">
      <c r="D245" s="2"/>
      <c r="E245" s="2"/>
      <c r="F245" s="2"/>
      <c r="G245" s="2"/>
      <c r="H245" s="2"/>
      <c r="I245" s="2"/>
      <c r="J245" s="3"/>
      <c r="K245" s="2"/>
      <c r="L245" s="3"/>
      <c r="M245" s="2"/>
      <c r="N245" s="3"/>
      <c r="O245" s="2"/>
      <c r="P245" s="3"/>
    </row>
    <row r="246" spans="4:16" ht="15.75" customHeight="1" x14ac:dyDescent="0.3">
      <c r="D246" s="2"/>
      <c r="E246" s="2"/>
      <c r="F246" s="2"/>
      <c r="G246" s="2"/>
      <c r="H246" s="2"/>
      <c r="I246" s="2"/>
      <c r="J246" s="3"/>
      <c r="K246" s="2"/>
      <c r="L246" s="3"/>
      <c r="M246" s="2"/>
      <c r="N246" s="3"/>
      <c r="O246" s="2"/>
      <c r="P246" s="3"/>
    </row>
    <row r="247" spans="4:16" ht="15.75" customHeight="1" x14ac:dyDescent="0.3">
      <c r="D247" s="2"/>
      <c r="E247" s="2"/>
      <c r="F247" s="2"/>
      <c r="G247" s="2"/>
      <c r="H247" s="2"/>
      <c r="I247" s="2"/>
      <c r="J247" s="3"/>
      <c r="K247" s="2"/>
      <c r="L247" s="3"/>
      <c r="M247" s="2"/>
      <c r="N247" s="3"/>
      <c r="O247" s="2"/>
      <c r="P247" s="3"/>
    </row>
    <row r="248" spans="4:16" ht="15.75" customHeight="1" x14ac:dyDescent="0.3">
      <c r="D248" s="2"/>
      <c r="E248" s="2"/>
      <c r="F248" s="2"/>
      <c r="G248" s="2"/>
      <c r="H248" s="2"/>
      <c r="I248" s="2"/>
      <c r="J248" s="3"/>
      <c r="K248" s="2"/>
      <c r="L248" s="3"/>
      <c r="M248" s="2"/>
      <c r="N248" s="3"/>
      <c r="O248" s="2"/>
      <c r="P248" s="3"/>
    </row>
    <row r="249" spans="4:16" ht="15.75" customHeight="1" x14ac:dyDescent="0.3">
      <c r="D249" s="2"/>
      <c r="E249" s="2"/>
      <c r="F249" s="2"/>
      <c r="G249" s="2"/>
      <c r="H249" s="2"/>
      <c r="I249" s="2"/>
      <c r="J249" s="3"/>
      <c r="K249" s="2"/>
      <c r="L249" s="3"/>
      <c r="M249" s="2"/>
      <c r="N249" s="3"/>
      <c r="O249" s="2"/>
      <c r="P249" s="3"/>
    </row>
    <row r="250" spans="4:16" ht="15.75" customHeight="1" x14ac:dyDescent="0.3">
      <c r="D250" s="2"/>
      <c r="E250" s="2"/>
      <c r="F250" s="2"/>
      <c r="G250" s="2"/>
      <c r="H250" s="2"/>
      <c r="I250" s="2"/>
      <c r="J250" s="3"/>
      <c r="K250" s="2"/>
      <c r="L250" s="3"/>
      <c r="M250" s="2"/>
      <c r="N250" s="3"/>
      <c r="O250" s="2"/>
      <c r="P250" s="3"/>
    </row>
    <row r="251" spans="4:16" ht="15.75" customHeight="1" x14ac:dyDescent="0.3">
      <c r="D251" s="2"/>
      <c r="E251" s="2"/>
      <c r="F251" s="2"/>
      <c r="G251" s="2"/>
      <c r="H251" s="2"/>
      <c r="I251" s="2"/>
      <c r="J251" s="3"/>
      <c r="K251" s="2"/>
      <c r="L251" s="3"/>
      <c r="M251" s="2"/>
      <c r="N251" s="3"/>
      <c r="O251" s="2"/>
      <c r="P251" s="3"/>
    </row>
    <row r="252" spans="4:16" ht="15.75" customHeight="1" x14ac:dyDescent="0.3">
      <c r="D252" s="2"/>
      <c r="E252" s="2"/>
      <c r="F252" s="2"/>
      <c r="G252" s="2"/>
      <c r="H252" s="2"/>
      <c r="I252" s="2"/>
      <c r="J252" s="3"/>
      <c r="K252" s="2"/>
      <c r="L252" s="3"/>
      <c r="M252" s="2"/>
      <c r="N252" s="3"/>
      <c r="O252" s="2"/>
      <c r="P252" s="3"/>
    </row>
    <row r="253" spans="4:16" ht="15.75" customHeight="1" x14ac:dyDescent="0.3">
      <c r="D253" s="2"/>
      <c r="E253" s="2"/>
      <c r="F253" s="2"/>
      <c r="G253" s="2"/>
      <c r="H253" s="2"/>
      <c r="I253" s="2"/>
      <c r="J253" s="3"/>
      <c r="K253" s="2"/>
      <c r="L253" s="3"/>
      <c r="M253" s="2"/>
      <c r="N253" s="3"/>
      <c r="O253" s="2"/>
      <c r="P253" s="3"/>
    </row>
    <row r="254" spans="4:16" ht="15.75" customHeight="1" x14ac:dyDescent="0.3">
      <c r="D254" s="2"/>
      <c r="E254" s="2"/>
      <c r="F254" s="2"/>
      <c r="G254" s="2"/>
      <c r="H254" s="2"/>
      <c r="I254" s="2"/>
      <c r="J254" s="3"/>
      <c r="K254" s="2"/>
      <c r="L254" s="3"/>
      <c r="M254" s="2"/>
      <c r="N254" s="3"/>
      <c r="O254" s="2"/>
      <c r="P254" s="3"/>
    </row>
    <row r="255" spans="4:16" ht="15.75" customHeight="1" x14ac:dyDescent="0.3">
      <c r="D255" s="2"/>
      <c r="E255" s="2"/>
      <c r="F255" s="2"/>
      <c r="G255" s="2"/>
      <c r="H255" s="2"/>
      <c r="I255" s="2"/>
      <c r="J255" s="3"/>
      <c r="K255" s="2"/>
      <c r="L255" s="3"/>
      <c r="M255" s="2"/>
      <c r="N255" s="3"/>
      <c r="O255" s="2"/>
      <c r="P255" s="3"/>
    </row>
    <row r="256" spans="4:16" ht="15.75" customHeight="1" x14ac:dyDescent="0.3">
      <c r="D256" s="2"/>
      <c r="E256" s="2"/>
      <c r="F256" s="2"/>
      <c r="G256" s="2"/>
      <c r="H256" s="2"/>
      <c r="I256" s="2"/>
      <c r="J256" s="3"/>
      <c r="K256" s="2"/>
      <c r="L256" s="3"/>
      <c r="M256" s="2"/>
      <c r="N256" s="3"/>
      <c r="O256" s="2"/>
      <c r="P256" s="3"/>
    </row>
    <row r="257" spans="4:16" ht="15.75" customHeight="1" x14ac:dyDescent="0.3">
      <c r="D257" s="2"/>
      <c r="E257" s="2"/>
      <c r="F257" s="2"/>
      <c r="G257" s="2"/>
      <c r="H257" s="2"/>
      <c r="I257" s="2"/>
      <c r="J257" s="3"/>
      <c r="K257" s="2"/>
      <c r="L257" s="3"/>
      <c r="M257" s="2"/>
      <c r="N257" s="3"/>
      <c r="O257" s="2"/>
      <c r="P257" s="3"/>
    </row>
    <row r="258" spans="4:16" ht="15.75" customHeight="1" x14ac:dyDescent="0.3">
      <c r="D258" s="2"/>
      <c r="E258" s="2"/>
      <c r="F258" s="2"/>
      <c r="G258" s="2"/>
      <c r="H258" s="2"/>
      <c r="I258" s="2"/>
      <c r="J258" s="3"/>
      <c r="K258" s="2"/>
      <c r="L258" s="3"/>
      <c r="M258" s="2"/>
      <c r="N258" s="3"/>
      <c r="O258" s="2"/>
      <c r="P258" s="3"/>
    </row>
    <row r="259" spans="4:16" ht="15.75" customHeight="1" x14ac:dyDescent="0.3">
      <c r="D259" s="2"/>
      <c r="E259" s="2"/>
      <c r="F259" s="2"/>
      <c r="G259" s="2"/>
      <c r="H259" s="2"/>
      <c r="I259" s="2"/>
      <c r="J259" s="3"/>
      <c r="K259" s="2"/>
      <c r="L259" s="3"/>
      <c r="M259" s="2"/>
      <c r="N259" s="3"/>
      <c r="O259" s="2"/>
      <c r="P259" s="3"/>
    </row>
    <row r="260" spans="4:16" ht="15.75" customHeight="1" x14ac:dyDescent="0.3">
      <c r="D260" s="2"/>
      <c r="E260" s="2"/>
      <c r="F260" s="2"/>
      <c r="G260" s="2"/>
      <c r="H260" s="2"/>
      <c r="I260" s="2"/>
      <c r="J260" s="3"/>
      <c r="K260" s="2"/>
      <c r="L260" s="3"/>
      <c r="M260" s="2"/>
      <c r="N260" s="3"/>
      <c r="O260" s="2"/>
      <c r="P260" s="3"/>
    </row>
    <row r="261" spans="4:16" ht="15.75" customHeight="1" x14ac:dyDescent="0.3">
      <c r="D261" s="2"/>
      <c r="E261" s="2"/>
      <c r="F261" s="2"/>
      <c r="G261" s="2"/>
      <c r="H261" s="2"/>
      <c r="I261" s="2"/>
      <c r="J261" s="3"/>
      <c r="K261" s="2"/>
      <c r="L261" s="3"/>
      <c r="M261" s="2"/>
      <c r="N261" s="3"/>
      <c r="O261" s="2"/>
      <c r="P261" s="3"/>
    </row>
    <row r="262" spans="4:16" ht="15.75" customHeight="1" x14ac:dyDescent="0.3">
      <c r="D262" s="2"/>
      <c r="E262" s="2"/>
      <c r="F262" s="2"/>
      <c r="G262" s="2"/>
      <c r="H262" s="2"/>
      <c r="I262" s="2"/>
      <c r="J262" s="3"/>
      <c r="K262" s="2"/>
      <c r="L262" s="3"/>
      <c r="M262" s="2"/>
      <c r="N262" s="3"/>
      <c r="O262" s="2"/>
      <c r="P262" s="3"/>
    </row>
    <row r="263" spans="4:16" ht="15.75" customHeight="1" x14ac:dyDescent="0.3">
      <c r="D263" s="2"/>
      <c r="E263" s="2"/>
      <c r="F263" s="2"/>
      <c r="G263" s="2"/>
      <c r="H263" s="2"/>
      <c r="I263" s="2"/>
      <c r="J263" s="3"/>
      <c r="K263" s="2"/>
      <c r="L263" s="3"/>
      <c r="M263" s="2"/>
      <c r="N263" s="3"/>
      <c r="O263" s="2"/>
      <c r="P263" s="3"/>
    </row>
    <row r="264" spans="4:16" ht="15.75" customHeight="1" x14ac:dyDescent="0.3">
      <c r="D264" s="2"/>
      <c r="E264" s="2"/>
      <c r="F264" s="2"/>
      <c r="G264" s="2"/>
      <c r="H264" s="2"/>
      <c r="I264" s="2"/>
      <c r="J264" s="3"/>
      <c r="K264" s="2"/>
      <c r="L264" s="3"/>
      <c r="M264" s="2"/>
      <c r="N264" s="3"/>
      <c r="O264" s="2"/>
      <c r="P264" s="3"/>
    </row>
    <row r="265" spans="4:16" ht="15.75" customHeight="1" x14ac:dyDescent="0.3">
      <c r="D265" s="2"/>
      <c r="E265" s="2"/>
      <c r="F265" s="2"/>
      <c r="G265" s="2"/>
      <c r="H265" s="2"/>
      <c r="I265" s="2"/>
      <c r="J265" s="3"/>
      <c r="K265" s="2"/>
      <c r="L265" s="3"/>
      <c r="M265" s="2"/>
      <c r="N265" s="3"/>
      <c r="O265" s="2"/>
      <c r="P265" s="3"/>
    </row>
    <row r="266" spans="4:16" ht="15.75" customHeight="1" x14ac:dyDescent="0.3">
      <c r="D266" s="2"/>
      <c r="E266" s="2"/>
      <c r="F266" s="2"/>
      <c r="G266" s="2"/>
      <c r="H266" s="2"/>
      <c r="I266" s="2"/>
      <c r="J266" s="3"/>
      <c r="K266" s="2"/>
      <c r="L266" s="3"/>
      <c r="M266" s="2"/>
      <c r="N266" s="3"/>
      <c r="O266" s="2"/>
      <c r="P266" s="3"/>
    </row>
    <row r="267" spans="4:16" ht="15.75" customHeight="1" x14ac:dyDescent="0.3">
      <c r="D267" s="2"/>
      <c r="E267" s="2"/>
      <c r="F267" s="2"/>
      <c r="G267" s="2"/>
      <c r="H267" s="2"/>
      <c r="I267" s="2"/>
      <c r="J267" s="3"/>
      <c r="K267" s="2"/>
      <c r="L267" s="3"/>
      <c r="M267" s="2"/>
      <c r="N267" s="3"/>
      <c r="O267" s="2"/>
      <c r="P267" s="3"/>
    </row>
    <row r="268" spans="4:16" ht="15.75" customHeight="1" x14ac:dyDescent="0.3">
      <c r="D268" s="2"/>
      <c r="E268" s="2"/>
      <c r="F268" s="2"/>
      <c r="G268" s="2"/>
      <c r="H268" s="2"/>
      <c r="I268" s="2"/>
      <c r="J268" s="3"/>
      <c r="K268" s="2"/>
      <c r="L268" s="3"/>
      <c r="M268" s="2"/>
      <c r="N268" s="3"/>
      <c r="O268" s="2"/>
      <c r="P268" s="3"/>
    </row>
    <row r="269" spans="4:16" ht="15.75" customHeight="1" x14ac:dyDescent="0.3">
      <c r="D269" s="2"/>
      <c r="E269" s="2"/>
      <c r="F269" s="2"/>
      <c r="G269" s="2"/>
      <c r="H269" s="2"/>
      <c r="I269" s="2"/>
      <c r="J269" s="3"/>
      <c r="K269" s="2"/>
      <c r="L269" s="3"/>
      <c r="M269" s="2"/>
      <c r="N269" s="3"/>
      <c r="O269" s="2"/>
      <c r="P269" s="3"/>
    </row>
    <row r="270" spans="4:16" ht="15.75" customHeight="1" x14ac:dyDescent="0.3">
      <c r="D270" s="2"/>
      <c r="E270" s="2"/>
      <c r="F270" s="2"/>
      <c r="G270" s="2"/>
      <c r="H270" s="2"/>
      <c r="I270" s="2"/>
      <c r="J270" s="3"/>
      <c r="K270" s="2"/>
      <c r="L270" s="3"/>
      <c r="M270" s="2"/>
      <c r="N270" s="3"/>
      <c r="O270" s="2"/>
      <c r="P270" s="3"/>
    </row>
    <row r="271" spans="4:16" ht="15.75" customHeight="1" x14ac:dyDescent="0.3">
      <c r="D271" s="2"/>
      <c r="E271" s="2"/>
      <c r="F271" s="2"/>
      <c r="G271" s="2"/>
      <c r="H271" s="2"/>
      <c r="I271" s="2"/>
      <c r="J271" s="3"/>
      <c r="K271" s="2"/>
      <c r="L271" s="3"/>
      <c r="M271" s="2"/>
      <c r="N271" s="3"/>
      <c r="O271" s="2"/>
      <c r="P271" s="3"/>
    </row>
    <row r="272" spans="4:16" ht="15.75" customHeight="1" x14ac:dyDescent="0.3">
      <c r="D272" s="2"/>
      <c r="E272" s="2"/>
      <c r="F272" s="2"/>
      <c r="G272" s="2"/>
      <c r="H272" s="2"/>
      <c r="I272" s="2"/>
      <c r="J272" s="3"/>
      <c r="K272" s="2"/>
      <c r="L272" s="3"/>
      <c r="M272" s="2"/>
      <c r="N272" s="3"/>
      <c r="O272" s="2"/>
      <c r="P272" s="3"/>
    </row>
    <row r="273" spans="4:16" ht="15.75" customHeight="1" x14ac:dyDescent="0.3">
      <c r="D273" s="2"/>
      <c r="E273" s="2"/>
      <c r="F273" s="2"/>
      <c r="G273" s="2"/>
      <c r="H273" s="2"/>
      <c r="I273" s="2"/>
      <c r="J273" s="3"/>
      <c r="K273" s="2"/>
      <c r="L273" s="3"/>
      <c r="M273" s="2"/>
      <c r="N273" s="3"/>
      <c r="O273" s="2"/>
      <c r="P273" s="3"/>
    </row>
    <row r="274" spans="4:16" ht="15.75" customHeight="1" x14ac:dyDescent="0.3">
      <c r="D274" s="2"/>
      <c r="E274" s="2"/>
      <c r="F274" s="2"/>
      <c r="G274" s="2"/>
      <c r="H274" s="2"/>
      <c r="I274" s="2"/>
      <c r="J274" s="3"/>
      <c r="K274" s="2"/>
      <c r="L274" s="3"/>
      <c r="M274" s="2"/>
      <c r="N274" s="3"/>
      <c r="O274" s="2"/>
      <c r="P274" s="3"/>
    </row>
    <row r="275" spans="4:16" ht="15.75" customHeight="1" x14ac:dyDescent="0.3">
      <c r="D275" s="2"/>
      <c r="E275" s="2"/>
      <c r="F275" s="2"/>
      <c r="G275" s="2"/>
      <c r="H275" s="2"/>
      <c r="I275" s="2"/>
      <c r="J275" s="3"/>
      <c r="K275" s="2"/>
      <c r="L275" s="3"/>
      <c r="M275" s="2"/>
      <c r="N275" s="3"/>
      <c r="O275" s="2"/>
      <c r="P275" s="3"/>
    </row>
    <row r="276" spans="4:16" ht="15.75" customHeight="1" x14ac:dyDescent="0.3">
      <c r="D276" s="2"/>
      <c r="E276" s="2"/>
      <c r="F276" s="2"/>
      <c r="G276" s="2"/>
      <c r="H276" s="2"/>
      <c r="I276" s="2"/>
      <c r="J276" s="3"/>
      <c r="K276" s="2"/>
      <c r="L276" s="3"/>
      <c r="M276" s="2"/>
      <c r="N276" s="3"/>
      <c r="O276" s="2"/>
      <c r="P276" s="3"/>
    </row>
    <row r="277" spans="4:16" ht="15.75" customHeight="1" x14ac:dyDescent="0.3">
      <c r="D277" s="2"/>
      <c r="E277" s="2"/>
      <c r="F277" s="2"/>
      <c r="G277" s="2"/>
      <c r="H277" s="2"/>
      <c r="I277" s="2"/>
      <c r="J277" s="3"/>
      <c r="K277" s="2"/>
      <c r="L277" s="3"/>
      <c r="M277" s="2"/>
      <c r="N277" s="3"/>
      <c r="O277" s="2"/>
      <c r="P277" s="3"/>
    </row>
    <row r="278" spans="4:16" ht="15.75" customHeight="1" x14ac:dyDescent="0.3">
      <c r="D278" s="2"/>
      <c r="E278" s="2"/>
      <c r="F278" s="2"/>
      <c r="G278" s="2"/>
      <c r="H278" s="2"/>
      <c r="I278" s="2"/>
      <c r="J278" s="3"/>
      <c r="K278" s="2"/>
      <c r="L278" s="3"/>
      <c r="M278" s="2"/>
      <c r="N278" s="3"/>
      <c r="O278" s="2"/>
      <c r="P278" s="3"/>
    </row>
    <row r="279" spans="4:16" ht="15.75" customHeight="1" x14ac:dyDescent="0.3">
      <c r="D279" s="2"/>
      <c r="E279" s="2"/>
      <c r="F279" s="2"/>
      <c r="G279" s="2"/>
      <c r="H279" s="2"/>
      <c r="I279" s="2"/>
      <c r="J279" s="3"/>
      <c r="K279" s="2"/>
      <c r="L279" s="3"/>
      <c r="M279" s="2"/>
      <c r="N279" s="3"/>
      <c r="O279" s="2"/>
      <c r="P279" s="3"/>
    </row>
    <row r="280" spans="4:16" ht="15.75" customHeight="1" x14ac:dyDescent="0.3">
      <c r="D280" s="2"/>
      <c r="E280" s="2"/>
      <c r="F280" s="2"/>
      <c r="G280" s="2"/>
      <c r="H280" s="2"/>
      <c r="I280" s="2"/>
      <c r="J280" s="3"/>
      <c r="K280" s="2"/>
      <c r="L280" s="3"/>
      <c r="M280" s="2"/>
      <c r="N280" s="3"/>
      <c r="O280" s="2"/>
      <c r="P280" s="3"/>
    </row>
    <row r="281" spans="4:16" ht="15.75" customHeight="1" x14ac:dyDescent="0.3">
      <c r="D281" s="2"/>
      <c r="E281" s="2"/>
      <c r="F281" s="2"/>
      <c r="G281" s="2"/>
      <c r="H281" s="2"/>
      <c r="I281" s="2"/>
      <c r="J281" s="3"/>
      <c r="K281" s="2"/>
      <c r="L281" s="3"/>
      <c r="M281" s="2"/>
      <c r="N281" s="3"/>
      <c r="O281" s="2"/>
      <c r="P281" s="3"/>
    </row>
    <row r="282" spans="4:16" ht="15.75" customHeight="1" x14ac:dyDescent="0.3">
      <c r="D282" s="2"/>
      <c r="E282" s="2"/>
      <c r="F282" s="2"/>
      <c r="G282" s="2"/>
      <c r="H282" s="2"/>
      <c r="I282" s="2"/>
      <c r="J282" s="3"/>
      <c r="K282" s="2"/>
      <c r="L282" s="3"/>
      <c r="M282" s="2"/>
      <c r="N282" s="3"/>
      <c r="O282" s="2"/>
      <c r="P282" s="3"/>
    </row>
    <row r="283" spans="4:16" ht="15.75" customHeight="1" x14ac:dyDescent="0.3">
      <c r="D283" s="2"/>
      <c r="E283" s="2"/>
      <c r="F283" s="2"/>
      <c r="G283" s="2"/>
      <c r="H283" s="2"/>
      <c r="I283" s="2"/>
      <c r="J283" s="3"/>
      <c r="K283" s="2"/>
      <c r="L283" s="3"/>
      <c r="M283" s="2"/>
      <c r="N283" s="3"/>
      <c r="O283" s="2"/>
      <c r="P283" s="3"/>
    </row>
    <row r="284" spans="4:16" ht="15.75" customHeight="1" x14ac:dyDescent="0.3">
      <c r="D284" s="2"/>
      <c r="E284" s="2"/>
      <c r="F284" s="2"/>
      <c r="G284" s="2"/>
      <c r="H284" s="2"/>
      <c r="I284" s="2"/>
      <c r="J284" s="3"/>
      <c r="K284" s="2"/>
      <c r="L284" s="3"/>
      <c r="M284" s="2"/>
      <c r="N284" s="3"/>
      <c r="O284" s="2"/>
      <c r="P284" s="3"/>
    </row>
    <row r="285" spans="4:16" ht="15.75" customHeight="1" x14ac:dyDescent="0.3">
      <c r="D285" s="2"/>
      <c r="E285" s="2"/>
      <c r="F285" s="2"/>
      <c r="G285" s="2"/>
      <c r="H285" s="2"/>
      <c r="I285" s="2"/>
      <c r="J285" s="3"/>
      <c r="K285" s="2"/>
      <c r="L285" s="3"/>
      <c r="M285" s="2"/>
      <c r="N285" s="3"/>
      <c r="O285" s="2"/>
      <c r="P285" s="3"/>
    </row>
    <row r="286" spans="4:16" ht="15.75" customHeight="1" x14ac:dyDescent="0.3">
      <c r="D286" s="2"/>
      <c r="E286" s="2"/>
      <c r="F286" s="2"/>
      <c r="G286" s="2"/>
      <c r="H286" s="2"/>
      <c r="I286" s="2"/>
      <c r="J286" s="3"/>
      <c r="K286" s="2"/>
      <c r="L286" s="3"/>
      <c r="M286" s="2"/>
      <c r="N286" s="3"/>
      <c r="O286" s="2"/>
      <c r="P286" s="3"/>
    </row>
    <row r="287" spans="4:16" ht="15.75" customHeight="1" x14ac:dyDescent="0.3">
      <c r="D287" s="2"/>
      <c r="E287" s="2"/>
      <c r="F287" s="2"/>
      <c r="G287" s="2"/>
      <c r="H287" s="2"/>
      <c r="I287" s="2"/>
      <c r="J287" s="3"/>
      <c r="K287" s="2"/>
      <c r="L287" s="3"/>
      <c r="M287" s="2"/>
      <c r="N287" s="3"/>
      <c r="O287" s="2"/>
      <c r="P287" s="3"/>
    </row>
    <row r="288" spans="4:16" ht="15.75" customHeight="1" x14ac:dyDescent="0.3">
      <c r="D288" s="2"/>
      <c r="E288" s="2"/>
      <c r="F288" s="2"/>
      <c r="G288" s="2"/>
      <c r="H288" s="2"/>
      <c r="I288" s="2"/>
      <c r="J288" s="3"/>
      <c r="K288" s="2"/>
      <c r="L288" s="3"/>
      <c r="M288" s="2"/>
      <c r="N288" s="3"/>
      <c r="O288" s="2"/>
      <c r="P288" s="3"/>
    </row>
    <row r="289" spans="4:16" ht="15.75" customHeight="1" x14ac:dyDescent="0.3">
      <c r="D289" s="2"/>
      <c r="E289" s="2"/>
      <c r="F289" s="2"/>
      <c r="G289" s="2"/>
      <c r="H289" s="2"/>
      <c r="I289" s="2"/>
      <c r="J289" s="3"/>
      <c r="K289" s="2"/>
      <c r="L289" s="3"/>
      <c r="M289" s="2"/>
      <c r="N289" s="3"/>
      <c r="O289" s="2"/>
      <c r="P289" s="3"/>
    </row>
    <row r="290" spans="4:16" ht="15.75" customHeight="1" x14ac:dyDescent="0.3">
      <c r="D290" s="2"/>
      <c r="E290" s="2"/>
      <c r="F290" s="2"/>
      <c r="G290" s="2"/>
      <c r="H290" s="2"/>
      <c r="I290" s="2"/>
      <c r="J290" s="3"/>
      <c r="K290" s="2"/>
      <c r="L290" s="3"/>
      <c r="M290" s="2"/>
      <c r="N290" s="3"/>
      <c r="O290" s="2"/>
      <c r="P290" s="3"/>
    </row>
    <row r="291" spans="4:16" ht="15.75" customHeight="1" x14ac:dyDescent="0.3">
      <c r="D291" s="2"/>
      <c r="E291" s="2"/>
      <c r="F291" s="2"/>
      <c r="G291" s="2"/>
      <c r="H291" s="2"/>
      <c r="I291" s="2"/>
      <c r="J291" s="3"/>
      <c r="K291" s="2"/>
      <c r="L291" s="3"/>
      <c r="M291" s="2"/>
      <c r="N291" s="3"/>
      <c r="O291" s="2"/>
      <c r="P291" s="3"/>
    </row>
    <row r="292" spans="4:16" ht="15.75" customHeight="1" x14ac:dyDescent="0.3">
      <c r="D292" s="2"/>
      <c r="E292" s="2"/>
      <c r="F292" s="2"/>
      <c r="G292" s="2"/>
      <c r="H292" s="2"/>
      <c r="I292" s="2"/>
      <c r="J292" s="3"/>
      <c r="K292" s="2"/>
      <c r="L292" s="3"/>
      <c r="M292" s="2"/>
      <c r="N292" s="3"/>
      <c r="O292" s="2"/>
      <c r="P292" s="3"/>
    </row>
    <row r="293" spans="4:16" ht="15.75" customHeight="1" x14ac:dyDescent="0.3">
      <c r="D293" s="2"/>
      <c r="E293" s="2"/>
      <c r="F293" s="2"/>
      <c r="G293" s="2"/>
      <c r="H293" s="2"/>
      <c r="I293" s="2"/>
      <c r="J293" s="3"/>
      <c r="K293" s="2"/>
      <c r="L293" s="3"/>
      <c r="M293" s="2"/>
      <c r="N293" s="3"/>
      <c r="O293" s="2"/>
      <c r="P293" s="3"/>
    </row>
    <row r="294" spans="4:16" ht="15.75" customHeight="1" x14ac:dyDescent="0.3">
      <c r="D294" s="2"/>
      <c r="E294" s="2"/>
      <c r="F294" s="2"/>
      <c r="G294" s="2"/>
      <c r="H294" s="2"/>
      <c r="I294" s="2"/>
      <c r="J294" s="3"/>
      <c r="K294" s="2"/>
      <c r="L294" s="3"/>
      <c r="M294" s="2"/>
      <c r="N294" s="3"/>
      <c r="O294" s="2"/>
      <c r="P294" s="3"/>
    </row>
    <row r="295" spans="4:16" ht="15.75" customHeight="1" x14ac:dyDescent="0.3">
      <c r="D295" s="2"/>
      <c r="E295" s="2"/>
      <c r="F295" s="2"/>
      <c r="G295" s="2"/>
      <c r="H295" s="2"/>
      <c r="I295" s="2"/>
      <c r="J295" s="3"/>
      <c r="K295" s="2"/>
      <c r="L295" s="3"/>
      <c r="M295" s="2"/>
      <c r="N295" s="3"/>
      <c r="O295" s="2"/>
      <c r="P295" s="3"/>
    </row>
    <row r="296" spans="4:16" ht="15.75" customHeight="1" x14ac:dyDescent="0.3">
      <c r="D296" s="2"/>
      <c r="E296" s="2"/>
      <c r="F296" s="2"/>
      <c r="G296" s="2"/>
      <c r="H296" s="2"/>
      <c r="I296" s="2"/>
      <c r="J296" s="3"/>
      <c r="K296" s="2"/>
      <c r="L296" s="3"/>
      <c r="M296" s="2"/>
      <c r="N296" s="3"/>
      <c r="O296" s="2"/>
      <c r="P296" s="3"/>
    </row>
    <row r="297" spans="4:16" ht="15.75" customHeight="1" x14ac:dyDescent="0.3">
      <c r="D297" s="2"/>
      <c r="E297" s="2"/>
      <c r="F297" s="2"/>
      <c r="G297" s="2"/>
      <c r="H297" s="2"/>
      <c r="I297" s="2"/>
      <c r="J297" s="3"/>
      <c r="K297" s="2"/>
      <c r="L297" s="3"/>
      <c r="M297" s="2"/>
      <c r="N297" s="3"/>
      <c r="O297" s="2"/>
      <c r="P297" s="3"/>
    </row>
    <row r="298" spans="4:16" ht="15.75" customHeight="1" x14ac:dyDescent="0.3">
      <c r="D298" s="2"/>
      <c r="E298" s="2"/>
      <c r="F298" s="2"/>
      <c r="G298" s="2"/>
      <c r="H298" s="2"/>
      <c r="I298" s="2"/>
      <c r="J298" s="3"/>
      <c r="K298" s="2"/>
      <c r="L298" s="3"/>
      <c r="M298" s="2"/>
      <c r="N298" s="3"/>
      <c r="O298" s="2"/>
      <c r="P298" s="3"/>
    </row>
    <row r="299" spans="4:16" ht="15.75" customHeight="1" x14ac:dyDescent="0.3">
      <c r="D299" s="2"/>
      <c r="E299" s="2"/>
      <c r="F299" s="2"/>
      <c r="G299" s="2"/>
      <c r="H299" s="2"/>
      <c r="I299" s="2"/>
      <c r="J299" s="3"/>
      <c r="K299" s="2"/>
      <c r="L299" s="3"/>
      <c r="M299" s="2"/>
      <c r="N299" s="3"/>
      <c r="O299" s="2"/>
      <c r="P299" s="3"/>
    </row>
    <row r="300" spans="4:16" ht="15.75" customHeight="1" x14ac:dyDescent="0.3">
      <c r="D300" s="2"/>
      <c r="E300" s="2"/>
      <c r="F300" s="2"/>
      <c r="G300" s="2"/>
      <c r="H300" s="2"/>
      <c r="I300" s="2"/>
      <c r="J300" s="3"/>
      <c r="K300" s="2"/>
      <c r="L300" s="3"/>
      <c r="M300" s="2"/>
      <c r="N300" s="3"/>
      <c r="O300" s="2"/>
      <c r="P300" s="3"/>
    </row>
    <row r="301" spans="4:16" ht="15.75" customHeight="1" x14ac:dyDescent="0.3">
      <c r="D301" s="2"/>
      <c r="E301" s="2"/>
      <c r="F301" s="2"/>
      <c r="G301" s="2"/>
      <c r="H301" s="2"/>
      <c r="I301" s="2"/>
      <c r="J301" s="3"/>
      <c r="K301" s="2"/>
      <c r="L301" s="3"/>
      <c r="M301" s="2"/>
      <c r="N301" s="3"/>
      <c r="O301" s="2"/>
      <c r="P301" s="3"/>
    </row>
    <row r="302" spans="4:16" ht="15.75" customHeight="1" x14ac:dyDescent="0.3">
      <c r="D302" s="2"/>
      <c r="E302" s="2"/>
      <c r="F302" s="2"/>
      <c r="G302" s="2"/>
      <c r="H302" s="2"/>
      <c r="I302" s="2"/>
      <c r="J302" s="3"/>
      <c r="K302" s="2"/>
      <c r="L302" s="3"/>
      <c r="M302" s="2"/>
      <c r="N302" s="3"/>
      <c r="O302" s="2"/>
      <c r="P302" s="3"/>
    </row>
    <row r="303" spans="4:16" ht="15.75" customHeight="1" x14ac:dyDescent="0.3">
      <c r="D303" s="2"/>
      <c r="E303" s="2"/>
      <c r="F303" s="2"/>
      <c r="G303" s="2"/>
      <c r="H303" s="2"/>
      <c r="I303" s="2"/>
      <c r="J303" s="3"/>
      <c r="K303" s="2"/>
      <c r="L303" s="3"/>
      <c r="M303" s="2"/>
      <c r="N303" s="3"/>
      <c r="O303" s="2"/>
      <c r="P303" s="3"/>
    </row>
    <row r="304" spans="4:16" ht="15.75" customHeight="1" x14ac:dyDescent="0.3">
      <c r="D304" s="2"/>
      <c r="E304" s="2"/>
      <c r="F304" s="2"/>
      <c r="G304" s="2"/>
      <c r="H304" s="2"/>
      <c r="I304" s="2"/>
      <c r="J304" s="3"/>
      <c r="K304" s="2"/>
      <c r="L304" s="3"/>
      <c r="M304" s="2"/>
      <c r="N304" s="3"/>
      <c r="O304" s="2"/>
      <c r="P304" s="3"/>
    </row>
    <row r="305" spans="4:16" ht="15.75" customHeight="1" x14ac:dyDescent="0.3">
      <c r="D305" s="2"/>
      <c r="E305" s="2"/>
      <c r="F305" s="2"/>
      <c r="G305" s="2"/>
      <c r="H305" s="2"/>
      <c r="I305" s="2"/>
      <c r="J305" s="3"/>
      <c r="K305" s="2"/>
      <c r="L305" s="3"/>
      <c r="M305" s="2"/>
      <c r="N305" s="3"/>
      <c r="O305" s="2"/>
      <c r="P305" s="3"/>
    </row>
    <row r="306" spans="4:16" ht="15.75" customHeight="1" x14ac:dyDescent="0.3">
      <c r="D306" s="2"/>
      <c r="E306" s="2"/>
      <c r="F306" s="2"/>
      <c r="G306" s="2"/>
      <c r="H306" s="2"/>
      <c r="I306" s="2"/>
      <c r="J306" s="3"/>
      <c r="K306" s="2"/>
      <c r="L306" s="3"/>
      <c r="M306" s="2"/>
      <c r="N306" s="3"/>
      <c r="O306" s="2"/>
      <c r="P306" s="3"/>
    </row>
    <row r="307" spans="4:16" ht="15.75" customHeight="1" x14ac:dyDescent="0.3">
      <c r="D307" s="2"/>
      <c r="E307" s="2"/>
      <c r="F307" s="2"/>
      <c r="G307" s="2"/>
      <c r="H307" s="2"/>
      <c r="I307" s="2"/>
      <c r="J307" s="3"/>
      <c r="K307" s="2"/>
      <c r="L307" s="3"/>
      <c r="M307" s="2"/>
      <c r="N307" s="3"/>
      <c r="O307" s="2"/>
      <c r="P307" s="3"/>
    </row>
    <row r="308" spans="4:16" ht="15.75" customHeight="1" x14ac:dyDescent="0.3">
      <c r="D308" s="2"/>
      <c r="E308" s="2"/>
      <c r="F308" s="2"/>
      <c r="G308" s="2"/>
      <c r="H308" s="2"/>
      <c r="I308" s="2"/>
      <c r="J308" s="3"/>
      <c r="K308" s="2"/>
      <c r="L308" s="3"/>
      <c r="M308" s="2"/>
      <c r="N308" s="3"/>
      <c r="O308" s="2"/>
      <c r="P308" s="3"/>
    </row>
    <row r="309" spans="4:16" ht="15.75" customHeight="1" x14ac:dyDescent="0.3">
      <c r="D309" s="2"/>
      <c r="E309" s="2"/>
      <c r="F309" s="2"/>
      <c r="G309" s="2"/>
      <c r="H309" s="2"/>
      <c r="I309" s="2"/>
      <c r="J309" s="3"/>
      <c r="K309" s="2"/>
      <c r="L309" s="3"/>
      <c r="M309" s="2"/>
      <c r="N309" s="3"/>
      <c r="O309" s="2"/>
      <c r="P309" s="3"/>
    </row>
    <row r="310" spans="4:16" ht="15.75" customHeight="1" x14ac:dyDescent="0.3">
      <c r="D310" s="2"/>
      <c r="E310" s="2"/>
      <c r="F310" s="2"/>
      <c r="G310" s="2"/>
      <c r="H310" s="2"/>
      <c r="I310" s="2"/>
      <c r="J310" s="3"/>
      <c r="K310" s="2"/>
      <c r="L310" s="3"/>
      <c r="M310" s="2"/>
      <c r="N310" s="3"/>
      <c r="O310" s="2"/>
      <c r="P310" s="3"/>
    </row>
    <row r="311" spans="4:16" ht="15.75" customHeight="1" x14ac:dyDescent="0.3">
      <c r="D311" s="2"/>
      <c r="E311" s="2"/>
      <c r="F311" s="2"/>
      <c r="G311" s="2"/>
      <c r="H311" s="2"/>
      <c r="I311" s="2"/>
      <c r="J311" s="3"/>
      <c r="K311" s="2"/>
      <c r="L311" s="3"/>
      <c r="M311" s="2"/>
      <c r="N311" s="3"/>
      <c r="O311" s="2"/>
      <c r="P311" s="3"/>
    </row>
    <row r="312" spans="4:16" ht="15.75" customHeight="1" x14ac:dyDescent="0.3">
      <c r="D312" s="2"/>
      <c r="E312" s="2"/>
      <c r="F312" s="2"/>
      <c r="G312" s="2"/>
      <c r="H312" s="2"/>
      <c r="I312" s="2"/>
      <c r="J312" s="3"/>
      <c r="K312" s="2"/>
      <c r="L312" s="3"/>
      <c r="M312" s="2"/>
      <c r="N312" s="3"/>
      <c r="O312" s="2"/>
      <c r="P312" s="3"/>
    </row>
    <row r="313" spans="4:16" ht="15.75" customHeight="1" x14ac:dyDescent="0.3">
      <c r="D313" s="2"/>
      <c r="E313" s="2"/>
      <c r="F313" s="2"/>
      <c r="G313" s="2"/>
      <c r="H313" s="2"/>
      <c r="I313" s="2"/>
      <c r="J313" s="3"/>
      <c r="K313" s="2"/>
      <c r="L313" s="3"/>
      <c r="M313" s="2"/>
      <c r="N313" s="3"/>
      <c r="O313" s="2"/>
      <c r="P313" s="3"/>
    </row>
    <row r="314" spans="4:16" ht="15.75" customHeight="1" x14ac:dyDescent="0.3">
      <c r="D314" s="2"/>
      <c r="E314" s="2"/>
      <c r="F314" s="2"/>
      <c r="G314" s="2"/>
      <c r="H314" s="2"/>
      <c r="I314" s="2"/>
      <c r="J314" s="3"/>
      <c r="K314" s="2"/>
      <c r="L314" s="3"/>
      <c r="M314" s="2"/>
      <c r="N314" s="3"/>
      <c r="O314" s="2"/>
      <c r="P314" s="3"/>
    </row>
    <row r="315" spans="4:16" ht="15.75" customHeight="1" x14ac:dyDescent="0.3">
      <c r="D315" s="2"/>
      <c r="E315" s="2"/>
      <c r="F315" s="2"/>
      <c r="G315" s="2"/>
      <c r="H315" s="2"/>
      <c r="I315" s="2"/>
      <c r="J315" s="3"/>
      <c r="K315" s="2"/>
      <c r="L315" s="3"/>
      <c r="M315" s="2"/>
      <c r="N315" s="3"/>
      <c r="O315" s="2"/>
      <c r="P315" s="3"/>
    </row>
    <row r="316" spans="4:16" ht="15.75" customHeight="1" x14ac:dyDescent="0.3">
      <c r="D316" s="2"/>
      <c r="E316" s="2"/>
      <c r="F316" s="2"/>
      <c r="G316" s="2"/>
      <c r="H316" s="2"/>
      <c r="I316" s="2"/>
      <c r="J316" s="3"/>
      <c r="K316" s="2"/>
      <c r="L316" s="3"/>
      <c r="M316" s="2"/>
      <c r="N316" s="3"/>
      <c r="O316" s="2"/>
      <c r="P316" s="3"/>
    </row>
    <row r="317" spans="4:16" ht="15.75" customHeight="1" x14ac:dyDescent="0.3">
      <c r="D317" s="2"/>
      <c r="E317" s="2"/>
      <c r="F317" s="2"/>
      <c r="G317" s="2"/>
      <c r="H317" s="2"/>
      <c r="I317" s="2"/>
      <c r="J317" s="3"/>
      <c r="K317" s="2"/>
      <c r="L317" s="3"/>
      <c r="M317" s="2"/>
      <c r="N317" s="3"/>
      <c r="O317" s="2"/>
      <c r="P317" s="3"/>
    </row>
    <row r="318" spans="4:16" ht="15.75" customHeight="1" x14ac:dyDescent="0.3">
      <c r="D318" s="2"/>
      <c r="E318" s="2"/>
      <c r="F318" s="2"/>
      <c r="G318" s="2"/>
      <c r="H318" s="2"/>
      <c r="I318" s="2"/>
      <c r="J318" s="3"/>
      <c r="K318" s="2"/>
      <c r="L318" s="3"/>
      <c r="M318" s="2"/>
      <c r="N318" s="3"/>
      <c r="O318" s="2"/>
      <c r="P318" s="3"/>
    </row>
    <row r="319" spans="4:16" ht="15.75" customHeight="1" x14ac:dyDescent="0.3">
      <c r="D319" s="2"/>
      <c r="E319" s="2"/>
      <c r="F319" s="2"/>
      <c r="G319" s="2"/>
      <c r="H319" s="2"/>
      <c r="I319" s="2"/>
      <c r="J319" s="3"/>
      <c r="K319" s="2"/>
      <c r="L319" s="3"/>
      <c r="M319" s="2"/>
      <c r="N319" s="3"/>
      <c r="O319" s="2"/>
      <c r="P319" s="3"/>
    </row>
    <row r="320" spans="4:16" ht="15.75" customHeight="1" x14ac:dyDescent="0.3">
      <c r="D320" s="2"/>
      <c r="E320" s="2"/>
      <c r="F320" s="2"/>
      <c r="G320" s="2"/>
      <c r="H320" s="2"/>
      <c r="I320" s="2"/>
      <c r="J320" s="3"/>
      <c r="K320" s="2"/>
      <c r="L320" s="3"/>
      <c r="M320" s="2"/>
      <c r="N320" s="3"/>
      <c r="O320" s="2"/>
      <c r="P320" s="3"/>
    </row>
    <row r="321" spans="4:16" ht="15.75" customHeight="1" x14ac:dyDescent="0.3">
      <c r="D321" s="2"/>
      <c r="E321" s="2"/>
      <c r="F321" s="2"/>
      <c r="G321" s="2"/>
      <c r="H321" s="2"/>
      <c r="I321" s="2"/>
      <c r="J321" s="3"/>
      <c r="K321" s="2"/>
      <c r="L321" s="3"/>
      <c r="M321" s="2"/>
      <c r="N321" s="3"/>
      <c r="O321" s="2"/>
      <c r="P321" s="3"/>
    </row>
    <row r="322" spans="4:16" ht="15.75" customHeight="1" x14ac:dyDescent="0.3">
      <c r="D322" s="2"/>
      <c r="E322" s="2"/>
      <c r="F322" s="2"/>
      <c r="G322" s="2"/>
      <c r="H322" s="2"/>
      <c r="I322" s="2"/>
      <c r="J322" s="3"/>
      <c r="K322" s="2"/>
      <c r="L322" s="3"/>
      <c r="M322" s="2"/>
      <c r="N322" s="3"/>
      <c r="O322" s="2"/>
      <c r="P322" s="3"/>
    </row>
    <row r="323" spans="4:16" ht="15.75" customHeight="1" x14ac:dyDescent="0.3">
      <c r="D323" s="2"/>
      <c r="E323" s="2"/>
      <c r="F323" s="2"/>
      <c r="G323" s="2"/>
      <c r="H323" s="2"/>
      <c r="I323" s="2"/>
      <c r="J323" s="3"/>
      <c r="K323" s="2"/>
      <c r="L323" s="3"/>
      <c r="M323" s="2"/>
      <c r="N323" s="3"/>
      <c r="O323" s="2"/>
      <c r="P323" s="3"/>
    </row>
    <row r="324" spans="4:16" ht="15.75" customHeight="1" x14ac:dyDescent="0.3">
      <c r="D324" s="2"/>
      <c r="E324" s="2"/>
      <c r="F324" s="2"/>
      <c r="G324" s="2"/>
      <c r="H324" s="2"/>
      <c r="I324" s="2"/>
      <c r="J324" s="3"/>
      <c r="K324" s="2"/>
      <c r="L324" s="3"/>
      <c r="M324" s="2"/>
      <c r="N324" s="3"/>
      <c r="O324" s="2"/>
      <c r="P324" s="3"/>
    </row>
    <row r="325" spans="4:16" ht="15.75" customHeight="1" x14ac:dyDescent="0.3">
      <c r="D325" s="2"/>
      <c r="E325" s="2"/>
      <c r="F325" s="2"/>
      <c r="G325" s="2"/>
      <c r="H325" s="2"/>
      <c r="I325" s="2"/>
      <c r="J325" s="3"/>
      <c r="K325" s="2"/>
      <c r="L325" s="3"/>
      <c r="M325" s="2"/>
      <c r="N325" s="3"/>
      <c r="O325" s="2"/>
      <c r="P325" s="3"/>
    </row>
    <row r="326" spans="4:16" ht="15.75" customHeight="1" x14ac:dyDescent="0.3">
      <c r="D326" s="2"/>
      <c r="E326" s="2"/>
      <c r="F326" s="2"/>
      <c r="G326" s="2"/>
      <c r="H326" s="2"/>
      <c r="I326" s="2"/>
      <c r="J326" s="3"/>
      <c r="K326" s="2"/>
      <c r="L326" s="3"/>
      <c r="M326" s="2"/>
      <c r="N326" s="3"/>
      <c r="O326" s="2"/>
      <c r="P326" s="3"/>
    </row>
    <row r="327" spans="4:16" ht="15.75" customHeight="1" x14ac:dyDescent="0.3">
      <c r="D327" s="2"/>
      <c r="E327" s="2"/>
      <c r="F327" s="2"/>
      <c r="G327" s="2"/>
      <c r="H327" s="2"/>
      <c r="I327" s="2"/>
      <c r="J327" s="3"/>
      <c r="K327" s="2"/>
      <c r="L327" s="3"/>
      <c r="M327" s="2"/>
      <c r="N327" s="3"/>
      <c r="O327" s="2"/>
      <c r="P327" s="3"/>
    </row>
    <row r="328" spans="4:16" ht="15.75" customHeight="1" x14ac:dyDescent="0.3">
      <c r="D328" s="2"/>
      <c r="E328" s="2"/>
      <c r="F328" s="2"/>
      <c r="G328" s="2"/>
      <c r="H328" s="2"/>
      <c r="I328" s="2"/>
      <c r="J328" s="3"/>
      <c r="K328" s="2"/>
      <c r="L328" s="3"/>
      <c r="M328" s="2"/>
      <c r="N328" s="3"/>
      <c r="O328" s="2"/>
      <c r="P328" s="3"/>
    </row>
    <row r="329" spans="4:16" ht="15.75" customHeight="1" x14ac:dyDescent="0.3">
      <c r="D329" s="2"/>
      <c r="E329" s="2"/>
      <c r="F329" s="2"/>
      <c r="G329" s="2"/>
      <c r="H329" s="2"/>
      <c r="I329" s="2"/>
      <c r="J329" s="3"/>
      <c r="K329" s="2"/>
      <c r="L329" s="3"/>
      <c r="M329" s="2"/>
      <c r="N329" s="3"/>
      <c r="O329" s="2"/>
      <c r="P329" s="3"/>
    </row>
    <row r="330" spans="4:16" ht="15.75" customHeight="1" x14ac:dyDescent="0.3">
      <c r="D330" s="2"/>
      <c r="E330" s="2"/>
      <c r="F330" s="2"/>
      <c r="G330" s="2"/>
      <c r="H330" s="2"/>
      <c r="I330" s="2"/>
      <c r="J330" s="3"/>
      <c r="K330" s="2"/>
      <c r="L330" s="3"/>
      <c r="M330" s="2"/>
      <c r="N330" s="3"/>
      <c r="O330" s="2"/>
      <c r="P330" s="3"/>
    </row>
    <row r="331" spans="4:16" ht="15.75" customHeight="1" x14ac:dyDescent="0.3">
      <c r="D331" s="2"/>
      <c r="E331" s="2"/>
      <c r="F331" s="2"/>
      <c r="G331" s="2"/>
      <c r="H331" s="2"/>
      <c r="I331" s="2"/>
      <c r="J331" s="3"/>
      <c r="K331" s="2"/>
      <c r="L331" s="3"/>
      <c r="M331" s="2"/>
      <c r="N331" s="3"/>
      <c r="O331" s="2"/>
      <c r="P331" s="3"/>
    </row>
    <row r="332" spans="4:16" ht="15.75" customHeight="1" x14ac:dyDescent="0.3">
      <c r="D332" s="2"/>
      <c r="E332" s="2"/>
      <c r="F332" s="2"/>
      <c r="G332" s="2"/>
      <c r="H332" s="2"/>
      <c r="I332" s="2"/>
      <c r="J332" s="3"/>
      <c r="K332" s="2"/>
      <c r="L332" s="3"/>
      <c r="M332" s="2"/>
      <c r="N332" s="3"/>
      <c r="O332" s="2"/>
      <c r="P332" s="3"/>
    </row>
    <row r="333" spans="4:16" ht="15.75" customHeight="1" x14ac:dyDescent="0.3">
      <c r="D333" s="2"/>
      <c r="E333" s="2"/>
      <c r="F333" s="2"/>
      <c r="G333" s="2"/>
      <c r="H333" s="2"/>
      <c r="I333" s="2"/>
      <c r="J333" s="3"/>
      <c r="K333" s="2"/>
      <c r="L333" s="3"/>
      <c r="M333" s="2"/>
      <c r="N333" s="3"/>
      <c r="O333" s="2"/>
      <c r="P333" s="3"/>
    </row>
    <row r="334" spans="4:16" ht="15.75" customHeight="1" x14ac:dyDescent="0.3">
      <c r="D334" s="2"/>
      <c r="E334" s="2"/>
      <c r="F334" s="2"/>
      <c r="G334" s="2"/>
      <c r="H334" s="2"/>
      <c r="I334" s="2"/>
      <c r="J334" s="3"/>
      <c r="K334" s="2"/>
      <c r="L334" s="3"/>
      <c r="M334" s="2"/>
      <c r="N334" s="3"/>
      <c r="O334" s="2"/>
      <c r="P334" s="3"/>
    </row>
    <row r="335" spans="4:16" ht="15.75" customHeight="1" x14ac:dyDescent="0.3">
      <c r="D335" s="2"/>
      <c r="E335" s="2"/>
      <c r="F335" s="2"/>
      <c r="G335" s="2"/>
      <c r="H335" s="2"/>
      <c r="I335" s="2"/>
      <c r="J335" s="3"/>
      <c r="K335" s="2"/>
      <c r="L335" s="3"/>
      <c r="M335" s="2"/>
      <c r="N335" s="3"/>
      <c r="O335" s="2"/>
      <c r="P335" s="3"/>
    </row>
    <row r="336" spans="4:16" ht="15.75" customHeight="1" x14ac:dyDescent="0.3">
      <c r="D336" s="2"/>
      <c r="E336" s="2"/>
      <c r="F336" s="2"/>
      <c r="G336" s="2"/>
      <c r="H336" s="2"/>
      <c r="I336" s="2"/>
      <c r="J336" s="3"/>
      <c r="K336" s="2"/>
      <c r="L336" s="3"/>
      <c r="M336" s="2"/>
      <c r="N336" s="3"/>
      <c r="O336" s="2"/>
      <c r="P336" s="3"/>
    </row>
    <row r="337" spans="4:16" ht="15.75" customHeight="1" x14ac:dyDescent="0.3">
      <c r="D337" s="2"/>
      <c r="E337" s="2"/>
      <c r="F337" s="2"/>
      <c r="G337" s="2"/>
      <c r="H337" s="2"/>
      <c r="I337" s="2"/>
      <c r="J337" s="3"/>
      <c r="K337" s="2"/>
      <c r="L337" s="3"/>
      <c r="M337" s="2"/>
      <c r="N337" s="3"/>
      <c r="O337" s="2"/>
      <c r="P337" s="3"/>
    </row>
    <row r="338" spans="4:16" ht="15.75" customHeight="1" x14ac:dyDescent="0.3">
      <c r="D338" s="2"/>
      <c r="E338" s="2"/>
      <c r="F338" s="2"/>
      <c r="G338" s="2"/>
      <c r="H338" s="2"/>
      <c r="I338" s="2"/>
      <c r="J338" s="3"/>
      <c r="K338" s="2"/>
      <c r="L338" s="3"/>
      <c r="M338" s="2"/>
      <c r="N338" s="3"/>
      <c r="O338" s="2"/>
      <c r="P338" s="3"/>
    </row>
    <row r="339" spans="4:16" ht="15.75" customHeight="1" x14ac:dyDescent="0.3">
      <c r="D339" s="2"/>
      <c r="E339" s="2"/>
      <c r="F339" s="2"/>
      <c r="G339" s="2"/>
      <c r="H339" s="2"/>
      <c r="I339" s="2"/>
      <c r="J339" s="3"/>
      <c r="K339" s="2"/>
      <c r="L339" s="3"/>
      <c r="M339" s="2"/>
      <c r="N339" s="3"/>
      <c r="O339" s="2"/>
      <c r="P339" s="3"/>
    </row>
    <row r="340" spans="4:16" ht="15.75" customHeight="1" x14ac:dyDescent="0.3">
      <c r="D340" s="2"/>
      <c r="E340" s="2"/>
      <c r="F340" s="2"/>
      <c r="G340" s="2"/>
      <c r="H340" s="2"/>
      <c r="I340" s="2"/>
      <c r="J340" s="3"/>
      <c r="K340" s="2"/>
      <c r="L340" s="3"/>
      <c r="M340" s="2"/>
      <c r="N340" s="3"/>
      <c r="O340" s="2"/>
      <c r="P340" s="3"/>
    </row>
    <row r="341" spans="4:16" ht="15.75" customHeight="1" x14ac:dyDescent="0.3">
      <c r="D341" s="2"/>
      <c r="E341" s="2"/>
      <c r="F341" s="2"/>
      <c r="G341" s="2"/>
      <c r="H341" s="2"/>
      <c r="I341" s="2"/>
      <c r="J341" s="3"/>
      <c r="K341" s="2"/>
      <c r="L341" s="3"/>
      <c r="M341" s="2"/>
      <c r="N341" s="3"/>
      <c r="O341" s="2"/>
      <c r="P341" s="3"/>
    </row>
    <row r="342" spans="4:16" ht="15.75" customHeight="1" x14ac:dyDescent="0.3">
      <c r="D342" s="2"/>
      <c r="E342" s="2"/>
      <c r="F342" s="2"/>
      <c r="G342" s="2"/>
      <c r="H342" s="2"/>
      <c r="I342" s="2"/>
      <c r="J342" s="3"/>
      <c r="K342" s="2"/>
      <c r="L342" s="3"/>
      <c r="M342" s="2"/>
      <c r="N342" s="3"/>
      <c r="O342" s="2"/>
      <c r="P342" s="3"/>
    </row>
    <row r="343" spans="4:16" ht="15.75" customHeight="1" x14ac:dyDescent="0.3">
      <c r="D343" s="2"/>
      <c r="E343" s="2"/>
      <c r="F343" s="2"/>
      <c r="G343" s="2"/>
      <c r="H343" s="2"/>
      <c r="I343" s="2"/>
      <c r="J343" s="3"/>
      <c r="K343" s="2"/>
      <c r="L343" s="3"/>
      <c r="M343" s="2"/>
      <c r="N343" s="3"/>
      <c r="O343" s="2"/>
      <c r="P343" s="3"/>
    </row>
    <row r="344" spans="4:16" ht="15.75" customHeight="1" x14ac:dyDescent="0.3">
      <c r="D344" s="2"/>
      <c r="E344" s="2"/>
      <c r="F344" s="2"/>
      <c r="G344" s="2"/>
      <c r="H344" s="2"/>
      <c r="I344" s="2"/>
      <c r="J344" s="3"/>
      <c r="K344" s="2"/>
      <c r="L344" s="3"/>
      <c r="M344" s="2"/>
      <c r="N344" s="3"/>
      <c r="O344" s="2"/>
      <c r="P344" s="3"/>
    </row>
    <row r="345" spans="4:16" ht="15.75" customHeight="1" x14ac:dyDescent="0.3">
      <c r="D345" s="2"/>
      <c r="E345" s="2"/>
      <c r="F345" s="2"/>
      <c r="G345" s="2"/>
      <c r="H345" s="2"/>
      <c r="I345" s="2"/>
      <c r="J345" s="3"/>
      <c r="K345" s="2"/>
      <c r="L345" s="3"/>
      <c r="M345" s="2"/>
      <c r="N345" s="3"/>
      <c r="O345" s="2"/>
      <c r="P345" s="3"/>
    </row>
    <row r="346" spans="4:16" ht="15.75" customHeight="1" x14ac:dyDescent="0.3">
      <c r="D346" s="2"/>
      <c r="E346" s="2"/>
      <c r="F346" s="2"/>
      <c r="G346" s="2"/>
      <c r="H346" s="2"/>
      <c r="I346" s="2"/>
      <c r="J346" s="3"/>
      <c r="K346" s="2"/>
      <c r="L346" s="3"/>
      <c r="M346" s="2"/>
      <c r="N346" s="3"/>
      <c r="O346" s="2"/>
      <c r="P346" s="3"/>
    </row>
    <row r="347" spans="4:16" ht="15.75" customHeight="1" x14ac:dyDescent="0.3">
      <c r="D347" s="2"/>
      <c r="E347" s="2"/>
      <c r="F347" s="2"/>
      <c r="G347" s="2"/>
      <c r="H347" s="2"/>
      <c r="I347" s="2"/>
      <c r="J347" s="3"/>
      <c r="K347" s="2"/>
      <c r="L347" s="3"/>
      <c r="M347" s="2"/>
      <c r="N347" s="3"/>
      <c r="O347" s="2"/>
      <c r="P347" s="3"/>
    </row>
    <row r="348" spans="4:16" ht="15.75" customHeight="1" x14ac:dyDescent="0.3">
      <c r="D348" s="2"/>
      <c r="E348" s="2"/>
      <c r="F348" s="2"/>
      <c r="G348" s="2"/>
      <c r="H348" s="2"/>
      <c r="I348" s="2"/>
      <c r="J348" s="3"/>
      <c r="K348" s="2"/>
      <c r="L348" s="3"/>
      <c r="M348" s="2"/>
      <c r="N348" s="3"/>
      <c r="O348" s="2"/>
      <c r="P348" s="3"/>
    </row>
    <row r="349" spans="4:16" ht="15.75" customHeight="1" x14ac:dyDescent="0.3">
      <c r="D349" s="2"/>
      <c r="E349" s="2"/>
      <c r="F349" s="2"/>
      <c r="G349" s="2"/>
      <c r="H349" s="2"/>
      <c r="I349" s="2"/>
      <c r="J349" s="3"/>
      <c r="K349" s="2"/>
      <c r="L349" s="3"/>
      <c r="M349" s="2"/>
      <c r="N349" s="3"/>
      <c r="O349" s="2"/>
      <c r="P349" s="3"/>
    </row>
    <row r="350" spans="4:16" ht="15.75" customHeight="1" x14ac:dyDescent="0.3">
      <c r="D350" s="2"/>
      <c r="E350" s="2"/>
      <c r="F350" s="2"/>
      <c r="G350" s="2"/>
      <c r="H350" s="2"/>
      <c r="I350" s="2"/>
      <c r="J350" s="3"/>
      <c r="K350" s="2"/>
      <c r="L350" s="3"/>
      <c r="M350" s="2"/>
      <c r="N350" s="3"/>
      <c r="O350" s="2"/>
      <c r="P350" s="3"/>
    </row>
    <row r="351" spans="4:16" ht="15.75" customHeight="1" x14ac:dyDescent="0.3">
      <c r="D351" s="2"/>
      <c r="E351" s="2"/>
      <c r="F351" s="2"/>
      <c r="G351" s="2"/>
      <c r="H351" s="2"/>
      <c r="I351" s="2"/>
      <c r="J351" s="3"/>
      <c r="K351" s="2"/>
      <c r="L351" s="3"/>
      <c r="M351" s="2"/>
      <c r="N351" s="3"/>
      <c r="O351" s="2"/>
      <c r="P351" s="3"/>
    </row>
    <row r="352" spans="4:16" ht="15.75" customHeight="1" x14ac:dyDescent="0.3">
      <c r="D352" s="2"/>
      <c r="E352" s="2"/>
      <c r="F352" s="2"/>
      <c r="G352" s="2"/>
      <c r="H352" s="2"/>
      <c r="I352" s="2"/>
      <c r="J352" s="3"/>
      <c r="K352" s="2"/>
      <c r="L352" s="3"/>
      <c r="M352" s="2"/>
      <c r="N352" s="3"/>
      <c r="O352" s="2"/>
      <c r="P352" s="3"/>
    </row>
    <row r="353" spans="4:16" ht="15.75" customHeight="1" x14ac:dyDescent="0.3">
      <c r="D353" s="2"/>
      <c r="E353" s="2"/>
      <c r="F353" s="2"/>
      <c r="G353" s="2"/>
      <c r="H353" s="2"/>
      <c r="I353" s="2"/>
      <c r="J353" s="3"/>
      <c r="K353" s="2"/>
      <c r="L353" s="3"/>
      <c r="M353" s="2"/>
      <c r="N353" s="3"/>
      <c r="O353" s="2"/>
      <c r="P353" s="3"/>
    </row>
    <row r="354" spans="4:16" ht="15.75" customHeight="1" x14ac:dyDescent="0.3">
      <c r="D354" s="2"/>
      <c r="E354" s="2"/>
      <c r="F354" s="2"/>
      <c r="G354" s="2"/>
      <c r="H354" s="2"/>
      <c r="I354" s="2"/>
      <c r="J354" s="3"/>
      <c r="K354" s="2"/>
      <c r="L354" s="3"/>
      <c r="M354" s="2"/>
      <c r="N354" s="3"/>
      <c r="O354" s="2"/>
      <c r="P354" s="3"/>
    </row>
    <row r="355" spans="4:16" ht="15.75" customHeight="1" x14ac:dyDescent="0.3">
      <c r="D355" s="2"/>
      <c r="E355" s="2"/>
      <c r="F355" s="2"/>
      <c r="G355" s="2"/>
      <c r="H355" s="2"/>
      <c r="I355" s="2"/>
      <c r="J355" s="3"/>
      <c r="K355" s="2"/>
      <c r="L355" s="3"/>
      <c r="M355" s="2"/>
      <c r="N355" s="3"/>
      <c r="O355" s="2"/>
      <c r="P355" s="3"/>
    </row>
    <row r="356" spans="4:16" ht="15.75" customHeight="1" x14ac:dyDescent="0.3">
      <c r="D356" s="2"/>
      <c r="E356" s="2"/>
      <c r="F356" s="2"/>
      <c r="G356" s="2"/>
      <c r="H356" s="2"/>
      <c r="I356" s="2"/>
      <c r="J356" s="3"/>
      <c r="K356" s="2"/>
      <c r="L356" s="3"/>
      <c r="M356" s="2"/>
      <c r="N356" s="3"/>
      <c r="O356" s="2"/>
      <c r="P356" s="3"/>
    </row>
    <row r="357" spans="4:16" ht="15.75" customHeight="1" x14ac:dyDescent="0.3">
      <c r="D357" s="2"/>
      <c r="E357" s="2"/>
      <c r="F357" s="2"/>
      <c r="G357" s="2"/>
      <c r="H357" s="2"/>
      <c r="I357" s="2"/>
      <c r="J357" s="3"/>
      <c r="K357" s="2"/>
      <c r="L357" s="3"/>
      <c r="M357" s="2"/>
      <c r="N357" s="3"/>
      <c r="O357" s="2"/>
      <c r="P357" s="3"/>
    </row>
    <row r="358" spans="4:16" ht="15.75" customHeight="1" x14ac:dyDescent="0.3">
      <c r="D358" s="2"/>
      <c r="E358" s="2"/>
      <c r="F358" s="2"/>
      <c r="G358" s="2"/>
      <c r="H358" s="2"/>
      <c r="I358" s="2"/>
      <c r="J358" s="3"/>
      <c r="K358" s="2"/>
      <c r="L358" s="3"/>
      <c r="M358" s="2"/>
      <c r="N358" s="3"/>
      <c r="O358" s="2"/>
      <c r="P358" s="3"/>
    </row>
    <row r="359" spans="4:16" ht="15.75" customHeight="1" x14ac:dyDescent="0.3">
      <c r="D359" s="2"/>
      <c r="E359" s="2"/>
      <c r="F359" s="2"/>
      <c r="G359" s="2"/>
      <c r="H359" s="2"/>
      <c r="I359" s="2"/>
      <c r="J359" s="3"/>
      <c r="K359" s="2"/>
      <c r="L359" s="3"/>
      <c r="M359" s="2"/>
      <c r="N359" s="3"/>
      <c r="O359" s="2"/>
      <c r="P359" s="3"/>
    </row>
    <row r="360" spans="4:16" ht="15.75" customHeight="1" x14ac:dyDescent="0.3">
      <c r="D360" s="2"/>
      <c r="E360" s="2"/>
      <c r="F360" s="2"/>
      <c r="G360" s="2"/>
      <c r="H360" s="2"/>
      <c r="I360" s="2"/>
      <c r="J360" s="3"/>
      <c r="K360" s="2"/>
      <c r="L360" s="3"/>
      <c r="M360" s="2"/>
      <c r="N360" s="3"/>
      <c r="O360" s="2"/>
      <c r="P360" s="3"/>
    </row>
    <row r="361" spans="4:16" ht="15.75" customHeight="1" x14ac:dyDescent="0.3">
      <c r="D361" s="2"/>
      <c r="E361" s="2"/>
      <c r="F361" s="2"/>
      <c r="G361" s="2"/>
      <c r="H361" s="2"/>
      <c r="I361" s="2"/>
      <c r="J361" s="3"/>
      <c r="K361" s="2"/>
      <c r="L361" s="3"/>
      <c r="M361" s="2"/>
      <c r="N361" s="3"/>
      <c r="O361" s="2"/>
      <c r="P361" s="3"/>
    </row>
    <row r="362" spans="4:16" ht="15.75" customHeight="1" x14ac:dyDescent="0.3">
      <c r="D362" s="2"/>
      <c r="E362" s="2"/>
      <c r="F362" s="2"/>
      <c r="G362" s="2"/>
      <c r="H362" s="2"/>
      <c r="I362" s="2"/>
      <c r="J362" s="3"/>
      <c r="K362" s="2"/>
      <c r="L362" s="3"/>
      <c r="M362" s="2"/>
      <c r="N362" s="3"/>
      <c r="O362" s="2"/>
      <c r="P362" s="3"/>
    </row>
    <row r="363" spans="4:16" ht="15.75" customHeight="1" x14ac:dyDescent="0.3">
      <c r="D363" s="2"/>
      <c r="E363" s="2"/>
      <c r="F363" s="2"/>
      <c r="G363" s="2"/>
      <c r="H363" s="2"/>
      <c r="I363" s="2"/>
      <c r="J363" s="3"/>
      <c r="K363" s="2"/>
      <c r="L363" s="3"/>
      <c r="M363" s="2"/>
      <c r="N363" s="3"/>
      <c r="O363" s="2"/>
      <c r="P363" s="3"/>
    </row>
    <row r="364" spans="4:16" ht="15.75" customHeight="1" x14ac:dyDescent="0.3">
      <c r="D364" s="2"/>
      <c r="E364" s="2"/>
      <c r="F364" s="2"/>
      <c r="G364" s="2"/>
      <c r="H364" s="2"/>
      <c r="I364" s="2"/>
      <c r="J364" s="3"/>
      <c r="K364" s="2"/>
      <c r="L364" s="3"/>
      <c r="M364" s="2"/>
      <c r="N364" s="3"/>
      <c r="O364" s="2"/>
      <c r="P364" s="3"/>
    </row>
    <row r="365" spans="4:16" ht="15.75" customHeight="1" x14ac:dyDescent="0.3">
      <c r="D365" s="2"/>
      <c r="E365" s="2"/>
      <c r="F365" s="2"/>
      <c r="G365" s="2"/>
      <c r="H365" s="2"/>
      <c r="I365" s="2"/>
      <c r="J365" s="3"/>
      <c r="K365" s="2"/>
      <c r="L365" s="3"/>
      <c r="M365" s="2"/>
      <c r="N365" s="3"/>
      <c r="O365" s="2"/>
      <c r="P365" s="3"/>
    </row>
    <row r="366" spans="4:16" ht="15.75" customHeight="1" x14ac:dyDescent="0.3">
      <c r="D366" s="2"/>
      <c r="E366" s="2"/>
      <c r="F366" s="2"/>
      <c r="G366" s="2"/>
      <c r="H366" s="2"/>
      <c r="I366" s="2"/>
      <c r="J366" s="3"/>
      <c r="K366" s="2"/>
      <c r="L366" s="3"/>
      <c r="M366" s="2"/>
      <c r="N366" s="3"/>
      <c r="O366" s="2"/>
      <c r="P366" s="3"/>
    </row>
    <row r="367" spans="4:16" ht="15.75" customHeight="1" x14ac:dyDescent="0.3">
      <c r="D367" s="2"/>
      <c r="E367" s="2"/>
      <c r="F367" s="2"/>
      <c r="G367" s="2"/>
      <c r="H367" s="2"/>
      <c r="I367" s="2"/>
      <c r="J367" s="3"/>
      <c r="K367" s="2"/>
      <c r="L367" s="3"/>
      <c r="M367" s="2"/>
      <c r="N367" s="3"/>
      <c r="O367" s="2"/>
      <c r="P367" s="3"/>
    </row>
    <row r="368" spans="4:16" ht="15.75" customHeight="1" x14ac:dyDescent="0.3">
      <c r="D368" s="2"/>
      <c r="E368" s="2"/>
      <c r="F368" s="2"/>
      <c r="G368" s="2"/>
      <c r="H368" s="2"/>
      <c r="I368" s="2"/>
      <c r="J368" s="3"/>
      <c r="K368" s="2"/>
      <c r="L368" s="3"/>
      <c r="M368" s="2"/>
      <c r="N368" s="3"/>
      <c r="O368" s="2"/>
      <c r="P368" s="3"/>
    </row>
    <row r="369" spans="4:16" ht="15.75" customHeight="1" x14ac:dyDescent="0.3">
      <c r="D369" s="2"/>
      <c r="E369" s="2"/>
      <c r="F369" s="2"/>
      <c r="G369" s="2"/>
      <c r="H369" s="2"/>
      <c r="I369" s="2"/>
      <c r="J369" s="3"/>
      <c r="K369" s="2"/>
      <c r="L369" s="3"/>
      <c r="M369" s="2"/>
      <c r="N369" s="3"/>
      <c r="O369" s="2"/>
      <c r="P369" s="3"/>
    </row>
    <row r="370" spans="4:16" ht="15.75" customHeight="1" x14ac:dyDescent="0.3">
      <c r="D370" s="2"/>
      <c r="E370" s="2"/>
      <c r="F370" s="2"/>
      <c r="G370" s="2"/>
      <c r="H370" s="2"/>
      <c r="I370" s="2"/>
      <c r="J370" s="3"/>
      <c r="K370" s="2"/>
      <c r="L370" s="3"/>
      <c r="M370" s="2"/>
      <c r="N370" s="3"/>
      <c r="O370" s="2"/>
      <c r="P370" s="3"/>
    </row>
    <row r="371" spans="4:16" ht="15.75" customHeight="1" x14ac:dyDescent="0.3">
      <c r="D371" s="2"/>
      <c r="E371" s="2"/>
      <c r="F371" s="2"/>
      <c r="G371" s="2"/>
      <c r="H371" s="2"/>
      <c r="I371" s="2"/>
      <c r="J371" s="3"/>
      <c r="K371" s="2"/>
      <c r="L371" s="3"/>
      <c r="M371" s="2"/>
      <c r="N371" s="3"/>
      <c r="O371" s="2"/>
      <c r="P371" s="3"/>
    </row>
    <row r="372" spans="4:16" ht="15.75" customHeight="1" x14ac:dyDescent="0.3">
      <c r="D372" s="2"/>
      <c r="E372" s="2"/>
      <c r="F372" s="2"/>
      <c r="G372" s="2"/>
      <c r="H372" s="2"/>
      <c r="I372" s="2"/>
      <c r="J372" s="3"/>
      <c r="K372" s="2"/>
      <c r="L372" s="3"/>
      <c r="M372" s="2"/>
      <c r="N372" s="3"/>
      <c r="O372" s="2"/>
      <c r="P372" s="3"/>
    </row>
    <row r="373" spans="4:16" ht="15.75" customHeight="1" x14ac:dyDescent="0.3">
      <c r="D373" s="2"/>
      <c r="E373" s="2"/>
      <c r="F373" s="2"/>
      <c r="G373" s="2"/>
      <c r="H373" s="2"/>
      <c r="I373" s="2"/>
      <c r="J373" s="3"/>
      <c r="K373" s="2"/>
      <c r="L373" s="3"/>
      <c r="M373" s="2"/>
      <c r="N373" s="3"/>
      <c r="O373" s="2"/>
      <c r="P373" s="3"/>
    </row>
    <row r="374" spans="4:16" ht="15.75" customHeight="1" x14ac:dyDescent="0.3">
      <c r="D374" s="2"/>
      <c r="E374" s="2"/>
      <c r="F374" s="2"/>
      <c r="G374" s="2"/>
      <c r="H374" s="2"/>
      <c r="I374" s="2"/>
      <c r="J374" s="3"/>
      <c r="K374" s="2"/>
      <c r="L374" s="3"/>
      <c r="M374" s="2"/>
      <c r="N374" s="3"/>
      <c r="O374" s="2"/>
      <c r="P374" s="3"/>
    </row>
    <row r="375" spans="4:16" ht="15.75" customHeight="1" x14ac:dyDescent="0.3">
      <c r="D375" s="2"/>
      <c r="E375" s="2"/>
      <c r="F375" s="2"/>
      <c r="G375" s="2"/>
      <c r="H375" s="2"/>
      <c r="I375" s="2"/>
      <c r="J375" s="3"/>
      <c r="K375" s="2"/>
      <c r="L375" s="3"/>
      <c r="M375" s="2"/>
      <c r="N375" s="3"/>
      <c r="O375" s="2"/>
      <c r="P375" s="3"/>
    </row>
    <row r="376" spans="4:16" ht="15.75" customHeight="1" x14ac:dyDescent="0.3">
      <c r="D376" s="2"/>
      <c r="E376" s="2"/>
      <c r="F376" s="2"/>
      <c r="G376" s="2"/>
      <c r="H376" s="2"/>
      <c r="I376" s="2"/>
      <c r="J376" s="3"/>
      <c r="K376" s="2"/>
      <c r="L376" s="3"/>
      <c r="M376" s="2"/>
      <c r="N376" s="3"/>
      <c r="O376" s="2"/>
      <c r="P376" s="3"/>
    </row>
    <row r="377" spans="4:16" ht="15.75" customHeight="1" x14ac:dyDescent="0.3">
      <c r="D377" s="2"/>
      <c r="E377" s="2"/>
      <c r="F377" s="2"/>
      <c r="G377" s="2"/>
      <c r="H377" s="2"/>
      <c r="I377" s="2"/>
      <c r="J377" s="3"/>
      <c r="K377" s="2"/>
      <c r="L377" s="3"/>
      <c r="M377" s="2"/>
      <c r="N377" s="3"/>
      <c r="O377" s="2"/>
      <c r="P377" s="3"/>
    </row>
    <row r="378" spans="4:16" ht="15.75" customHeight="1" x14ac:dyDescent="0.3">
      <c r="D378" s="2"/>
      <c r="E378" s="2"/>
      <c r="F378" s="2"/>
      <c r="G378" s="2"/>
      <c r="H378" s="2"/>
      <c r="I378" s="2"/>
      <c r="J378" s="3"/>
      <c r="K378" s="2"/>
      <c r="L378" s="3"/>
      <c r="M378" s="2"/>
      <c r="N378" s="3"/>
      <c r="O378" s="2"/>
      <c r="P378" s="3"/>
    </row>
    <row r="379" spans="4:16" ht="15.75" customHeight="1" x14ac:dyDescent="0.3">
      <c r="D379" s="2"/>
      <c r="E379" s="2"/>
      <c r="F379" s="2"/>
      <c r="G379" s="2"/>
      <c r="H379" s="2"/>
      <c r="I379" s="2"/>
      <c r="J379" s="3"/>
      <c r="K379" s="2"/>
      <c r="L379" s="3"/>
      <c r="M379" s="2"/>
      <c r="N379" s="3"/>
      <c r="O379" s="2"/>
      <c r="P379" s="3"/>
    </row>
    <row r="380" spans="4:16" ht="15.75" customHeight="1" x14ac:dyDescent="0.3">
      <c r="D380" s="2"/>
      <c r="E380" s="2"/>
      <c r="F380" s="2"/>
      <c r="G380" s="2"/>
      <c r="H380" s="2"/>
      <c r="I380" s="2"/>
      <c r="J380" s="3"/>
      <c r="K380" s="2"/>
      <c r="L380" s="3"/>
      <c r="M380" s="2"/>
      <c r="N380" s="3"/>
      <c r="O380" s="2"/>
      <c r="P380" s="3"/>
    </row>
    <row r="381" spans="4:16" ht="15.75" customHeight="1" x14ac:dyDescent="0.3">
      <c r="D381" s="2"/>
      <c r="E381" s="2"/>
      <c r="F381" s="2"/>
      <c r="G381" s="2"/>
      <c r="H381" s="2"/>
      <c r="I381" s="2"/>
      <c r="J381" s="3"/>
      <c r="K381" s="2"/>
      <c r="L381" s="3"/>
      <c r="M381" s="2"/>
      <c r="N381" s="3"/>
      <c r="O381" s="2"/>
      <c r="P381" s="3"/>
    </row>
    <row r="382" spans="4:16" ht="15.75" customHeight="1" x14ac:dyDescent="0.3">
      <c r="D382" s="2"/>
      <c r="E382" s="2"/>
      <c r="F382" s="2"/>
      <c r="G382" s="2"/>
      <c r="H382" s="2"/>
      <c r="I382" s="2"/>
      <c r="J382" s="3"/>
      <c r="K382" s="2"/>
      <c r="L382" s="3"/>
      <c r="M382" s="2"/>
      <c r="N382" s="3"/>
      <c r="O382" s="2"/>
      <c r="P382" s="3"/>
    </row>
    <row r="383" spans="4:16" ht="15.75" customHeight="1" x14ac:dyDescent="0.3">
      <c r="D383" s="2"/>
      <c r="E383" s="2"/>
      <c r="F383" s="2"/>
      <c r="G383" s="2"/>
      <c r="H383" s="2"/>
      <c r="I383" s="2"/>
      <c r="J383" s="3"/>
      <c r="K383" s="2"/>
      <c r="L383" s="3"/>
      <c r="M383" s="2"/>
      <c r="N383" s="3"/>
      <c r="O383" s="2"/>
      <c r="P383" s="3"/>
    </row>
    <row r="384" spans="4:16" ht="15.75" customHeight="1" x14ac:dyDescent="0.3">
      <c r="D384" s="2"/>
      <c r="E384" s="2"/>
      <c r="F384" s="2"/>
      <c r="G384" s="2"/>
      <c r="H384" s="2"/>
      <c r="I384" s="2"/>
      <c r="J384" s="3"/>
      <c r="K384" s="2"/>
      <c r="L384" s="3"/>
      <c r="M384" s="2"/>
      <c r="N384" s="3"/>
      <c r="O384" s="2"/>
      <c r="P384" s="3"/>
    </row>
    <row r="385" spans="4:16" ht="15.75" customHeight="1" x14ac:dyDescent="0.3">
      <c r="D385" s="2"/>
      <c r="E385" s="2"/>
      <c r="F385" s="2"/>
      <c r="G385" s="2"/>
      <c r="H385" s="2"/>
      <c r="I385" s="2"/>
      <c r="J385" s="3"/>
      <c r="K385" s="2"/>
      <c r="L385" s="3"/>
      <c r="M385" s="2"/>
      <c r="N385" s="3"/>
      <c r="O385" s="2"/>
      <c r="P385" s="3"/>
    </row>
    <row r="386" spans="4:16" ht="15.75" customHeight="1" x14ac:dyDescent="0.3">
      <c r="D386" s="2"/>
      <c r="E386" s="2"/>
      <c r="F386" s="2"/>
      <c r="G386" s="2"/>
      <c r="H386" s="2"/>
      <c r="I386" s="2"/>
      <c r="J386" s="3"/>
      <c r="K386" s="2"/>
      <c r="L386" s="3"/>
      <c r="M386" s="2"/>
      <c r="N386" s="3"/>
      <c r="O386" s="2"/>
      <c r="P386" s="3"/>
    </row>
    <row r="387" spans="4:16" ht="15.75" customHeight="1" x14ac:dyDescent="0.3">
      <c r="D387" s="2"/>
      <c r="E387" s="2"/>
      <c r="F387" s="2"/>
      <c r="G387" s="2"/>
      <c r="H387" s="2"/>
      <c r="I387" s="2"/>
      <c r="J387" s="3"/>
      <c r="K387" s="2"/>
      <c r="L387" s="3"/>
      <c r="M387" s="2"/>
      <c r="N387" s="3"/>
      <c r="O387" s="2"/>
      <c r="P387" s="3"/>
    </row>
    <row r="388" spans="4:16" ht="15.75" customHeight="1" x14ac:dyDescent="0.3">
      <c r="D388" s="2"/>
      <c r="E388" s="2"/>
      <c r="F388" s="2"/>
      <c r="G388" s="2"/>
      <c r="H388" s="2"/>
      <c r="I388" s="2"/>
      <c r="J388" s="3"/>
      <c r="K388" s="2"/>
      <c r="L388" s="3"/>
      <c r="M388" s="2"/>
      <c r="N388" s="3"/>
      <c r="O388" s="2"/>
      <c r="P388" s="3"/>
    </row>
    <row r="389" spans="4:16" ht="15.75" customHeight="1" x14ac:dyDescent="0.3">
      <c r="D389" s="2"/>
      <c r="E389" s="2"/>
      <c r="F389" s="2"/>
      <c r="G389" s="2"/>
      <c r="H389" s="2"/>
      <c r="I389" s="2"/>
      <c r="J389" s="3"/>
      <c r="K389" s="2"/>
      <c r="L389" s="3"/>
      <c r="M389" s="2"/>
      <c r="N389" s="3"/>
      <c r="O389" s="2"/>
      <c r="P389" s="3"/>
    </row>
    <row r="390" spans="4:16" ht="15.75" customHeight="1" x14ac:dyDescent="0.3">
      <c r="D390" s="2"/>
      <c r="E390" s="2"/>
      <c r="F390" s="2"/>
      <c r="G390" s="2"/>
      <c r="H390" s="2"/>
      <c r="I390" s="2"/>
      <c r="J390" s="3"/>
      <c r="K390" s="2"/>
      <c r="L390" s="3"/>
      <c r="M390" s="2"/>
      <c r="N390" s="3"/>
      <c r="O390" s="2"/>
      <c r="P390" s="3"/>
    </row>
    <row r="391" spans="4:16" ht="15.75" customHeight="1" x14ac:dyDescent="0.3">
      <c r="D391" s="2"/>
      <c r="E391" s="2"/>
      <c r="F391" s="2"/>
      <c r="G391" s="2"/>
      <c r="H391" s="2"/>
      <c r="I391" s="2"/>
      <c r="J391" s="3"/>
      <c r="K391" s="2"/>
      <c r="L391" s="3"/>
      <c r="M391" s="2"/>
      <c r="N391" s="3"/>
      <c r="O391" s="2"/>
      <c r="P391" s="3"/>
    </row>
    <row r="392" spans="4:16" ht="15.75" customHeight="1" x14ac:dyDescent="0.3">
      <c r="D392" s="2"/>
      <c r="E392" s="2"/>
      <c r="F392" s="2"/>
      <c r="G392" s="2"/>
      <c r="H392" s="2"/>
      <c r="I392" s="2"/>
      <c r="J392" s="3"/>
      <c r="K392" s="2"/>
      <c r="L392" s="3"/>
      <c r="M392" s="2"/>
      <c r="N392" s="3"/>
      <c r="O392" s="2"/>
      <c r="P392" s="3"/>
    </row>
    <row r="393" spans="4:16" ht="15.75" customHeight="1" x14ac:dyDescent="0.3">
      <c r="D393" s="2"/>
      <c r="E393" s="2"/>
      <c r="F393" s="2"/>
      <c r="G393" s="2"/>
      <c r="H393" s="2"/>
      <c r="I393" s="2"/>
      <c r="J393" s="3"/>
      <c r="K393" s="2"/>
      <c r="L393" s="3"/>
      <c r="M393" s="2"/>
      <c r="N393" s="3"/>
      <c r="O393" s="2"/>
      <c r="P393" s="3"/>
    </row>
    <row r="394" spans="4:16" ht="15.75" customHeight="1" x14ac:dyDescent="0.3">
      <c r="D394" s="2"/>
      <c r="E394" s="2"/>
      <c r="F394" s="2"/>
      <c r="G394" s="2"/>
      <c r="H394" s="2"/>
      <c r="I394" s="2"/>
      <c r="J394" s="3"/>
      <c r="K394" s="2"/>
      <c r="L394" s="3"/>
      <c r="M394" s="2"/>
      <c r="N394" s="3"/>
      <c r="O394" s="2"/>
      <c r="P394" s="3"/>
    </row>
    <row r="395" spans="4:16" ht="15.75" customHeight="1" x14ac:dyDescent="0.3">
      <c r="D395" s="2"/>
      <c r="E395" s="2"/>
      <c r="F395" s="2"/>
      <c r="G395" s="2"/>
      <c r="H395" s="2"/>
      <c r="I395" s="2"/>
      <c r="J395" s="3"/>
      <c r="K395" s="2"/>
      <c r="L395" s="3"/>
      <c r="M395" s="2"/>
      <c r="N395" s="3"/>
      <c r="O395" s="2"/>
      <c r="P395" s="3"/>
    </row>
    <row r="396" spans="4:16" ht="15.75" customHeight="1" x14ac:dyDescent="0.3">
      <c r="D396" s="2"/>
      <c r="E396" s="2"/>
      <c r="F396" s="2"/>
      <c r="G396" s="2"/>
      <c r="H396" s="2"/>
      <c r="I396" s="2"/>
      <c r="J396" s="3"/>
      <c r="K396" s="2"/>
      <c r="L396" s="3"/>
      <c r="M396" s="2"/>
      <c r="N396" s="3"/>
      <c r="O396" s="2"/>
      <c r="P396" s="3"/>
    </row>
    <row r="397" spans="4:16" ht="15.75" customHeight="1" x14ac:dyDescent="0.3">
      <c r="D397" s="2"/>
      <c r="E397" s="2"/>
      <c r="F397" s="2"/>
      <c r="G397" s="2"/>
      <c r="H397" s="2"/>
      <c r="I397" s="2"/>
      <c r="J397" s="3"/>
      <c r="K397" s="2"/>
      <c r="L397" s="3"/>
      <c r="M397" s="2"/>
      <c r="N397" s="3"/>
      <c r="O397" s="2"/>
      <c r="P397" s="3"/>
    </row>
    <row r="398" spans="4:16" ht="15.75" customHeight="1" x14ac:dyDescent="0.3">
      <c r="D398" s="2"/>
      <c r="E398" s="2"/>
      <c r="F398" s="2"/>
      <c r="G398" s="2"/>
      <c r="H398" s="2"/>
      <c r="I398" s="2"/>
      <c r="J398" s="3"/>
      <c r="K398" s="2"/>
      <c r="L398" s="3"/>
      <c r="M398" s="2"/>
      <c r="N398" s="3"/>
      <c r="O398" s="2"/>
      <c r="P398" s="3"/>
    </row>
    <row r="399" spans="4:16" ht="15.75" customHeight="1" x14ac:dyDescent="0.3">
      <c r="D399" s="2"/>
      <c r="E399" s="2"/>
      <c r="F399" s="2"/>
      <c r="G399" s="2"/>
      <c r="H399" s="2"/>
      <c r="I399" s="2"/>
      <c r="J399" s="3"/>
      <c r="K399" s="2"/>
      <c r="L399" s="3"/>
      <c r="M399" s="2"/>
      <c r="N399" s="3"/>
      <c r="O399" s="2"/>
      <c r="P399" s="3"/>
    </row>
    <row r="400" spans="4:16" ht="15.75" customHeight="1" x14ac:dyDescent="0.3">
      <c r="D400" s="2"/>
      <c r="E400" s="2"/>
      <c r="F400" s="2"/>
      <c r="G400" s="2"/>
      <c r="H400" s="2"/>
      <c r="I400" s="2"/>
      <c r="J400" s="3"/>
      <c r="K400" s="2"/>
      <c r="L400" s="3"/>
      <c r="M400" s="2"/>
      <c r="N400" s="3"/>
      <c r="O400" s="2"/>
      <c r="P400" s="3"/>
    </row>
    <row r="401" spans="4:16" ht="15.75" customHeight="1" x14ac:dyDescent="0.3">
      <c r="D401" s="2"/>
      <c r="E401" s="2"/>
      <c r="F401" s="2"/>
      <c r="G401" s="2"/>
      <c r="H401" s="2"/>
      <c r="I401" s="2"/>
      <c r="J401" s="3"/>
      <c r="K401" s="2"/>
      <c r="L401" s="3"/>
      <c r="M401" s="2"/>
      <c r="N401" s="3"/>
      <c r="O401" s="2"/>
      <c r="P401" s="3"/>
    </row>
    <row r="402" spans="4:16" ht="15.75" customHeight="1" x14ac:dyDescent="0.3">
      <c r="D402" s="2"/>
      <c r="E402" s="2"/>
      <c r="F402" s="2"/>
      <c r="G402" s="2"/>
      <c r="H402" s="2"/>
      <c r="I402" s="2"/>
      <c r="J402" s="3"/>
      <c r="K402" s="2"/>
      <c r="L402" s="3"/>
      <c r="M402" s="2"/>
      <c r="N402" s="3"/>
      <c r="O402" s="2"/>
      <c r="P402" s="3"/>
    </row>
    <row r="403" spans="4:16" ht="15.75" customHeight="1" x14ac:dyDescent="0.3">
      <c r="D403" s="2"/>
      <c r="E403" s="2"/>
      <c r="F403" s="2"/>
      <c r="G403" s="2"/>
      <c r="H403" s="2"/>
      <c r="I403" s="2"/>
      <c r="J403" s="3"/>
      <c r="K403" s="2"/>
      <c r="L403" s="3"/>
      <c r="M403" s="2"/>
      <c r="N403" s="3"/>
      <c r="O403" s="2"/>
      <c r="P403" s="3"/>
    </row>
    <row r="404" spans="4:16" ht="15.75" customHeight="1" x14ac:dyDescent="0.3">
      <c r="D404" s="2"/>
      <c r="E404" s="2"/>
      <c r="F404" s="2"/>
      <c r="G404" s="2"/>
      <c r="H404" s="2"/>
      <c r="I404" s="2"/>
      <c r="J404" s="3"/>
      <c r="K404" s="2"/>
      <c r="L404" s="3"/>
      <c r="M404" s="2"/>
      <c r="N404" s="3"/>
      <c r="O404" s="2"/>
      <c r="P404" s="3"/>
    </row>
    <row r="405" spans="4:16" ht="15.75" customHeight="1" x14ac:dyDescent="0.3">
      <c r="D405" s="2"/>
      <c r="E405" s="2"/>
      <c r="F405" s="2"/>
      <c r="G405" s="2"/>
      <c r="H405" s="2"/>
      <c r="I405" s="2"/>
      <c r="J405" s="3"/>
      <c r="K405" s="2"/>
      <c r="L405" s="3"/>
      <c r="M405" s="2"/>
      <c r="N405" s="3"/>
      <c r="O405" s="2"/>
      <c r="P405" s="3"/>
    </row>
    <row r="406" spans="4:16" ht="15.75" customHeight="1" x14ac:dyDescent="0.3">
      <c r="D406" s="2"/>
      <c r="E406" s="2"/>
      <c r="F406" s="2"/>
      <c r="G406" s="2"/>
      <c r="H406" s="2"/>
      <c r="I406" s="2"/>
      <c r="J406" s="3"/>
      <c r="K406" s="2"/>
      <c r="L406" s="3"/>
      <c r="M406" s="2"/>
      <c r="N406" s="3"/>
      <c r="O406" s="2"/>
      <c r="P406" s="3"/>
    </row>
    <row r="407" spans="4:16" ht="15.75" customHeight="1" x14ac:dyDescent="0.3">
      <c r="D407" s="2"/>
      <c r="E407" s="2"/>
      <c r="F407" s="2"/>
      <c r="G407" s="2"/>
      <c r="H407" s="2"/>
      <c r="I407" s="2"/>
      <c r="J407" s="3"/>
      <c r="K407" s="2"/>
      <c r="L407" s="3"/>
      <c r="M407" s="2"/>
      <c r="N407" s="3"/>
      <c r="O407" s="2"/>
      <c r="P407" s="3"/>
    </row>
    <row r="408" spans="4:16" ht="15.75" customHeight="1" x14ac:dyDescent="0.3">
      <c r="D408" s="2"/>
      <c r="E408" s="2"/>
      <c r="F408" s="2"/>
      <c r="G408" s="2"/>
      <c r="H408" s="2"/>
      <c r="I408" s="2"/>
      <c r="J408" s="3"/>
      <c r="K408" s="2"/>
      <c r="L408" s="3"/>
      <c r="M408" s="2"/>
      <c r="N408" s="3"/>
      <c r="O408" s="2"/>
      <c r="P408" s="3"/>
    </row>
    <row r="409" spans="4:16" ht="15.75" customHeight="1" x14ac:dyDescent="0.3">
      <c r="D409" s="2"/>
      <c r="E409" s="2"/>
      <c r="F409" s="2"/>
      <c r="G409" s="2"/>
      <c r="H409" s="2"/>
      <c r="I409" s="2"/>
      <c r="J409" s="3"/>
      <c r="K409" s="2"/>
      <c r="L409" s="3"/>
      <c r="M409" s="2"/>
      <c r="N409" s="3"/>
      <c r="O409" s="2"/>
      <c r="P409" s="3"/>
    </row>
    <row r="410" spans="4:16" ht="15.75" customHeight="1" x14ac:dyDescent="0.3">
      <c r="D410" s="2"/>
      <c r="E410" s="2"/>
      <c r="F410" s="2"/>
      <c r="G410" s="2"/>
      <c r="H410" s="2"/>
      <c r="I410" s="2"/>
      <c r="J410" s="3"/>
      <c r="K410" s="2"/>
      <c r="L410" s="3"/>
      <c r="M410" s="2"/>
      <c r="N410" s="3"/>
      <c r="O410" s="2"/>
      <c r="P410" s="3"/>
    </row>
    <row r="411" spans="4:16" ht="15.75" customHeight="1" x14ac:dyDescent="0.3">
      <c r="D411" s="2"/>
      <c r="E411" s="2"/>
      <c r="F411" s="2"/>
      <c r="G411" s="2"/>
      <c r="H411" s="2"/>
      <c r="I411" s="2"/>
      <c r="J411" s="3"/>
      <c r="K411" s="2"/>
      <c r="L411" s="3"/>
      <c r="M411" s="2"/>
      <c r="N411" s="3"/>
      <c r="O411" s="2"/>
      <c r="P411" s="3"/>
    </row>
    <row r="412" spans="4:16" ht="15.75" customHeight="1" x14ac:dyDescent="0.3">
      <c r="D412" s="2"/>
      <c r="E412" s="2"/>
      <c r="F412" s="2"/>
      <c r="G412" s="2"/>
      <c r="H412" s="2"/>
      <c r="I412" s="2"/>
      <c r="J412" s="3"/>
      <c r="K412" s="2"/>
      <c r="L412" s="3"/>
      <c r="M412" s="2"/>
      <c r="N412" s="3"/>
      <c r="O412" s="2"/>
      <c r="P412" s="3"/>
    </row>
    <row r="413" spans="4:16" ht="15.75" customHeight="1" x14ac:dyDescent="0.3">
      <c r="D413" s="2"/>
      <c r="E413" s="2"/>
      <c r="F413" s="2"/>
      <c r="G413" s="2"/>
      <c r="H413" s="2"/>
      <c r="I413" s="2"/>
      <c r="J413" s="3"/>
      <c r="K413" s="2"/>
      <c r="L413" s="3"/>
      <c r="M413" s="2"/>
      <c r="N413" s="3"/>
      <c r="O413" s="2"/>
      <c r="P413" s="3"/>
    </row>
    <row r="414" spans="4:16" ht="15.75" customHeight="1" x14ac:dyDescent="0.3">
      <c r="D414" s="2"/>
      <c r="E414" s="2"/>
      <c r="F414" s="2"/>
      <c r="G414" s="2"/>
      <c r="H414" s="2"/>
      <c r="I414" s="2"/>
      <c r="J414" s="3"/>
      <c r="K414" s="2"/>
      <c r="L414" s="3"/>
      <c r="M414" s="2"/>
      <c r="N414" s="3"/>
      <c r="O414" s="2"/>
      <c r="P414" s="3"/>
    </row>
    <row r="415" spans="4:16" ht="15.75" customHeight="1" x14ac:dyDescent="0.3">
      <c r="D415" s="2"/>
      <c r="E415" s="2"/>
      <c r="F415" s="2"/>
      <c r="G415" s="2"/>
      <c r="H415" s="2"/>
      <c r="I415" s="2"/>
      <c r="J415" s="3"/>
      <c r="K415" s="2"/>
      <c r="L415" s="3"/>
      <c r="M415" s="2"/>
      <c r="N415" s="3"/>
      <c r="O415" s="2"/>
      <c r="P415" s="3"/>
    </row>
    <row r="416" spans="4:16" ht="15.75" customHeight="1" x14ac:dyDescent="0.3">
      <c r="D416" s="2"/>
      <c r="E416" s="2"/>
      <c r="F416" s="2"/>
      <c r="G416" s="2"/>
      <c r="H416" s="2"/>
      <c r="I416" s="2"/>
      <c r="J416" s="3"/>
      <c r="K416" s="2"/>
      <c r="L416" s="3"/>
      <c r="M416" s="2"/>
      <c r="N416" s="3"/>
      <c r="O416" s="2"/>
      <c r="P416" s="3"/>
    </row>
    <row r="417" spans="4:16" ht="15.75" customHeight="1" x14ac:dyDescent="0.3">
      <c r="D417" s="2"/>
      <c r="E417" s="2"/>
      <c r="F417" s="2"/>
      <c r="G417" s="2"/>
      <c r="H417" s="2"/>
      <c r="I417" s="2"/>
      <c r="J417" s="3"/>
      <c r="K417" s="2"/>
      <c r="L417" s="3"/>
      <c r="M417" s="2"/>
      <c r="N417" s="3"/>
      <c r="O417" s="2"/>
      <c r="P417" s="3"/>
    </row>
    <row r="418" spans="4:16" ht="15.75" customHeight="1" x14ac:dyDescent="0.3">
      <c r="D418" s="2"/>
      <c r="E418" s="2"/>
      <c r="F418" s="2"/>
      <c r="G418" s="2"/>
      <c r="H418" s="2"/>
      <c r="I418" s="2"/>
      <c r="J418" s="3"/>
      <c r="K418" s="2"/>
      <c r="L418" s="3"/>
      <c r="M418" s="2"/>
      <c r="N418" s="3"/>
      <c r="O418" s="2"/>
      <c r="P418" s="3"/>
    </row>
    <row r="419" spans="4:16" ht="15.75" customHeight="1" x14ac:dyDescent="0.3">
      <c r="D419" s="2"/>
      <c r="E419" s="2"/>
      <c r="F419" s="2"/>
      <c r="G419" s="2"/>
      <c r="H419" s="2"/>
      <c r="I419" s="2"/>
      <c r="J419" s="3"/>
      <c r="K419" s="2"/>
      <c r="L419" s="3"/>
      <c r="M419" s="2"/>
      <c r="N419" s="3"/>
      <c r="O419" s="2"/>
      <c r="P419" s="3"/>
    </row>
    <row r="420" spans="4:16" ht="15.75" customHeight="1" x14ac:dyDescent="0.3">
      <c r="D420" s="2"/>
      <c r="E420" s="2"/>
      <c r="F420" s="2"/>
      <c r="G420" s="2"/>
      <c r="H420" s="2"/>
      <c r="I420" s="2"/>
      <c r="J420" s="3"/>
      <c r="K420" s="2"/>
      <c r="L420" s="3"/>
      <c r="M420" s="2"/>
      <c r="N420" s="3"/>
      <c r="O420" s="2"/>
      <c r="P420" s="3"/>
    </row>
    <row r="421" spans="4:16" ht="15.75" customHeight="1" x14ac:dyDescent="0.3">
      <c r="D421" s="2"/>
      <c r="E421" s="2"/>
      <c r="F421" s="2"/>
      <c r="G421" s="2"/>
      <c r="H421" s="2"/>
      <c r="I421" s="2"/>
      <c r="J421" s="3"/>
      <c r="K421" s="2"/>
      <c r="L421" s="3"/>
      <c r="M421" s="2"/>
      <c r="N421" s="3"/>
      <c r="O421" s="2"/>
      <c r="P421" s="3"/>
    </row>
    <row r="422" spans="4:16" ht="15.75" customHeight="1" x14ac:dyDescent="0.3">
      <c r="D422" s="2"/>
      <c r="E422" s="2"/>
      <c r="F422" s="2"/>
      <c r="G422" s="2"/>
      <c r="H422" s="2"/>
      <c r="I422" s="2"/>
      <c r="J422" s="3"/>
      <c r="K422" s="2"/>
      <c r="L422" s="3"/>
      <c r="M422" s="2"/>
      <c r="N422" s="3"/>
      <c r="O422" s="2"/>
      <c r="P422" s="3"/>
    </row>
    <row r="423" spans="4:16" ht="15.75" customHeight="1" x14ac:dyDescent="0.3">
      <c r="D423" s="2"/>
      <c r="E423" s="2"/>
      <c r="F423" s="2"/>
      <c r="G423" s="2"/>
      <c r="H423" s="2"/>
      <c r="I423" s="2"/>
      <c r="J423" s="3"/>
      <c r="K423" s="2"/>
      <c r="L423" s="3"/>
      <c r="M423" s="2"/>
      <c r="N423" s="3"/>
      <c r="O423" s="2"/>
      <c r="P423" s="3"/>
    </row>
    <row r="424" spans="4:16" ht="15.75" customHeight="1" x14ac:dyDescent="0.3">
      <c r="D424" s="2"/>
      <c r="E424" s="2"/>
      <c r="F424" s="2"/>
      <c r="G424" s="2"/>
      <c r="H424" s="2"/>
      <c r="I424" s="2"/>
      <c r="J424" s="3"/>
      <c r="K424" s="2"/>
      <c r="L424" s="3"/>
      <c r="M424" s="2"/>
      <c r="N424" s="3"/>
      <c r="O424" s="2"/>
      <c r="P424" s="3"/>
    </row>
    <row r="425" spans="4:16" ht="15.75" customHeight="1" x14ac:dyDescent="0.3">
      <c r="D425" s="2"/>
      <c r="E425" s="2"/>
      <c r="F425" s="2"/>
      <c r="G425" s="2"/>
      <c r="H425" s="2"/>
      <c r="I425" s="2"/>
      <c r="J425" s="3"/>
      <c r="K425" s="2"/>
      <c r="L425" s="3"/>
      <c r="M425" s="2"/>
      <c r="N425" s="3"/>
      <c r="O425" s="2"/>
      <c r="P425" s="3"/>
    </row>
    <row r="426" spans="4:16" ht="15.75" customHeight="1" x14ac:dyDescent="0.3">
      <c r="D426" s="2"/>
      <c r="E426" s="2"/>
      <c r="F426" s="2"/>
      <c r="G426" s="2"/>
      <c r="H426" s="2"/>
      <c r="I426" s="2"/>
      <c r="J426" s="3"/>
      <c r="K426" s="2"/>
      <c r="L426" s="3"/>
      <c r="M426" s="2"/>
      <c r="N426" s="3"/>
      <c r="O426" s="2"/>
      <c r="P426" s="3"/>
    </row>
    <row r="427" spans="4:16" ht="15.75" customHeight="1" x14ac:dyDescent="0.3">
      <c r="D427" s="2"/>
      <c r="E427" s="2"/>
      <c r="F427" s="2"/>
      <c r="G427" s="2"/>
      <c r="H427" s="2"/>
      <c r="I427" s="2"/>
      <c r="J427" s="3"/>
      <c r="K427" s="2"/>
      <c r="L427" s="3"/>
      <c r="M427" s="2"/>
      <c r="N427" s="3"/>
      <c r="O427" s="2"/>
      <c r="P427" s="3"/>
    </row>
    <row r="428" spans="4:16" ht="15.75" customHeight="1" x14ac:dyDescent="0.3">
      <c r="D428" s="2"/>
      <c r="E428" s="2"/>
      <c r="F428" s="2"/>
      <c r="G428" s="2"/>
      <c r="H428" s="2"/>
      <c r="I428" s="2"/>
      <c r="J428" s="3"/>
      <c r="K428" s="2"/>
      <c r="L428" s="3"/>
      <c r="M428" s="2"/>
      <c r="N428" s="3"/>
      <c r="O428" s="2"/>
      <c r="P428" s="3"/>
    </row>
    <row r="429" spans="4:16" ht="15.75" customHeight="1" x14ac:dyDescent="0.3">
      <c r="D429" s="2"/>
      <c r="E429" s="2"/>
      <c r="F429" s="2"/>
      <c r="G429" s="2"/>
      <c r="H429" s="2"/>
      <c r="I429" s="2"/>
      <c r="J429" s="3"/>
      <c r="K429" s="2"/>
      <c r="L429" s="3"/>
      <c r="M429" s="2"/>
      <c r="N429" s="3"/>
      <c r="O429" s="2"/>
      <c r="P429" s="3"/>
    </row>
    <row r="430" spans="4:16" ht="15.75" customHeight="1" x14ac:dyDescent="0.3">
      <c r="D430" s="2"/>
      <c r="E430" s="2"/>
      <c r="F430" s="2"/>
      <c r="G430" s="2"/>
      <c r="H430" s="2"/>
      <c r="I430" s="2"/>
      <c r="J430" s="3"/>
      <c r="K430" s="2"/>
      <c r="L430" s="3"/>
      <c r="M430" s="2"/>
      <c r="N430" s="3"/>
      <c r="O430" s="2"/>
      <c r="P430" s="3"/>
    </row>
    <row r="431" spans="4:16" ht="15.75" customHeight="1" x14ac:dyDescent="0.3">
      <c r="D431" s="2"/>
      <c r="E431" s="2"/>
      <c r="F431" s="2"/>
      <c r="G431" s="2"/>
      <c r="H431" s="2"/>
      <c r="I431" s="2"/>
      <c r="J431" s="3"/>
      <c r="K431" s="2"/>
      <c r="L431" s="3"/>
      <c r="M431" s="2"/>
      <c r="N431" s="3"/>
      <c r="O431" s="2"/>
      <c r="P431" s="3"/>
    </row>
    <row r="432" spans="4:16" ht="15.75" customHeight="1" x14ac:dyDescent="0.3">
      <c r="D432" s="2"/>
      <c r="E432" s="2"/>
      <c r="F432" s="2"/>
      <c r="G432" s="2"/>
      <c r="H432" s="2"/>
      <c r="I432" s="2"/>
      <c r="J432" s="3"/>
      <c r="K432" s="2"/>
      <c r="L432" s="3"/>
      <c r="M432" s="2"/>
      <c r="N432" s="3"/>
      <c r="O432" s="2"/>
      <c r="P432" s="3"/>
    </row>
    <row r="433" spans="4:16" ht="15.75" customHeight="1" x14ac:dyDescent="0.3">
      <c r="D433" s="2"/>
      <c r="E433" s="2"/>
      <c r="F433" s="2"/>
      <c r="G433" s="2"/>
      <c r="H433" s="2"/>
      <c r="I433" s="2"/>
      <c r="J433" s="3"/>
      <c r="K433" s="2"/>
      <c r="L433" s="3"/>
      <c r="M433" s="2"/>
      <c r="N433" s="3"/>
      <c r="O433" s="2"/>
      <c r="P433" s="3"/>
    </row>
    <row r="434" spans="4:16" ht="15.75" customHeight="1" x14ac:dyDescent="0.3">
      <c r="D434" s="2"/>
      <c r="E434" s="2"/>
      <c r="F434" s="2"/>
      <c r="G434" s="2"/>
      <c r="H434" s="2"/>
      <c r="I434" s="2"/>
      <c r="J434" s="3"/>
      <c r="K434" s="2"/>
      <c r="L434" s="3"/>
      <c r="M434" s="2"/>
      <c r="N434" s="3"/>
      <c r="O434" s="2"/>
      <c r="P434" s="3"/>
    </row>
    <row r="435" spans="4:16" ht="15.75" customHeight="1" x14ac:dyDescent="0.3">
      <c r="D435" s="2"/>
      <c r="E435" s="2"/>
      <c r="F435" s="2"/>
      <c r="G435" s="2"/>
      <c r="H435" s="2"/>
      <c r="I435" s="2"/>
      <c r="J435" s="3"/>
      <c r="K435" s="2"/>
      <c r="L435" s="3"/>
      <c r="M435" s="2"/>
      <c r="N435" s="3"/>
      <c r="O435" s="2"/>
      <c r="P435" s="3"/>
    </row>
    <row r="436" spans="4:16" ht="15.75" customHeight="1" x14ac:dyDescent="0.3">
      <c r="D436" s="2"/>
      <c r="E436" s="2"/>
      <c r="F436" s="2"/>
      <c r="G436" s="2"/>
      <c r="H436" s="2"/>
      <c r="I436" s="2"/>
      <c r="J436" s="3"/>
      <c r="K436" s="2"/>
      <c r="L436" s="3"/>
      <c r="M436" s="2"/>
      <c r="N436" s="3"/>
      <c r="O436" s="2"/>
      <c r="P436" s="3"/>
    </row>
    <row r="437" spans="4:16" ht="15.75" customHeight="1" x14ac:dyDescent="0.3">
      <c r="D437" s="2"/>
      <c r="E437" s="2"/>
      <c r="F437" s="2"/>
      <c r="G437" s="2"/>
      <c r="H437" s="2"/>
      <c r="I437" s="2"/>
      <c r="J437" s="3"/>
      <c r="K437" s="2"/>
      <c r="L437" s="3"/>
      <c r="M437" s="2"/>
      <c r="N437" s="3"/>
      <c r="O437" s="2"/>
      <c r="P437" s="3"/>
    </row>
    <row r="438" spans="4:16" ht="15.75" customHeight="1" x14ac:dyDescent="0.3">
      <c r="D438" s="2"/>
      <c r="E438" s="2"/>
      <c r="F438" s="2"/>
      <c r="G438" s="2"/>
      <c r="H438" s="2"/>
      <c r="I438" s="2"/>
      <c r="J438" s="3"/>
      <c r="K438" s="2"/>
      <c r="L438" s="3"/>
      <c r="M438" s="2"/>
      <c r="N438" s="3"/>
      <c r="O438" s="2"/>
      <c r="P438" s="3"/>
    </row>
    <row r="439" spans="4:16" ht="15.75" customHeight="1" x14ac:dyDescent="0.3">
      <c r="D439" s="2"/>
      <c r="E439" s="2"/>
      <c r="F439" s="2"/>
      <c r="G439" s="2"/>
      <c r="H439" s="2"/>
      <c r="I439" s="2"/>
      <c r="J439" s="3"/>
      <c r="K439" s="2"/>
      <c r="L439" s="3"/>
      <c r="M439" s="2"/>
      <c r="N439" s="3"/>
      <c r="O439" s="2"/>
      <c r="P439" s="3"/>
    </row>
    <row r="440" spans="4:16" ht="15.75" customHeight="1" x14ac:dyDescent="0.3">
      <c r="D440" s="2"/>
      <c r="E440" s="2"/>
      <c r="F440" s="2"/>
      <c r="G440" s="2"/>
      <c r="H440" s="2"/>
      <c r="I440" s="2"/>
      <c r="J440" s="3"/>
      <c r="K440" s="2"/>
      <c r="L440" s="3"/>
      <c r="M440" s="2"/>
      <c r="N440" s="3"/>
      <c r="O440" s="2"/>
      <c r="P440" s="3"/>
    </row>
    <row r="441" spans="4:16" ht="15.75" customHeight="1" x14ac:dyDescent="0.3">
      <c r="D441" s="2"/>
      <c r="E441" s="2"/>
      <c r="F441" s="2"/>
      <c r="G441" s="2"/>
      <c r="H441" s="2"/>
      <c r="I441" s="2"/>
      <c r="J441" s="3"/>
      <c r="K441" s="2"/>
      <c r="L441" s="3"/>
      <c r="M441" s="2"/>
      <c r="N441" s="3"/>
      <c r="O441" s="2"/>
      <c r="P441" s="3"/>
    </row>
    <row r="442" spans="4:16" ht="15.75" customHeight="1" x14ac:dyDescent="0.3">
      <c r="D442" s="2"/>
      <c r="E442" s="2"/>
      <c r="F442" s="2"/>
      <c r="G442" s="2"/>
      <c r="H442" s="2"/>
      <c r="I442" s="2"/>
      <c r="J442" s="3"/>
      <c r="K442" s="2"/>
      <c r="L442" s="3"/>
      <c r="M442" s="2"/>
      <c r="N442" s="3"/>
      <c r="O442" s="2"/>
      <c r="P442" s="3"/>
    </row>
    <row r="443" spans="4:16" ht="15.75" customHeight="1" x14ac:dyDescent="0.3">
      <c r="D443" s="2"/>
      <c r="E443" s="2"/>
      <c r="F443" s="2"/>
      <c r="G443" s="2"/>
      <c r="H443" s="2"/>
      <c r="I443" s="2"/>
      <c r="J443" s="3"/>
      <c r="K443" s="2"/>
      <c r="L443" s="3"/>
      <c r="M443" s="2"/>
      <c r="N443" s="3"/>
      <c r="O443" s="2"/>
      <c r="P443" s="3"/>
    </row>
    <row r="444" spans="4:16" ht="15.75" customHeight="1" x14ac:dyDescent="0.3">
      <c r="D444" s="2"/>
      <c r="E444" s="2"/>
      <c r="F444" s="2"/>
      <c r="G444" s="2"/>
      <c r="H444" s="2"/>
      <c r="I444" s="2"/>
      <c r="J444" s="3"/>
      <c r="K444" s="2"/>
      <c r="L444" s="3"/>
      <c r="M444" s="2"/>
      <c r="N444" s="3"/>
      <c r="O444" s="2"/>
      <c r="P444" s="3"/>
    </row>
    <row r="445" spans="4:16" ht="15.75" customHeight="1" x14ac:dyDescent="0.3">
      <c r="D445" s="2"/>
      <c r="E445" s="2"/>
      <c r="F445" s="2"/>
      <c r="G445" s="2"/>
      <c r="H445" s="2"/>
      <c r="I445" s="2"/>
      <c r="J445" s="3"/>
      <c r="K445" s="2"/>
      <c r="L445" s="3"/>
      <c r="M445" s="2"/>
      <c r="N445" s="3"/>
      <c r="O445" s="2"/>
      <c r="P445" s="3"/>
    </row>
    <row r="446" spans="4:16" ht="15.75" customHeight="1" x14ac:dyDescent="0.3">
      <c r="D446" s="2"/>
      <c r="E446" s="2"/>
      <c r="F446" s="2"/>
      <c r="G446" s="2"/>
      <c r="H446" s="2"/>
      <c r="I446" s="2"/>
      <c r="J446" s="3"/>
      <c r="K446" s="2"/>
      <c r="L446" s="3"/>
      <c r="M446" s="2"/>
      <c r="N446" s="3"/>
      <c r="O446" s="2"/>
      <c r="P446" s="3"/>
    </row>
    <row r="447" spans="4:16" ht="15.75" customHeight="1" x14ac:dyDescent="0.3">
      <c r="D447" s="2"/>
      <c r="E447" s="2"/>
      <c r="F447" s="2"/>
      <c r="G447" s="2"/>
      <c r="H447" s="2"/>
      <c r="I447" s="2"/>
      <c r="J447" s="3"/>
      <c r="K447" s="2"/>
      <c r="L447" s="3"/>
      <c r="M447" s="2"/>
      <c r="N447" s="3"/>
      <c r="O447" s="2"/>
      <c r="P447" s="3"/>
    </row>
    <row r="448" spans="4:16" ht="15.75" customHeight="1" x14ac:dyDescent="0.3">
      <c r="D448" s="2"/>
      <c r="E448" s="2"/>
      <c r="F448" s="2"/>
      <c r="G448" s="2"/>
      <c r="H448" s="2"/>
      <c r="I448" s="2"/>
      <c r="J448" s="3"/>
      <c r="K448" s="2"/>
      <c r="L448" s="3"/>
      <c r="M448" s="2"/>
      <c r="N448" s="3"/>
      <c r="O448" s="2"/>
      <c r="P448" s="3"/>
    </row>
    <row r="449" spans="4:16" ht="15.75" customHeight="1" x14ac:dyDescent="0.3">
      <c r="D449" s="2"/>
      <c r="E449" s="2"/>
      <c r="F449" s="2"/>
      <c r="G449" s="2"/>
      <c r="H449" s="2"/>
      <c r="I449" s="2"/>
      <c r="J449" s="3"/>
      <c r="K449" s="2"/>
      <c r="L449" s="3"/>
      <c r="M449" s="2"/>
      <c r="N449" s="3"/>
      <c r="O449" s="2"/>
      <c r="P449" s="3"/>
    </row>
    <row r="450" spans="4:16" ht="15.75" customHeight="1" x14ac:dyDescent="0.3">
      <c r="D450" s="2"/>
      <c r="E450" s="2"/>
      <c r="F450" s="2"/>
      <c r="G450" s="2"/>
      <c r="H450" s="2"/>
      <c r="I450" s="2"/>
      <c r="J450" s="3"/>
      <c r="K450" s="2"/>
      <c r="L450" s="3"/>
      <c r="M450" s="2"/>
      <c r="N450" s="3"/>
      <c r="O450" s="2"/>
      <c r="P450" s="3"/>
    </row>
    <row r="451" spans="4:16" ht="15.75" customHeight="1" x14ac:dyDescent="0.3">
      <c r="D451" s="2"/>
      <c r="E451" s="2"/>
      <c r="F451" s="2"/>
      <c r="G451" s="2"/>
      <c r="H451" s="2"/>
      <c r="I451" s="2"/>
      <c r="J451" s="3"/>
      <c r="K451" s="2"/>
      <c r="L451" s="3"/>
      <c r="M451" s="2"/>
      <c r="N451" s="3"/>
      <c r="O451" s="2"/>
      <c r="P451" s="3"/>
    </row>
    <row r="452" spans="4:16" ht="15.75" customHeight="1" x14ac:dyDescent="0.3">
      <c r="D452" s="2"/>
      <c r="E452" s="2"/>
      <c r="F452" s="2"/>
      <c r="G452" s="2"/>
      <c r="H452" s="2"/>
      <c r="I452" s="2"/>
      <c r="J452" s="3"/>
      <c r="K452" s="2"/>
      <c r="L452" s="3"/>
      <c r="M452" s="2"/>
      <c r="N452" s="3"/>
      <c r="O452" s="2"/>
      <c r="P452" s="3"/>
    </row>
    <row r="453" spans="4:16" ht="15.75" customHeight="1" x14ac:dyDescent="0.3">
      <c r="D453" s="2"/>
      <c r="E453" s="2"/>
      <c r="F453" s="2"/>
      <c r="G453" s="2"/>
      <c r="H453" s="2"/>
      <c r="I453" s="2"/>
      <c r="J453" s="3"/>
      <c r="K453" s="2"/>
      <c r="L453" s="3"/>
      <c r="M453" s="2"/>
      <c r="N453" s="3"/>
      <c r="O453" s="2"/>
      <c r="P453" s="3"/>
    </row>
    <row r="454" spans="4:16" ht="15.75" customHeight="1" x14ac:dyDescent="0.3">
      <c r="D454" s="2"/>
      <c r="E454" s="2"/>
      <c r="F454" s="2"/>
      <c r="G454" s="2"/>
      <c r="H454" s="2"/>
      <c r="I454" s="2"/>
      <c r="J454" s="3"/>
      <c r="K454" s="2"/>
      <c r="L454" s="3"/>
      <c r="M454" s="2"/>
      <c r="N454" s="3"/>
      <c r="O454" s="2"/>
      <c r="P454" s="3"/>
    </row>
    <row r="455" spans="4:16" ht="15.75" customHeight="1" x14ac:dyDescent="0.3">
      <c r="D455" s="2"/>
      <c r="E455" s="2"/>
      <c r="F455" s="2"/>
      <c r="G455" s="2"/>
      <c r="H455" s="2"/>
      <c r="I455" s="2"/>
      <c r="J455" s="3"/>
      <c r="K455" s="2"/>
      <c r="L455" s="3"/>
      <c r="M455" s="2"/>
      <c r="N455" s="3"/>
      <c r="O455" s="2"/>
      <c r="P455" s="3"/>
    </row>
    <row r="456" spans="4:16" ht="15.75" customHeight="1" x14ac:dyDescent="0.3">
      <c r="D456" s="2"/>
      <c r="E456" s="2"/>
      <c r="F456" s="2"/>
      <c r="G456" s="2"/>
      <c r="H456" s="2"/>
      <c r="I456" s="2"/>
      <c r="J456" s="3"/>
      <c r="K456" s="2"/>
      <c r="L456" s="3"/>
      <c r="M456" s="2"/>
      <c r="N456" s="3"/>
      <c r="O456" s="2"/>
      <c r="P456" s="3"/>
    </row>
    <row r="457" spans="4:16" ht="15.75" customHeight="1" x14ac:dyDescent="0.3">
      <c r="D457" s="2"/>
      <c r="E457" s="2"/>
      <c r="F457" s="2"/>
      <c r="G457" s="2"/>
      <c r="H457" s="2"/>
      <c r="I457" s="2"/>
      <c r="J457" s="3"/>
      <c r="K457" s="2"/>
      <c r="L457" s="3"/>
      <c r="M457" s="2"/>
      <c r="N457" s="3"/>
      <c r="O457" s="2"/>
      <c r="P457" s="3"/>
    </row>
    <row r="458" spans="4:16" ht="15.75" customHeight="1" x14ac:dyDescent="0.3">
      <c r="D458" s="2"/>
      <c r="E458" s="2"/>
      <c r="F458" s="2"/>
      <c r="G458" s="2"/>
      <c r="H458" s="2"/>
      <c r="I458" s="2"/>
      <c r="J458" s="3"/>
      <c r="K458" s="2"/>
      <c r="L458" s="3"/>
      <c r="M458" s="2"/>
      <c r="N458" s="3"/>
      <c r="O458" s="2"/>
      <c r="P458" s="3"/>
    </row>
    <row r="459" spans="4:16" ht="15.75" customHeight="1" x14ac:dyDescent="0.3">
      <c r="D459" s="2"/>
      <c r="E459" s="2"/>
      <c r="F459" s="2"/>
      <c r="G459" s="2"/>
      <c r="H459" s="2"/>
      <c r="I459" s="2"/>
      <c r="J459" s="3"/>
      <c r="K459" s="2"/>
      <c r="L459" s="3"/>
      <c r="M459" s="2"/>
      <c r="N459" s="3"/>
      <c r="O459" s="2"/>
      <c r="P459" s="3"/>
    </row>
    <row r="460" spans="4:16" ht="15.75" customHeight="1" x14ac:dyDescent="0.3">
      <c r="D460" s="2"/>
      <c r="E460" s="2"/>
      <c r="F460" s="2"/>
      <c r="G460" s="2"/>
      <c r="H460" s="2"/>
      <c r="I460" s="2"/>
      <c r="J460" s="3"/>
      <c r="K460" s="2"/>
      <c r="L460" s="3"/>
      <c r="M460" s="2"/>
      <c r="N460" s="3"/>
      <c r="O460" s="2"/>
      <c r="P460" s="3"/>
    </row>
    <row r="461" spans="4:16" ht="15.75" customHeight="1" x14ac:dyDescent="0.3">
      <c r="D461" s="2"/>
      <c r="E461" s="2"/>
      <c r="F461" s="2"/>
      <c r="G461" s="2"/>
      <c r="H461" s="2"/>
      <c r="I461" s="2"/>
      <c r="J461" s="3"/>
      <c r="K461" s="2"/>
      <c r="L461" s="3"/>
      <c r="M461" s="2"/>
      <c r="N461" s="3"/>
      <c r="O461" s="2"/>
      <c r="P461" s="3"/>
    </row>
    <row r="462" spans="4:16" ht="15.75" customHeight="1" x14ac:dyDescent="0.3">
      <c r="D462" s="2"/>
      <c r="E462" s="2"/>
      <c r="F462" s="2"/>
      <c r="G462" s="2"/>
      <c r="H462" s="2"/>
      <c r="I462" s="2"/>
      <c r="J462" s="3"/>
      <c r="K462" s="2"/>
      <c r="L462" s="3"/>
      <c r="M462" s="2"/>
      <c r="N462" s="3"/>
      <c r="O462" s="2"/>
      <c r="P462" s="3"/>
    </row>
    <row r="463" spans="4:16" ht="15.75" customHeight="1" x14ac:dyDescent="0.3">
      <c r="D463" s="2"/>
      <c r="E463" s="2"/>
      <c r="F463" s="2"/>
      <c r="G463" s="2"/>
      <c r="H463" s="2"/>
      <c r="I463" s="2"/>
      <c r="J463" s="3"/>
      <c r="K463" s="2"/>
      <c r="L463" s="3"/>
      <c r="M463" s="2"/>
      <c r="N463" s="3"/>
      <c r="O463" s="2"/>
      <c r="P463" s="3"/>
    </row>
    <row r="464" spans="4:16" ht="15.75" customHeight="1" x14ac:dyDescent="0.3">
      <c r="D464" s="2"/>
      <c r="E464" s="2"/>
      <c r="F464" s="2"/>
      <c r="G464" s="2"/>
      <c r="H464" s="2"/>
      <c r="I464" s="2"/>
      <c r="J464" s="3"/>
      <c r="K464" s="2"/>
      <c r="L464" s="3"/>
      <c r="M464" s="2"/>
      <c r="N464" s="3"/>
      <c r="O464" s="2"/>
      <c r="P464" s="3"/>
    </row>
    <row r="465" spans="4:16" ht="15.75" customHeight="1" x14ac:dyDescent="0.3">
      <c r="D465" s="2"/>
      <c r="E465" s="2"/>
      <c r="F465" s="2"/>
      <c r="G465" s="2"/>
      <c r="H465" s="2"/>
      <c r="I465" s="2"/>
      <c r="J465" s="3"/>
      <c r="K465" s="2"/>
      <c r="L465" s="3"/>
      <c r="M465" s="2"/>
      <c r="N465" s="3"/>
      <c r="O465" s="2"/>
      <c r="P465" s="3"/>
    </row>
    <row r="466" spans="4:16" ht="15.75" customHeight="1" x14ac:dyDescent="0.3">
      <c r="D466" s="2"/>
      <c r="E466" s="2"/>
      <c r="F466" s="2"/>
      <c r="G466" s="2"/>
      <c r="H466" s="2"/>
      <c r="I466" s="2"/>
      <c r="J466" s="3"/>
      <c r="K466" s="2"/>
      <c r="L466" s="3"/>
      <c r="M466" s="2"/>
      <c r="N466" s="3"/>
      <c r="O466" s="2"/>
      <c r="P466" s="3"/>
    </row>
    <row r="467" spans="4:16" ht="15.75" customHeight="1" x14ac:dyDescent="0.3">
      <c r="D467" s="2"/>
      <c r="E467" s="2"/>
      <c r="F467" s="2"/>
      <c r="G467" s="2"/>
      <c r="H467" s="2"/>
      <c r="I467" s="2"/>
      <c r="J467" s="3"/>
      <c r="K467" s="2"/>
      <c r="L467" s="3"/>
      <c r="M467" s="2"/>
      <c r="N467" s="3"/>
      <c r="O467" s="2"/>
      <c r="P467" s="3"/>
    </row>
    <row r="468" spans="4:16" ht="15.75" customHeight="1" x14ac:dyDescent="0.3">
      <c r="D468" s="2"/>
      <c r="E468" s="2"/>
      <c r="F468" s="2"/>
      <c r="G468" s="2"/>
      <c r="H468" s="2"/>
      <c r="I468" s="2"/>
      <c r="J468" s="3"/>
      <c r="K468" s="2"/>
      <c r="L468" s="3"/>
      <c r="M468" s="2"/>
      <c r="N468" s="3"/>
      <c r="O468" s="2"/>
      <c r="P468" s="3"/>
    </row>
    <row r="469" spans="4:16" ht="15.75" customHeight="1" x14ac:dyDescent="0.3">
      <c r="D469" s="2"/>
      <c r="E469" s="2"/>
      <c r="F469" s="2"/>
      <c r="G469" s="2"/>
      <c r="H469" s="2"/>
      <c r="I469" s="2"/>
      <c r="J469" s="3"/>
      <c r="K469" s="2"/>
      <c r="L469" s="3"/>
      <c r="M469" s="2"/>
      <c r="N469" s="3"/>
      <c r="O469" s="2"/>
      <c r="P469" s="3"/>
    </row>
    <row r="470" spans="4:16" ht="15.75" customHeight="1" x14ac:dyDescent="0.3">
      <c r="D470" s="2"/>
      <c r="E470" s="2"/>
      <c r="F470" s="2"/>
      <c r="G470" s="2"/>
      <c r="H470" s="2"/>
      <c r="I470" s="2"/>
      <c r="J470" s="3"/>
      <c r="K470" s="2"/>
      <c r="L470" s="3"/>
      <c r="M470" s="2"/>
      <c r="N470" s="3"/>
      <c r="O470" s="2"/>
      <c r="P470" s="3"/>
    </row>
    <row r="471" spans="4:16" ht="15.75" customHeight="1" x14ac:dyDescent="0.3">
      <c r="D471" s="2"/>
      <c r="E471" s="2"/>
      <c r="F471" s="2"/>
      <c r="G471" s="2"/>
      <c r="H471" s="2"/>
      <c r="I471" s="2"/>
      <c r="J471" s="3"/>
      <c r="K471" s="2"/>
      <c r="L471" s="3"/>
      <c r="M471" s="2"/>
      <c r="N471" s="3"/>
      <c r="O471" s="2"/>
      <c r="P471" s="3"/>
    </row>
    <row r="472" spans="4:16" ht="15.75" customHeight="1" x14ac:dyDescent="0.3">
      <c r="D472" s="2"/>
      <c r="E472" s="2"/>
      <c r="F472" s="2"/>
      <c r="G472" s="2"/>
      <c r="H472" s="2"/>
      <c r="I472" s="2"/>
      <c r="J472" s="3"/>
      <c r="K472" s="2"/>
      <c r="L472" s="3"/>
      <c r="M472" s="2"/>
      <c r="N472" s="3"/>
      <c r="O472" s="2"/>
      <c r="P472" s="3"/>
    </row>
    <row r="473" spans="4:16" ht="15.75" customHeight="1" x14ac:dyDescent="0.3">
      <c r="D473" s="2"/>
      <c r="E473" s="2"/>
      <c r="F473" s="2"/>
      <c r="G473" s="2"/>
      <c r="H473" s="2"/>
      <c r="I473" s="2"/>
      <c r="J473" s="3"/>
      <c r="K473" s="2"/>
      <c r="L473" s="3"/>
      <c r="M473" s="2"/>
      <c r="N473" s="3"/>
      <c r="O473" s="2"/>
      <c r="P473" s="3"/>
    </row>
    <row r="474" spans="4:16" ht="15.75" customHeight="1" x14ac:dyDescent="0.3">
      <c r="D474" s="2"/>
      <c r="E474" s="2"/>
      <c r="F474" s="2"/>
      <c r="G474" s="2"/>
      <c r="H474" s="2"/>
      <c r="I474" s="2"/>
      <c r="J474" s="3"/>
      <c r="K474" s="2"/>
      <c r="L474" s="3"/>
      <c r="M474" s="2"/>
      <c r="N474" s="3"/>
      <c r="O474" s="2"/>
      <c r="P474" s="3"/>
    </row>
    <row r="475" spans="4:16" ht="15.75" customHeight="1" x14ac:dyDescent="0.3">
      <c r="D475" s="2"/>
      <c r="E475" s="2"/>
      <c r="F475" s="2"/>
      <c r="G475" s="2"/>
      <c r="H475" s="2"/>
      <c r="I475" s="2"/>
      <c r="J475" s="3"/>
      <c r="K475" s="2"/>
      <c r="L475" s="3"/>
      <c r="M475" s="2"/>
      <c r="N475" s="3"/>
      <c r="O475" s="2"/>
      <c r="P475" s="3"/>
    </row>
    <row r="476" spans="4:16" ht="15.75" customHeight="1" x14ac:dyDescent="0.3">
      <c r="D476" s="2"/>
      <c r="E476" s="2"/>
      <c r="F476" s="2"/>
      <c r="G476" s="2"/>
      <c r="H476" s="2"/>
      <c r="I476" s="2"/>
      <c r="J476" s="3"/>
      <c r="K476" s="2"/>
      <c r="L476" s="3"/>
      <c r="M476" s="2"/>
      <c r="N476" s="3"/>
      <c r="O476" s="2"/>
      <c r="P476" s="3"/>
    </row>
    <row r="477" spans="4:16" ht="15.75" customHeight="1" x14ac:dyDescent="0.3">
      <c r="D477" s="2"/>
      <c r="E477" s="2"/>
      <c r="F477" s="2"/>
      <c r="G477" s="2"/>
      <c r="H477" s="2"/>
      <c r="I477" s="2"/>
      <c r="J477" s="3"/>
      <c r="K477" s="2"/>
      <c r="L477" s="3"/>
      <c r="M477" s="2"/>
      <c r="N477" s="3"/>
      <c r="O477" s="2"/>
      <c r="P477" s="3"/>
    </row>
    <row r="478" spans="4:16" ht="15.75" customHeight="1" x14ac:dyDescent="0.3">
      <c r="D478" s="2"/>
      <c r="E478" s="2"/>
      <c r="F478" s="2"/>
      <c r="G478" s="2"/>
      <c r="H478" s="2"/>
      <c r="I478" s="2"/>
      <c r="J478" s="3"/>
      <c r="K478" s="2"/>
      <c r="L478" s="3"/>
      <c r="M478" s="2"/>
      <c r="N478" s="3"/>
      <c r="O478" s="2"/>
      <c r="P478" s="3"/>
    </row>
    <row r="479" spans="4:16" ht="15.75" customHeight="1" x14ac:dyDescent="0.3">
      <c r="D479" s="2"/>
      <c r="E479" s="2"/>
      <c r="F479" s="2"/>
      <c r="G479" s="2"/>
      <c r="H479" s="2"/>
      <c r="I479" s="2"/>
      <c r="J479" s="3"/>
      <c r="K479" s="2"/>
      <c r="L479" s="3"/>
      <c r="M479" s="2"/>
      <c r="N479" s="3"/>
      <c r="O479" s="2"/>
      <c r="P479" s="3"/>
    </row>
    <row r="480" spans="4:16" ht="15.75" customHeight="1" x14ac:dyDescent="0.3">
      <c r="D480" s="2"/>
      <c r="E480" s="2"/>
      <c r="F480" s="2"/>
      <c r="G480" s="2"/>
      <c r="H480" s="2"/>
      <c r="I480" s="2"/>
      <c r="J480" s="3"/>
      <c r="K480" s="2"/>
      <c r="L480" s="3"/>
      <c r="M480" s="2"/>
      <c r="N480" s="3"/>
      <c r="O480" s="2"/>
      <c r="P480" s="3"/>
    </row>
    <row r="481" spans="4:16" ht="15.75" customHeight="1" x14ac:dyDescent="0.3">
      <c r="D481" s="2"/>
      <c r="E481" s="2"/>
      <c r="F481" s="2"/>
      <c r="G481" s="2"/>
      <c r="H481" s="2"/>
      <c r="I481" s="2"/>
      <c r="J481" s="3"/>
      <c r="K481" s="2"/>
      <c r="L481" s="3"/>
      <c r="M481" s="2"/>
      <c r="N481" s="3"/>
      <c r="O481" s="2"/>
      <c r="P481" s="3"/>
    </row>
    <row r="482" spans="4:16" ht="15.75" customHeight="1" x14ac:dyDescent="0.3">
      <c r="D482" s="2"/>
      <c r="E482" s="2"/>
      <c r="F482" s="2"/>
      <c r="G482" s="2"/>
      <c r="H482" s="2"/>
      <c r="I482" s="2"/>
      <c r="J482" s="3"/>
      <c r="K482" s="2"/>
      <c r="L482" s="3"/>
      <c r="M482" s="2"/>
      <c r="N482" s="3"/>
      <c r="O482" s="2"/>
      <c r="P482" s="3"/>
    </row>
    <row r="483" spans="4:16" ht="15.75" customHeight="1" x14ac:dyDescent="0.3">
      <c r="D483" s="2"/>
      <c r="E483" s="2"/>
      <c r="F483" s="2"/>
      <c r="G483" s="2"/>
      <c r="H483" s="2"/>
      <c r="I483" s="2"/>
      <c r="J483" s="3"/>
      <c r="K483" s="2"/>
      <c r="L483" s="3"/>
      <c r="M483" s="2"/>
      <c r="N483" s="3"/>
      <c r="O483" s="2"/>
      <c r="P483" s="3"/>
    </row>
    <row r="484" spans="4:16" ht="15.75" customHeight="1" x14ac:dyDescent="0.3">
      <c r="D484" s="2"/>
      <c r="E484" s="2"/>
      <c r="F484" s="2"/>
      <c r="G484" s="2"/>
      <c r="H484" s="2"/>
      <c r="I484" s="2"/>
      <c r="J484" s="3"/>
      <c r="K484" s="2"/>
      <c r="L484" s="3"/>
      <c r="M484" s="2"/>
      <c r="N484" s="3"/>
      <c r="O484" s="2"/>
      <c r="P484" s="3"/>
    </row>
    <row r="485" spans="4:16" ht="15.75" customHeight="1" x14ac:dyDescent="0.3">
      <c r="D485" s="2"/>
      <c r="E485" s="2"/>
      <c r="F485" s="2"/>
      <c r="G485" s="2"/>
      <c r="H485" s="2"/>
      <c r="I485" s="2"/>
      <c r="J485" s="3"/>
      <c r="K485" s="2"/>
      <c r="L485" s="3"/>
      <c r="M485" s="2"/>
      <c r="N485" s="3"/>
      <c r="O485" s="2"/>
      <c r="P485" s="3"/>
    </row>
    <row r="486" spans="4:16" ht="15.75" customHeight="1" x14ac:dyDescent="0.3">
      <c r="D486" s="2"/>
      <c r="E486" s="2"/>
      <c r="F486" s="2"/>
      <c r="G486" s="2"/>
      <c r="H486" s="2"/>
      <c r="I486" s="2"/>
      <c r="J486" s="3"/>
      <c r="K486" s="2"/>
      <c r="L486" s="3"/>
      <c r="M486" s="2"/>
      <c r="N486" s="3"/>
      <c r="O486" s="2"/>
      <c r="P486" s="3"/>
    </row>
    <row r="487" spans="4:16" ht="15.75" customHeight="1" x14ac:dyDescent="0.3">
      <c r="D487" s="2"/>
      <c r="E487" s="2"/>
      <c r="F487" s="2"/>
      <c r="G487" s="2"/>
      <c r="H487" s="2"/>
      <c r="I487" s="2"/>
      <c r="J487" s="3"/>
      <c r="K487" s="2"/>
      <c r="L487" s="3"/>
      <c r="M487" s="2"/>
      <c r="N487" s="3"/>
      <c r="O487" s="2"/>
      <c r="P487" s="3"/>
    </row>
    <row r="488" spans="4:16" ht="15.75" customHeight="1" x14ac:dyDescent="0.3">
      <c r="D488" s="2"/>
      <c r="E488" s="2"/>
      <c r="F488" s="2"/>
      <c r="G488" s="2"/>
      <c r="H488" s="2"/>
      <c r="I488" s="2"/>
      <c r="J488" s="3"/>
      <c r="K488" s="2"/>
      <c r="L488" s="3"/>
      <c r="M488" s="2"/>
      <c r="N488" s="3"/>
      <c r="O488" s="2"/>
      <c r="P488" s="3"/>
    </row>
    <row r="489" spans="4:16" ht="15.75" customHeight="1" x14ac:dyDescent="0.3">
      <c r="D489" s="2"/>
      <c r="E489" s="2"/>
      <c r="F489" s="2"/>
      <c r="G489" s="2"/>
      <c r="H489" s="2"/>
      <c r="I489" s="2"/>
      <c r="J489" s="3"/>
      <c r="K489" s="2"/>
      <c r="L489" s="3"/>
      <c r="M489" s="2"/>
      <c r="N489" s="3"/>
      <c r="O489" s="2"/>
      <c r="P489" s="3"/>
    </row>
    <row r="490" spans="4:16" ht="15.75" customHeight="1" x14ac:dyDescent="0.3">
      <c r="D490" s="2"/>
      <c r="E490" s="2"/>
      <c r="F490" s="2"/>
      <c r="G490" s="2"/>
      <c r="H490" s="2"/>
      <c r="I490" s="2"/>
      <c r="J490" s="3"/>
      <c r="K490" s="2"/>
      <c r="L490" s="3"/>
      <c r="M490" s="2"/>
      <c r="N490" s="3"/>
      <c r="O490" s="2"/>
      <c r="P490" s="3"/>
    </row>
    <row r="491" spans="4:16" ht="15.75" customHeight="1" x14ac:dyDescent="0.3">
      <c r="D491" s="2"/>
      <c r="E491" s="2"/>
      <c r="F491" s="2"/>
      <c r="G491" s="2"/>
      <c r="H491" s="2"/>
      <c r="I491" s="2"/>
      <c r="J491" s="3"/>
      <c r="K491" s="2"/>
      <c r="L491" s="3"/>
      <c r="M491" s="2"/>
      <c r="N491" s="3"/>
      <c r="O491" s="2"/>
      <c r="P491" s="3"/>
    </row>
    <row r="492" spans="4:16" ht="15.75" customHeight="1" x14ac:dyDescent="0.3">
      <c r="D492" s="2"/>
      <c r="E492" s="2"/>
      <c r="F492" s="2"/>
      <c r="G492" s="2"/>
      <c r="H492" s="2"/>
      <c r="I492" s="2"/>
      <c r="J492" s="3"/>
      <c r="K492" s="2"/>
      <c r="L492" s="3"/>
      <c r="M492" s="2"/>
      <c r="N492" s="3"/>
      <c r="O492" s="2"/>
      <c r="P492" s="3"/>
    </row>
    <row r="493" spans="4:16" ht="15.75" customHeight="1" x14ac:dyDescent="0.3">
      <c r="D493" s="2"/>
      <c r="E493" s="2"/>
      <c r="F493" s="2"/>
      <c r="G493" s="2"/>
      <c r="H493" s="2"/>
      <c r="I493" s="2"/>
      <c r="J493" s="3"/>
      <c r="K493" s="2"/>
      <c r="L493" s="3"/>
      <c r="M493" s="2"/>
      <c r="N493" s="3"/>
      <c r="O493" s="2"/>
      <c r="P493" s="3"/>
    </row>
    <row r="494" spans="4:16" ht="15.75" customHeight="1" x14ac:dyDescent="0.3">
      <c r="D494" s="2"/>
      <c r="E494" s="2"/>
      <c r="F494" s="2"/>
      <c r="G494" s="2"/>
      <c r="H494" s="2"/>
      <c r="I494" s="2"/>
      <c r="J494" s="3"/>
      <c r="K494" s="2"/>
      <c r="L494" s="3"/>
      <c r="M494" s="2"/>
      <c r="N494" s="3"/>
      <c r="O494" s="2"/>
      <c r="P494" s="3"/>
    </row>
    <row r="495" spans="4:16" ht="15.75" customHeight="1" x14ac:dyDescent="0.3">
      <c r="D495" s="2"/>
      <c r="E495" s="2"/>
      <c r="F495" s="2"/>
      <c r="G495" s="2"/>
      <c r="H495" s="2"/>
      <c r="I495" s="2"/>
      <c r="J495" s="3"/>
      <c r="K495" s="2"/>
      <c r="L495" s="3"/>
      <c r="M495" s="2"/>
      <c r="N495" s="3"/>
      <c r="O495" s="2"/>
      <c r="P495" s="3"/>
    </row>
    <row r="496" spans="4:16" ht="15.75" customHeight="1" x14ac:dyDescent="0.3">
      <c r="D496" s="2"/>
      <c r="E496" s="2"/>
      <c r="F496" s="2"/>
      <c r="G496" s="2"/>
      <c r="H496" s="2"/>
      <c r="I496" s="2"/>
      <c r="J496" s="3"/>
      <c r="K496" s="2"/>
      <c r="L496" s="3"/>
      <c r="M496" s="2"/>
      <c r="N496" s="3"/>
      <c r="O496" s="2"/>
      <c r="P496" s="3"/>
    </row>
    <row r="497" spans="4:16" ht="15.75" customHeight="1" x14ac:dyDescent="0.3">
      <c r="D497" s="2"/>
      <c r="E497" s="2"/>
      <c r="F497" s="2"/>
      <c r="G497" s="2"/>
      <c r="H497" s="2"/>
      <c r="I497" s="2"/>
      <c r="J497" s="3"/>
      <c r="K497" s="2"/>
      <c r="L497" s="3"/>
      <c r="M497" s="2"/>
      <c r="N497" s="3"/>
      <c r="O497" s="2"/>
      <c r="P497" s="3"/>
    </row>
    <row r="498" spans="4:16" ht="15.75" customHeight="1" x14ac:dyDescent="0.3">
      <c r="D498" s="2"/>
      <c r="E498" s="2"/>
      <c r="F498" s="2"/>
      <c r="G498" s="2"/>
      <c r="H498" s="2"/>
      <c r="I498" s="2"/>
      <c r="J498" s="3"/>
      <c r="K498" s="2"/>
      <c r="L498" s="3"/>
      <c r="M498" s="2"/>
      <c r="N498" s="3"/>
      <c r="O498" s="2"/>
      <c r="P498" s="3"/>
    </row>
    <row r="499" spans="4:16" ht="15.75" customHeight="1" x14ac:dyDescent="0.3">
      <c r="D499" s="2"/>
      <c r="E499" s="2"/>
      <c r="F499" s="2"/>
      <c r="G499" s="2"/>
      <c r="H499" s="2"/>
      <c r="I499" s="2"/>
      <c r="J499" s="3"/>
      <c r="K499" s="2"/>
      <c r="L499" s="3"/>
      <c r="M499" s="2"/>
      <c r="N499" s="3"/>
      <c r="O499" s="2"/>
      <c r="P499" s="3"/>
    </row>
    <row r="500" spans="4:16" ht="15.75" customHeight="1" x14ac:dyDescent="0.3">
      <c r="D500" s="2"/>
      <c r="E500" s="2"/>
      <c r="F500" s="2"/>
      <c r="G500" s="2"/>
      <c r="H500" s="2"/>
      <c r="I500" s="2"/>
      <c r="J500" s="3"/>
      <c r="K500" s="2"/>
      <c r="L500" s="3"/>
      <c r="M500" s="2"/>
      <c r="N500" s="3"/>
      <c r="O500" s="2"/>
      <c r="P500" s="3"/>
    </row>
    <row r="501" spans="4:16" ht="15.75" customHeight="1" x14ac:dyDescent="0.3">
      <c r="D501" s="2"/>
      <c r="E501" s="2"/>
      <c r="F501" s="2"/>
      <c r="G501" s="2"/>
      <c r="H501" s="2"/>
      <c r="I501" s="2"/>
      <c r="J501" s="3"/>
      <c r="K501" s="2"/>
      <c r="L501" s="3"/>
      <c r="M501" s="2"/>
      <c r="N501" s="3"/>
      <c r="O501" s="2"/>
      <c r="P501" s="3"/>
    </row>
    <row r="502" spans="4:16" ht="15.75" customHeight="1" x14ac:dyDescent="0.3">
      <c r="D502" s="2"/>
      <c r="E502" s="2"/>
      <c r="F502" s="2"/>
      <c r="G502" s="2"/>
      <c r="H502" s="2"/>
      <c r="I502" s="2"/>
      <c r="J502" s="3"/>
      <c r="K502" s="2"/>
      <c r="L502" s="3"/>
      <c r="M502" s="2"/>
      <c r="N502" s="3"/>
      <c r="O502" s="2"/>
      <c r="P502" s="3"/>
    </row>
    <row r="503" spans="4:16" ht="15.75" customHeight="1" x14ac:dyDescent="0.3">
      <c r="D503" s="2"/>
      <c r="E503" s="2"/>
      <c r="F503" s="2"/>
      <c r="G503" s="2"/>
      <c r="H503" s="2"/>
      <c r="I503" s="2"/>
      <c r="J503" s="3"/>
      <c r="K503" s="2"/>
      <c r="L503" s="3"/>
      <c r="M503" s="2"/>
      <c r="N503" s="3"/>
      <c r="O503" s="2"/>
      <c r="P503" s="3"/>
    </row>
    <row r="504" spans="4:16" ht="15.75" customHeight="1" x14ac:dyDescent="0.3">
      <c r="D504" s="2"/>
      <c r="E504" s="2"/>
      <c r="F504" s="2"/>
      <c r="G504" s="2"/>
      <c r="H504" s="2"/>
      <c r="I504" s="2"/>
      <c r="J504" s="3"/>
      <c r="K504" s="2"/>
      <c r="L504" s="3"/>
      <c r="M504" s="2"/>
      <c r="N504" s="3"/>
      <c r="O504" s="2"/>
      <c r="P504" s="3"/>
    </row>
    <row r="505" spans="4:16" ht="15.75" customHeight="1" x14ac:dyDescent="0.3">
      <c r="D505" s="2"/>
      <c r="E505" s="2"/>
      <c r="F505" s="2"/>
      <c r="G505" s="2"/>
      <c r="H505" s="2"/>
      <c r="I505" s="2"/>
      <c r="J505" s="3"/>
      <c r="K505" s="2"/>
      <c r="L505" s="3"/>
      <c r="M505" s="2"/>
      <c r="N505" s="3"/>
      <c r="O505" s="2"/>
      <c r="P505" s="3"/>
    </row>
    <row r="506" spans="4:16" ht="15.75" customHeight="1" x14ac:dyDescent="0.3">
      <c r="D506" s="2"/>
      <c r="E506" s="2"/>
      <c r="F506" s="2"/>
      <c r="G506" s="2"/>
      <c r="H506" s="2"/>
      <c r="I506" s="2"/>
      <c r="J506" s="3"/>
      <c r="K506" s="2"/>
      <c r="L506" s="3"/>
      <c r="M506" s="2"/>
      <c r="N506" s="3"/>
      <c r="O506" s="2"/>
      <c r="P506" s="3"/>
    </row>
    <row r="507" spans="4:16" ht="15.75" customHeight="1" x14ac:dyDescent="0.3">
      <c r="D507" s="2"/>
      <c r="E507" s="2"/>
      <c r="F507" s="2"/>
      <c r="G507" s="2"/>
      <c r="H507" s="2"/>
      <c r="I507" s="2"/>
      <c r="J507" s="3"/>
      <c r="K507" s="2"/>
      <c r="L507" s="3"/>
      <c r="M507" s="2"/>
      <c r="N507" s="3"/>
      <c r="O507" s="2"/>
      <c r="P507" s="3"/>
    </row>
    <row r="508" spans="4:16" ht="15.75" customHeight="1" x14ac:dyDescent="0.3">
      <c r="D508" s="2"/>
      <c r="E508" s="2"/>
      <c r="F508" s="2"/>
      <c r="G508" s="2"/>
      <c r="H508" s="2"/>
      <c r="I508" s="2"/>
      <c r="J508" s="3"/>
      <c r="K508" s="2"/>
      <c r="L508" s="3"/>
      <c r="M508" s="2"/>
      <c r="N508" s="3"/>
      <c r="O508" s="2"/>
      <c r="P508" s="3"/>
    </row>
    <row r="509" spans="4:16" ht="15.75" customHeight="1" x14ac:dyDescent="0.3">
      <c r="D509" s="2"/>
      <c r="E509" s="2"/>
      <c r="F509" s="2"/>
      <c r="G509" s="2"/>
      <c r="H509" s="2"/>
      <c r="I509" s="2"/>
      <c r="J509" s="3"/>
      <c r="K509" s="2"/>
      <c r="L509" s="3"/>
      <c r="M509" s="2"/>
      <c r="N509" s="3"/>
      <c r="O509" s="2"/>
      <c r="P509" s="3"/>
    </row>
    <row r="510" spans="4:16" ht="15.75" customHeight="1" x14ac:dyDescent="0.3">
      <c r="D510" s="2"/>
      <c r="E510" s="2"/>
      <c r="F510" s="2"/>
      <c r="G510" s="2"/>
      <c r="H510" s="2"/>
      <c r="I510" s="2"/>
      <c r="J510" s="3"/>
      <c r="K510" s="2"/>
      <c r="L510" s="3"/>
      <c r="M510" s="2"/>
      <c r="N510" s="3"/>
      <c r="O510" s="2"/>
      <c r="P510" s="3"/>
    </row>
    <row r="511" spans="4:16" ht="15.75" customHeight="1" x14ac:dyDescent="0.3">
      <c r="D511" s="2"/>
      <c r="E511" s="2"/>
      <c r="F511" s="2"/>
      <c r="G511" s="2"/>
      <c r="H511" s="2"/>
      <c r="I511" s="2"/>
      <c r="J511" s="3"/>
      <c r="K511" s="2"/>
      <c r="L511" s="3"/>
      <c r="M511" s="2"/>
      <c r="N511" s="3"/>
      <c r="O511" s="2"/>
      <c r="P511" s="3"/>
    </row>
    <row r="512" spans="4:16" ht="15.75" customHeight="1" x14ac:dyDescent="0.3">
      <c r="D512" s="2"/>
      <c r="E512" s="2"/>
      <c r="F512" s="2"/>
      <c r="G512" s="2"/>
      <c r="H512" s="2"/>
      <c r="I512" s="2"/>
      <c r="J512" s="3"/>
      <c r="K512" s="2"/>
      <c r="L512" s="3"/>
      <c r="M512" s="2"/>
      <c r="N512" s="3"/>
      <c r="O512" s="2"/>
      <c r="P512" s="3"/>
    </row>
    <row r="513" spans="4:16" ht="15.75" customHeight="1" x14ac:dyDescent="0.3">
      <c r="D513" s="2"/>
      <c r="E513" s="2"/>
      <c r="F513" s="2"/>
      <c r="G513" s="2"/>
      <c r="H513" s="2"/>
      <c r="I513" s="2"/>
      <c r="J513" s="3"/>
      <c r="K513" s="2"/>
      <c r="L513" s="3"/>
      <c r="M513" s="2"/>
      <c r="N513" s="3"/>
      <c r="O513" s="2"/>
      <c r="P513" s="3"/>
    </row>
    <row r="514" spans="4:16" ht="15.75" customHeight="1" x14ac:dyDescent="0.3">
      <c r="D514" s="2"/>
      <c r="E514" s="2"/>
      <c r="F514" s="2"/>
      <c r="G514" s="2"/>
      <c r="H514" s="2"/>
      <c r="I514" s="2"/>
      <c r="J514" s="3"/>
      <c r="K514" s="2"/>
      <c r="L514" s="3"/>
      <c r="M514" s="2"/>
      <c r="N514" s="3"/>
      <c r="O514" s="2"/>
      <c r="P514" s="3"/>
    </row>
    <row r="515" spans="4:16" ht="15.75" customHeight="1" x14ac:dyDescent="0.3">
      <c r="D515" s="2"/>
      <c r="E515" s="2"/>
      <c r="F515" s="2"/>
      <c r="G515" s="2"/>
      <c r="H515" s="2"/>
      <c r="I515" s="2"/>
      <c r="J515" s="3"/>
      <c r="K515" s="2"/>
      <c r="L515" s="3"/>
      <c r="M515" s="2"/>
      <c r="N515" s="3"/>
      <c r="O515" s="2"/>
      <c r="P515" s="3"/>
    </row>
    <row r="516" spans="4:16" ht="15.75" customHeight="1" x14ac:dyDescent="0.3">
      <c r="D516" s="2"/>
      <c r="E516" s="2"/>
      <c r="F516" s="2"/>
      <c r="G516" s="2"/>
      <c r="H516" s="2"/>
      <c r="I516" s="2"/>
      <c r="J516" s="3"/>
      <c r="K516" s="2"/>
      <c r="L516" s="3"/>
      <c r="M516" s="2"/>
      <c r="N516" s="3"/>
      <c r="O516" s="2"/>
      <c r="P516" s="3"/>
    </row>
    <row r="517" spans="4:16" ht="15.75" customHeight="1" x14ac:dyDescent="0.3">
      <c r="D517" s="2"/>
      <c r="E517" s="2"/>
      <c r="F517" s="2"/>
      <c r="G517" s="2"/>
      <c r="H517" s="2"/>
      <c r="I517" s="2"/>
      <c r="J517" s="3"/>
      <c r="K517" s="2"/>
      <c r="L517" s="3"/>
      <c r="M517" s="2"/>
      <c r="N517" s="3"/>
      <c r="O517" s="2"/>
      <c r="P517" s="3"/>
    </row>
    <row r="518" spans="4:16" ht="15.75" customHeight="1" x14ac:dyDescent="0.3">
      <c r="D518" s="2"/>
      <c r="E518" s="2"/>
      <c r="F518" s="2"/>
      <c r="G518" s="2"/>
      <c r="H518" s="2"/>
      <c r="I518" s="2"/>
      <c r="J518" s="3"/>
      <c r="K518" s="2"/>
      <c r="L518" s="3"/>
      <c r="M518" s="2"/>
      <c r="N518" s="3"/>
      <c r="O518" s="2"/>
      <c r="P518" s="3"/>
    </row>
    <row r="519" spans="4:16" ht="15.75" customHeight="1" x14ac:dyDescent="0.3">
      <c r="D519" s="2"/>
      <c r="E519" s="2"/>
      <c r="F519" s="2"/>
      <c r="G519" s="2"/>
      <c r="H519" s="2"/>
      <c r="I519" s="2"/>
      <c r="J519" s="3"/>
      <c r="K519" s="2"/>
      <c r="L519" s="3"/>
      <c r="M519" s="2"/>
      <c r="N519" s="3"/>
      <c r="O519" s="2"/>
      <c r="P519" s="3"/>
    </row>
    <row r="520" spans="4:16" ht="15.75" customHeight="1" x14ac:dyDescent="0.3">
      <c r="D520" s="2"/>
      <c r="E520" s="2"/>
      <c r="F520" s="2"/>
      <c r="G520" s="2"/>
      <c r="H520" s="2"/>
      <c r="I520" s="2"/>
      <c r="J520" s="3"/>
      <c r="K520" s="2"/>
      <c r="L520" s="3"/>
      <c r="M520" s="2"/>
      <c r="N520" s="3"/>
      <c r="O520" s="2"/>
      <c r="P520" s="3"/>
    </row>
    <row r="521" spans="4:16" ht="15.75" customHeight="1" x14ac:dyDescent="0.3">
      <c r="D521" s="2"/>
      <c r="E521" s="2"/>
      <c r="F521" s="2"/>
      <c r="G521" s="2"/>
      <c r="H521" s="2"/>
      <c r="I521" s="2"/>
      <c r="J521" s="3"/>
      <c r="K521" s="2"/>
      <c r="L521" s="3"/>
      <c r="M521" s="2"/>
      <c r="N521" s="3"/>
      <c r="O521" s="2"/>
      <c r="P521" s="3"/>
    </row>
    <row r="522" spans="4:16" ht="15.75" customHeight="1" x14ac:dyDescent="0.3">
      <c r="D522" s="2"/>
      <c r="E522" s="2"/>
      <c r="F522" s="2"/>
      <c r="G522" s="2"/>
      <c r="H522" s="2"/>
      <c r="I522" s="2"/>
      <c r="J522" s="3"/>
      <c r="K522" s="2"/>
      <c r="L522" s="3"/>
      <c r="M522" s="2"/>
      <c r="N522" s="3"/>
      <c r="O522" s="2"/>
      <c r="P522" s="3"/>
    </row>
    <row r="523" spans="4:16" ht="15.75" customHeight="1" x14ac:dyDescent="0.3">
      <c r="D523" s="2"/>
      <c r="E523" s="2"/>
      <c r="F523" s="2"/>
      <c r="G523" s="2"/>
      <c r="H523" s="2"/>
      <c r="I523" s="2"/>
      <c r="J523" s="3"/>
      <c r="K523" s="2"/>
      <c r="L523" s="3"/>
      <c r="M523" s="2"/>
      <c r="N523" s="3"/>
      <c r="O523" s="2"/>
      <c r="P523" s="3"/>
    </row>
    <row r="524" spans="4:16" ht="15.75" customHeight="1" x14ac:dyDescent="0.3">
      <c r="D524" s="2"/>
      <c r="E524" s="2"/>
      <c r="F524" s="2"/>
      <c r="G524" s="2"/>
      <c r="H524" s="2"/>
      <c r="I524" s="2"/>
      <c r="J524" s="3"/>
      <c r="K524" s="2"/>
      <c r="L524" s="3"/>
      <c r="M524" s="2"/>
      <c r="N524" s="3"/>
      <c r="O524" s="2"/>
      <c r="P524" s="3"/>
    </row>
    <row r="525" spans="4:16" ht="15.75" customHeight="1" x14ac:dyDescent="0.3">
      <c r="D525" s="2"/>
      <c r="E525" s="2"/>
      <c r="F525" s="2"/>
      <c r="G525" s="2"/>
      <c r="H525" s="2"/>
      <c r="I525" s="2"/>
      <c r="J525" s="3"/>
      <c r="K525" s="2"/>
      <c r="L525" s="3"/>
      <c r="M525" s="2"/>
      <c r="N525" s="3"/>
      <c r="O525" s="2"/>
      <c r="P525" s="3"/>
    </row>
    <row r="526" spans="4:16" ht="15.75" customHeight="1" x14ac:dyDescent="0.3">
      <c r="D526" s="2"/>
      <c r="E526" s="2"/>
      <c r="F526" s="2"/>
      <c r="G526" s="2"/>
      <c r="H526" s="2"/>
      <c r="I526" s="2"/>
      <c r="J526" s="3"/>
      <c r="K526" s="2"/>
      <c r="L526" s="3"/>
      <c r="M526" s="2"/>
      <c r="N526" s="3"/>
      <c r="O526" s="2"/>
      <c r="P526" s="3"/>
    </row>
    <row r="527" spans="4:16" ht="15.75" customHeight="1" x14ac:dyDescent="0.3">
      <c r="D527" s="2"/>
      <c r="E527" s="2"/>
      <c r="F527" s="2"/>
      <c r="G527" s="2"/>
      <c r="H527" s="2"/>
      <c r="I527" s="2"/>
      <c r="J527" s="3"/>
      <c r="K527" s="2"/>
      <c r="L527" s="3"/>
      <c r="M527" s="2"/>
      <c r="N527" s="3"/>
      <c r="O527" s="2"/>
      <c r="P527" s="3"/>
    </row>
    <row r="528" spans="4:16" ht="15.75" customHeight="1" x14ac:dyDescent="0.3">
      <c r="D528" s="2"/>
      <c r="E528" s="2"/>
      <c r="F528" s="2"/>
      <c r="G528" s="2"/>
      <c r="H528" s="2"/>
      <c r="I528" s="2"/>
      <c r="J528" s="3"/>
      <c r="K528" s="2"/>
      <c r="L528" s="3"/>
      <c r="M528" s="2"/>
      <c r="N528" s="3"/>
      <c r="O528" s="2"/>
      <c r="P528" s="3"/>
    </row>
    <row r="529" spans="4:16" ht="15.75" customHeight="1" x14ac:dyDescent="0.3">
      <c r="D529" s="2"/>
      <c r="E529" s="2"/>
      <c r="F529" s="2"/>
      <c r="G529" s="2"/>
      <c r="H529" s="2"/>
      <c r="I529" s="2"/>
      <c r="J529" s="3"/>
      <c r="K529" s="2"/>
      <c r="L529" s="3"/>
      <c r="M529" s="2"/>
      <c r="N529" s="3"/>
      <c r="O529" s="2"/>
      <c r="P529" s="3"/>
    </row>
    <row r="530" spans="4:16" ht="15.75" customHeight="1" x14ac:dyDescent="0.3">
      <c r="D530" s="2"/>
      <c r="E530" s="2"/>
      <c r="F530" s="2"/>
      <c r="G530" s="2"/>
      <c r="H530" s="2"/>
      <c r="I530" s="2"/>
      <c r="J530" s="3"/>
      <c r="K530" s="2"/>
      <c r="L530" s="3"/>
      <c r="M530" s="2"/>
      <c r="N530" s="3"/>
      <c r="O530" s="2"/>
      <c r="P530" s="3"/>
    </row>
    <row r="531" spans="4:16" ht="15.75" customHeight="1" x14ac:dyDescent="0.3">
      <c r="D531" s="2"/>
      <c r="E531" s="2"/>
      <c r="F531" s="2"/>
      <c r="G531" s="2"/>
      <c r="H531" s="2"/>
      <c r="I531" s="2"/>
      <c r="J531" s="3"/>
      <c r="K531" s="2"/>
      <c r="L531" s="3"/>
      <c r="M531" s="2"/>
      <c r="N531" s="3"/>
      <c r="O531" s="2"/>
      <c r="P531" s="3"/>
    </row>
    <row r="532" spans="4:16" ht="15.75" customHeight="1" x14ac:dyDescent="0.3">
      <c r="D532" s="2"/>
      <c r="E532" s="2"/>
      <c r="F532" s="2"/>
      <c r="G532" s="2"/>
      <c r="H532" s="2"/>
      <c r="I532" s="2"/>
      <c r="J532" s="3"/>
      <c r="K532" s="2"/>
      <c r="L532" s="3"/>
      <c r="M532" s="2"/>
      <c r="N532" s="3"/>
      <c r="O532" s="2"/>
      <c r="P532" s="3"/>
    </row>
    <row r="533" spans="4:16" ht="15.75" customHeight="1" x14ac:dyDescent="0.3">
      <c r="D533" s="2"/>
      <c r="E533" s="2"/>
      <c r="F533" s="2"/>
      <c r="G533" s="2"/>
      <c r="H533" s="2"/>
      <c r="I533" s="2"/>
      <c r="J533" s="3"/>
      <c r="K533" s="2"/>
      <c r="L533" s="3"/>
      <c r="M533" s="2"/>
      <c r="N533" s="3"/>
      <c r="O533" s="2"/>
      <c r="P533" s="3"/>
    </row>
    <row r="534" spans="4:16" ht="15.75" customHeight="1" x14ac:dyDescent="0.3">
      <c r="D534" s="2"/>
      <c r="E534" s="2"/>
      <c r="F534" s="2"/>
      <c r="G534" s="2"/>
      <c r="H534" s="2"/>
      <c r="I534" s="2"/>
      <c r="J534" s="3"/>
      <c r="K534" s="2"/>
      <c r="L534" s="3"/>
      <c r="M534" s="2"/>
      <c r="N534" s="3"/>
      <c r="O534" s="2"/>
      <c r="P534" s="3"/>
    </row>
    <row r="535" spans="4:16" ht="15.75" customHeight="1" x14ac:dyDescent="0.3">
      <c r="D535" s="2"/>
      <c r="E535" s="2"/>
      <c r="F535" s="2"/>
      <c r="G535" s="2"/>
      <c r="H535" s="2"/>
      <c r="I535" s="2"/>
      <c r="J535" s="3"/>
      <c r="K535" s="2"/>
      <c r="L535" s="3"/>
      <c r="M535" s="2"/>
      <c r="N535" s="3"/>
      <c r="O535" s="2"/>
      <c r="P535" s="3"/>
    </row>
    <row r="536" spans="4:16" ht="15.75" customHeight="1" x14ac:dyDescent="0.3">
      <c r="D536" s="2"/>
      <c r="E536" s="2"/>
      <c r="F536" s="2"/>
      <c r="G536" s="2"/>
      <c r="H536" s="2"/>
      <c r="I536" s="2"/>
      <c r="J536" s="3"/>
      <c r="K536" s="2"/>
      <c r="L536" s="3"/>
      <c r="M536" s="2"/>
      <c r="N536" s="3"/>
      <c r="O536" s="2"/>
      <c r="P536" s="3"/>
    </row>
    <row r="537" spans="4:16" ht="15.75" customHeight="1" x14ac:dyDescent="0.3">
      <c r="D537" s="2"/>
      <c r="E537" s="2"/>
      <c r="F537" s="2"/>
      <c r="G537" s="2"/>
      <c r="H537" s="2"/>
      <c r="I537" s="2"/>
      <c r="J537" s="3"/>
      <c r="K537" s="2"/>
      <c r="L537" s="3"/>
      <c r="M537" s="2"/>
      <c r="N537" s="3"/>
      <c r="O537" s="2"/>
      <c r="P537" s="3"/>
    </row>
    <row r="538" spans="4:16" ht="15.75" customHeight="1" x14ac:dyDescent="0.3">
      <c r="D538" s="2"/>
      <c r="E538" s="2"/>
      <c r="F538" s="2"/>
      <c r="G538" s="2"/>
      <c r="H538" s="2"/>
      <c r="I538" s="2"/>
      <c r="J538" s="3"/>
      <c r="K538" s="2"/>
      <c r="L538" s="3"/>
      <c r="M538" s="2"/>
      <c r="N538" s="3"/>
      <c r="O538" s="2"/>
      <c r="P538" s="3"/>
    </row>
    <row r="539" spans="4:16" ht="15.75" customHeight="1" x14ac:dyDescent="0.3">
      <c r="D539" s="2"/>
      <c r="E539" s="2"/>
      <c r="F539" s="2"/>
      <c r="G539" s="2"/>
      <c r="H539" s="2"/>
      <c r="I539" s="2"/>
      <c r="J539" s="3"/>
      <c r="K539" s="2"/>
      <c r="L539" s="3"/>
      <c r="M539" s="2"/>
      <c r="N539" s="3"/>
      <c r="O539" s="2"/>
      <c r="P539" s="3"/>
    </row>
    <row r="540" spans="4:16" ht="15.75" customHeight="1" x14ac:dyDescent="0.3">
      <c r="D540" s="2"/>
      <c r="E540" s="2"/>
      <c r="F540" s="2"/>
      <c r="G540" s="2"/>
      <c r="H540" s="2"/>
      <c r="I540" s="2"/>
      <c r="J540" s="3"/>
      <c r="K540" s="2"/>
      <c r="L540" s="3"/>
      <c r="M540" s="2"/>
      <c r="N540" s="3"/>
      <c r="O540" s="2"/>
      <c r="P540" s="3"/>
    </row>
    <row r="541" spans="4:16" ht="15.75" customHeight="1" x14ac:dyDescent="0.3">
      <c r="D541" s="2"/>
      <c r="E541" s="2"/>
      <c r="F541" s="2"/>
      <c r="G541" s="2"/>
      <c r="H541" s="2"/>
      <c r="I541" s="2"/>
      <c r="J541" s="3"/>
      <c r="K541" s="2"/>
      <c r="L541" s="3"/>
      <c r="M541" s="2"/>
      <c r="N541" s="3"/>
      <c r="O541" s="2"/>
      <c r="P541" s="3"/>
    </row>
    <row r="542" spans="4:16" ht="15.75" customHeight="1" x14ac:dyDescent="0.3">
      <c r="D542" s="2"/>
      <c r="E542" s="2"/>
      <c r="F542" s="2"/>
      <c r="G542" s="2"/>
      <c r="H542" s="2"/>
      <c r="I542" s="2"/>
      <c r="J542" s="3"/>
      <c r="K542" s="2"/>
      <c r="L542" s="3"/>
      <c r="M542" s="2"/>
      <c r="N542" s="3"/>
      <c r="O542" s="2"/>
      <c r="P542" s="3"/>
    </row>
    <row r="543" spans="4:16" ht="15.75" customHeight="1" x14ac:dyDescent="0.3">
      <c r="D543" s="2"/>
      <c r="E543" s="2"/>
      <c r="F543" s="2"/>
      <c r="G543" s="2"/>
      <c r="H543" s="2"/>
      <c r="I543" s="2"/>
      <c r="J543" s="3"/>
      <c r="K543" s="2"/>
      <c r="L543" s="3"/>
      <c r="M543" s="2"/>
      <c r="N543" s="3"/>
      <c r="O543" s="2"/>
      <c r="P543" s="3"/>
    </row>
    <row r="544" spans="4:16" ht="15.75" customHeight="1" x14ac:dyDescent="0.3">
      <c r="D544" s="2"/>
      <c r="E544" s="2"/>
      <c r="F544" s="2"/>
      <c r="G544" s="2"/>
      <c r="H544" s="2"/>
      <c r="I544" s="2"/>
      <c r="J544" s="3"/>
      <c r="K544" s="2"/>
      <c r="L544" s="3"/>
      <c r="M544" s="2"/>
      <c r="N544" s="3"/>
      <c r="O544" s="2"/>
      <c r="P544" s="3"/>
    </row>
    <row r="545" spans="4:16" ht="15.75" customHeight="1" x14ac:dyDescent="0.3">
      <c r="D545" s="2"/>
      <c r="E545" s="2"/>
      <c r="F545" s="2"/>
      <c r="G545" s="2"/>
      <c r="H545" s="2"/>
      <c r="I545" s="2"/>
      <c r="J545" s="3"/>
      <c r="K545" s="2"/>
      <c r="L545" s="3"/>
      <c r="M545" s="2"/>
      <c r="N545" s="3"/>
      <c r="O545" s="2"/>
      <c r="P545" s="3"/>
    </row>
    <row r="546" spans="4:16" ht="15.75" customHeight="1" x14ac:dyDescent="0.3">
      <c r="D546" s="2"/>
      <c r="E546" s="2"/>
      <c r="F546" s="2"/>
      <c r="G546" s="2"/>
      <c r="H546" s="2"/>
      <c r="I546" s="2"/>
      <c r="J546" s="3"/>
      <c r="K546" s="2"/>
      <c r="L546" s="3"/>
      <c r="M546" s="2"/>
      <c r="N546" s="3"/>
      <c r="O546" s="2"/>
      <c r="P546" s="3"/>
    </row>
    <row r="547" spans="4:16" ht="15.75" customHeight="1" x14ac:dyDescent="0.3">
      <c r="D547" s="2"/>
      <c r="E547" s="2"/>
      <c r="F547" s="2"/>
      <c r="G547" s="2"/>
      <c r="H547" s="2"/>
      <c r="I547" s="2"/>
      <c r="J547" s="3"/>
      <c r="K547" s="2"/>
      <c r="L547" s="3"/>
      <c r="M547" s="2"/>
      <c r="N547" s="3"/>
      <c r="O547" s="2"/>
      <c r="P547" s="3"/>
    </row>
    <row r="548" spans="4:16" ht="15.75" customHeight="1" x14ac:dyDescent="0.3">
      <c r="D548" s="2"/>
      <c r="E548" s="2"/>
      <c r="F548" s="2"/>
      <c r="G548" s="2"/>
      <c r="H548" s="2"/>
      <c r="I548" s="2"/>
      <c r="J548" s="3"/>
      <c r="K548" s="2"/>
      <c r="L548" s="3"/>
      <c r="M548" s="2"/>
      <c r="N548" s="3"/>
      <c r="O548" s="2"/>
      <c r="P548" s="3"/>
    </row>
    <row r="549" spans="4:16" ht="15.75" customHeight="1" x14ac:dyDescent="0.3">
      <c r="D549" s="2"/>
      <c r="E549" s="2"/>
      <c r="F549" s="2"/>
      <c r="G549" s="2"/>
      <c r="H549" s="2"/>
      <c r="I549" s="2"/>
      <c r="J549" s="3"/>
      <c r="K549" s="2"/>
      <c r="L549" s="3"/>
      <c r="M549" s="2"/>
      <c r="N549" s="3"/>
      <c r="O549" s="2"/>
      <c r="P549" s="3"/>
    </row>
    <row r="550" spans="4:16" ht="15.75" customHeight="1" x14ac:dyDescent="0.3">
      <c r="D550" s="2"/>
      <c r="E550" s="2"/>
      <c r="F550" s="2"/>
      <c r="G550" s="2"/>
      <c r="H550" s="2"/>
      <c r="I550" s="2"/>
      <c r="J550" s="3"/>
      <c r="K550" s="2"/>
      <c r="L550" s="3"/>
      <c r="M550" s="2"/>
      <c r="N550" s="3"/>
      <c r="O550" s="2"/>
      <c r="P550" s="3"/>
    </row>
    <row r="551" spans="4:16" ht="15.75" customHeight="1" x14ac:dyDescent="0.3">
      <c r="D551" s="2"/>
      <c r="E551" s="2"/>
      <c r="F551" s="2"/>
      <c r="G551" s="2"/>
      <c r="H551" s="2"/>
      <c r="I551" s="2"/>
      <c r="J551" s="3"/>
      <c r="K551" s="2"/>
      <c r="L551" s="3"/>
      <c r="M551" s="2"/>
      <c r="N551" s="3"/>
      <c r="O551" s="2"/>
      <c r="P551" s="3"/>
    </row>
    <row r="552" spans="4:16" ht="15.75" customHeight="1" x14ac:dyDescent="0.3">
      <c r="D552" s="2"/>
      <c r="E552" s="2"/>
      <c r="F552" s="2"/>
      <c r="G552" s="2"/>
      <c r="H552" s="2"/>
      <c r="I552" s="2"/>
      <c r="J552" s="3"/>
      <c r="K552" s="2"/>
      <c r="L552" s="3"/>
      <c r="M552" s="2"/>
      <c r="N552" s="3"/>
      <c r="O552" s="2"/>
      <c r="P552" s="3"/>
    </row>
    <row r="553" spans="4:16" ht="15.75" customHeight="1" x14ac:dyDescent="0.3">
      <c r="D553" s="2"/>
      <c r="E553" s="2"/>
      <c r="F553" s="2"/>
      <c r="G553" s="2"/>
      <c r="H553" s="2"/>
      <c r="I553" s="2"/>
      <c r="J553" s="3"/>
      <c r="K553" s="2"/>
      <c r="L553" s="3"/>
      <c r="M553" s="2"/>
      <c r="N553" s="3"/>
      <c r="O553" s="2"/>
      <c r="P553" s="3"/>
    </row>
    <row r="554" spans="4:16" ht="15.75" customHeight="1" x14ac:dyDescent="0.3">
      <c r="D554" s="2"/>
      <c r="E554" s="2"/>
      <c r="F554" s="2"/>
      <c r="G554" s="2"/>
      <c r="H554" s="2"/>
      <c r="I554" s="2"/>
      <c r="J554" s="3"/>
      <c r="K554" s="2"/>
      <c r="L554" s="3"/>
      <c r="M554" s="2"/>
      <c r="N554" s="3"/>
      <c r="O554" s="2"/>
      <c r="P554" s="3"/>
    </row>
    <row r="555" spans="4:16" ht="15.75" customHeight="1" x14ac:dyDescent="0.3">
      <c r="D555" s="2"/>
      <c r="E555" s="2"/>
      <c r="F555" s="2"/>
      <c r="G555" s="2"/>
      <c r="H555" s="2"/>
      <c r="I555" s="2"/>
      <c r="J555" s="3"/>
      <c r="K555" s="2"/>
      <c r="L555" s="3"/>
      <c r="M555" s="2"/>
      <c r="N555" s="3"/>
      <c r="O555" s="2"/>
      <c r="P555" s="3"/>
    </row>
    <row r="556" spans="4:16" ht="15.75" customHeight="1" x14ac:dyDescent="0.3">
      <c r="D556" s="2"/>
      <c r="E556" s="2"/>
      <c r="F556" s="2"/>
      <c r="G556" s="2"/>
      <c r="H556" s="2"/>
      <c r="I556" s="2"/>
      <c r="J556" s="3"/>
      <c r="K556" s="2"/>
      <c r="L556" s="3"/>
      <c r="M556" s="2"/>
      <c r="N556" s="3"/>
      <c r="O556" s="2"/>
      <c r="P556" s="3"/>
    </row>
    <row r="557" spans="4:16" ht="15.75" customHeight="1" x14ac:dyDescent="0.3">
      <c r="D557" s="2"/>
      <c r="E557" s="2"/>
      <c r="F557" s="2"/>
      <c r="G557" s="2"/>
      <c r="H557" s="2"/>
      <c r="I557" s="2"/>
      <c r="J557" s="3"/>
      <c r="K557" s="2"/>
      <c r="L557" s="3"/>
      <c r="M557" s="2"/>
      <c r="N557" s="3"/>
      <c r="O557" s="2"/>
      <c r="P557" s="3"/>
    </row>
    <row r="558" spans="4:16" ht="15.75" customHeight="1" x14ac:dyDescent="0.3">
      <c r="D558" s="2"/>
      <c r="E558" s="2"/>
      <c r="F558" s="2"/>
      <c r="G558" s="2"/>
      <c r="H558" s="2"/>
      <c r="I558" s="2"/>
      <c r="J558" s="3"/>
      <c r="K558" s="2"/>
      <c r="L558" s="3"/>
      <c r="M558" s="2"/>
      <c r="N558" s="3"/>
      <c r="O558" s="2"/>
      <c r="P558" s="3"/>
    </row>
    <row r="559" spans="4:16" ht="15.75" customHeight="1" x14ac:dyDescent="0.3">
      <c r="D559" s="2"/>
      <c r="E559" s="2"/>
      <c r="F559" s="2"/>
      <c r="G559" s="2"/>
      <c r="H559" s="2"/>
      <c r="I559" s="2"/>
      <c r="J559" s="3"/>
      <c r="K559" s="2"/>
      <c r="L559" s="3"/>
      <c r="M559" s="2"/>
      <c r="N559" s="3"/>
      <c r="O559" s="2"/>
      <c r="P559" s="3"/>
    </row>
    <row r="560" spans="4:16" ht="15.75" customHeight="1" x14ac:dyDescent="0.3">
      <c r="D560" s="2"/>
      <c r="E560" s="2"/>
      <c r="F560" s="2"/>
      <c r="G560" s="2"/>
      <c r="H560" s="2"/>
      <c r="I560" s="2"/>
      <c r="J560" s="3"/>
      <c r="K560" s="2"/>
      <c r="L560" s="3"/>
      <c r="M560" s="2"/>
      <c r="N560" s="3"/>
      <c r="O560" s="2"/>
      <c r="P560" s="3"/>
    </row>
    <row r="561" spans="4:16" ht="15.75" customHeight="1" x14ac:dyDescent="0.3">
      <c r="D561" s="2"/>
      <c r="E561" s="2"/>
      <c r="F561" s="2"/>
      <c r="G561" s="2"/>
      <c r="H561" s="2"/>
      <c r="I561" s="2"/>
      <c r="J561" s="3"/>
      <c r="K561" s="2"/>
      <c r="L561" s="3"/>
      <c r="M561" s="2"/>
      <c r="N561" s="3"/>
      <c r="O561" s="2"/>
      <c r="P561" s="3"/>
    </row>
    <row r="562" spans="4:16" ht="15.75" customHeight="1" x14ac:dyDescent="0.3">
      <c r="D562" s="2"/>
      <c r="E562" s="2"/>
      <c r="F562" s="2"/>
      <c r="G562" s="2"/>
      <c r="H562" s="2"/>
      <c r="I562" s="2"/>
      <c r="J562" s="3"/>
      <c r="K562" s="2"/>
      <c r="L562" s="3"/>
      <c r="M562" s="2"/>
      <c r="N562" s="3"/>
      <c r="O562" s="2"/>
      <c r="P562" s="3"/>
    </row>
    <row r="563" spans="4:16" ht="15.75" customHeight="1" x14ac:dyDescent="0.3">
      <c r="D563" s="2"/>
      <c r="E563" s="2"/>
      <c r="F563" s="2"/>
      <c r="G563" s="2"/>
      <c r="H563" s="2"/>
      <c r="I563" s="2"/>
      <c r="J563" s="3"/>
      <c r="K563" s="2"/>
      <c r="L563" s="3"/>
      <c r="M563" s="2"/>
      <c r="N563" s="3"/>
      <c r="O563" s="2"/>
      <c r="P563" s="3"/>
    </row>
    <row r="564" spans="4:16" ht="15.75" customHeight="1" x14ac:dyDescent="0.3">
      <c r="D564" s="2"/>
      <c r="E564" s="2"/>
      <c r="F564" s="2"/>
      <c r="G564" s="2"/>
      <c r="H564" s="2"/>
      <c r="I564" s="2"/>
      <c r="J564" s="3"/>
      <c r="K564" s="2"/>
      <c r="L564" s="3"/>
      <c r="M564" s="2"/>
      <c r="N564" s="3"/>
      <c r="O564" s="2"/>
      <c r="P564" s="3"/>
    </row>
    <row r="565" spans="4:16" ht="15.75" customHeight="1" x14ac:dyDescent="0.3">
      <c r="D565" s="2"/>
      <c r="E565" s="2"/>
      <c r="F565" s="2"/>
      <c r="G565" s="2"/>
      <c r="H565" s="2"/>
      <c r="I565" s="2"/>
      <c r="J565" s="3"/>
      <c r="K565" s="2"/>
      <c r="L565" s="3"/>
      <c r="M565" s="2"/>
      <c r="N565" s="3"/>
      <c r="O565" s="2"/>
      <c r="P565" s="3"/>
    </row>
    <row r="566" spans="4:16" ht="15.75" customHeight="1" x14ac:dyDescent="0.3">
      <c r="D566" s="2"/>
      <c r="E566" s="2"/>
      <c r="F566" s="2"/>
      <c r="G566" s="2"/>
      <c r="H566" s="2"/>
      <c r="I566" s="2"/>
      <c r="J566" s="3"/>
      <c r="K566" s="2"/>
      <c r="L566" s="3"/>
      <c r="M566" s="2"/>
      <c r="N566" s="3"/>
      <c r="O566" s="2"/>
      <c r="P566" s="3"/>
    </row>
    <row r="567" spans="4:16" ht="15.75" customHeight="1" x14ac:dyDescent="0.3">
      <c r="D567" s="2"/>
      <c r="E567" s="2"/>
      <c r="F567" s="2"/>
      <c r="G567" s="2"/>
      <c r="H567" s="2"/>
      <c r="I567" s="2"/>
      <c r="J567" s="3"/>
      <c r="K567" s="2"/>
      <c r="L567" s="3"/>
      <c r="M567" s="2"/>
      <c r="N567" s="3"/>
      <c r="O567" s="2"/>
      <c r="P567" s="3"/>
    </row>
    <row r="568" spans="4:16" ht="15.75" customHeight="1" x14ac:dyDescent="0.3">
      <c r="D568" s="2"/>
      <c r="E568" s="2"/>
      <c r="F568" s="2"/>
      <c r="G568" s="2"/>
      <c r="H568" s="2"/>
      <c r="I568" s="2"/>
      <c r="J568" s="3"/>
      <c r="K568" s="2"/>
      <c r="L568" s="3"/>
      <c r="M568" s="2"/>
      <c r="N568" s="3"/>
      <c r="O568" s="2"/>
      <c r="P568" s="3"/>
    </row>
    <row r="569" spans="4:16" ht="15.75" customHeight="1" x14ac:dyDescent="0.3">
      <c r="D569" s="2"/>
      <c r="E569" s="2"/>
      <c r="F569" s="2"/>
      <c r="G569" s="2"/>
      <c r="H569" s="2"/>
      <c r="I569" s="2"/>
      <c r="J569" s="3"/>
      <c r="K569" s="2"/>
      <c r="L569" s="3"/>
      <c r="M569" s="2"/>
      <c r="N569" s="3"/>
      <c r="O569" s="2"/>
      <c r="P569" s="3"/>
    </row>
    <row r="570" spans="4:16" ht="15.75" customHeight="1" x14ac:dyDescent="0.3">
      <c r="D570" s="2"/>
      <c r="E570" s="2"/>
      <c r="F570" s="2"/>
      <c r="G570" s="2"/>
      <c r="H570" s="2"/>
      <c r="I570" s="2"/>
      <c r="J570" s="3"/>
      <c r="K570" s="2"/>
      <c r="L570" s="3"/>
      <c r="M570" s="2"/>
      <c r="N570" s="3"/>
      <c r="O570" s="2"/>
      <c r="P570" s="3"/>
    </row>
    <row r="571" spans="4:16" ht="15.75" customHeight="1" x14ac:dyDescent="0.3">
      <c r="D571" s="2"/>
      <c r="E571" s="2"/>
      <c r="F571" s="2"/>
      <c r="G571" s="2"/>
      <c r="H571" s="2"/>
      <c r="I571" s="2"/>
      <c r="J571" s="3"/>
      <c r="K571" s="2"/>
      <c r="L571" s="3"/>
      <c r="M571" s="2"/>
      <c r="N571" s="3"/>
      <c r="O571" s="2"/>
      <c r="P571" s="3"/>
    </row>
    <row r="572" spans="4:16" ht="15.75" customHeight="1" x14ac:dyDescent="0.3">
      <c r="D572" s="2"/>
      <c r="E572" s="2"/>
      <c r="F572" s="2"/>
      <c r="G572" s="2"/>
      <c r="H572" s="2"/>
      <c r="I572" s="2"/>
      <c r="J572" s="3"/>
      <c r="K572" s="2"/>
      <c r="L572" s="3"/>
      <c r="M572" s="2"/>
      <c r="N572" s="3"/>
      <c r="O572" s="2"/>
      <c r="P572" s="3"/>
    </row>
    <row r="573" spans="4:16" ht="15.75" customHeight="1" x14ac:dyDescent="0.3">
      <c r="D573" s="2"/>
      <c r="E573" s="2"/>
      <c r="F573" s="2"/>
      <c r="G573" s="2"/>
      <c r="H573" s="2"/>
      <c r="I573" s="2"/>
      <c r="J573" s="3"/>
      <c r="K573" s="2"/>
      <c r="L573" s="3"/>
      <c r="M573" s="2"/>
      <c r="N573" s="3"/>
      <c r="O573" s="2"/>
      <c r="P573" s="3"/>
    </row>
    <row r="574" spans="4:16" ht="15.75" customHeight="1" x14ac:dyDescent="0.3">
      <c r="D574" s="2"/>
      <c r="E574" s="2"/>
      <c r="F574" s="2"/>
      <c r="G574" s="2"/>
      <c r="H574" s="2"/>
      <c r="I574" s="2"/>
      <c r="J574" s="3"/>
      <c r="K574" s="2"/>
      <c r="L574" s="3"/>
      <c r="M574" s="2"/>
      <c r="N574" s="3"/>
      <c r="O574" s="2"/>
      <c r="P574" s="3"/>
    </row>
    <row r="575" spans="4:16" ht="15.75" customHeight="1" x14ac:dyDescent="0.3">
      <c r="D575" s="2"/>
      <c r="E575" s="2"/>
      <c r="F575" s="2"/>
      <c r="G575" s="2"/>
      <c r="H575" s="2"/>
      <c r="I575" s="2"/>
      <c r="J575" s="3"/>
      <c r="K575" s="2"/>
      <c r="L575" s="3"/>
      <c r="M575" s="2"/>
      <c r="N575" s="3"/>
      <c r="O575" s="2"/>
      <c r="P575" s="3"/>
    </row>
    <row r="576" spans="4:16" ht="15.75" customHeight="1" x14ac:dyDescent="0.3">
      <c r="D576" s="2"/>
      <c r="E576" s="2"/>
      <c r="F576" s="2"/>
      <c r="G576" s="2"/>
      <c r="H576" s="2"/>
      <c r="I576" s="2"/>
      <c r="J576" s="3"/>
      <c r="K576" s="2"/>
      <c r="L576" s="3"/>
      <c r="M576" s="2"/>
      <c r="N576" s="3"/>
      <c r="O576" s="2"/>
      <c r="P576" s="3"/>
    </row>
    <row r="577" spans="4:16" ht="15.75" customHeight="1" x14ac:dyDescent="0.3">
      <c r="D577" s="2"/>
      <c r="E577" s="2"/>
      <c r="F577" s="2"/>
      <c r="G577" s="2"/>
      <c r="H577" s="2"/>
      <c r="I577" s="2"/>
      <c r="J577" s="3"/>
      <c r="K577" s="2"/>
      <c r="L577" s="3"/>
      <c r="M577" s="2"/>
      <c r="N577" s="3"/>
      <c r="O577" s="2"/>
      <c r="P577" s="3"/>
    </row>
    <row r="578" spans="4:16" ht="15.75" customHeight="1" x14ac:dyDescent="0.3">
      <c r="D578" s="2"/>
      <c r="E578" s="2"/>
      <c r="F578" s="2"/>
      <c r="G578" s="2"/>
      <c r="H578" s="2"/>
      <c r="I578" s="2"/>
      <c r="J578" s="3"/>
      <c r="K578" s="2"/>
      <c r="L578" s="3"/>
      <c r="M578" s="2"/>
      <c r="N578" s="3"/>
      <c r="O578" s="2"/>
      <c r="P578" s="3"/>
    </row>
    <row r="579" spans="4:16" ht="15.75" customHeight="1" x14ac:dyDescent="0.3">
      <c r="D579" s="2"/>
      <c r="E579" s="2"/>
      <c r="F579" s="2"/>
      <c r="G579" s="2"/>
      <c r="H579" s="2"/>
      <c r="I579" s="2"/>
      <c r="J579" s="3"/>
      <c r="K579" s="2"/>
      <c r="L579" s="3"/>
      <c r="M579" s="2"/>
      <c r="N579" s="3"/>
      <c r="O579" s="2"/>
      <c r="P579" s="3"/>
    </row>
    <row r="580" spans="4:16" ht="15.75" customHeight="1" x14ac:dyDescent="0.3">
      <c r="D580" s="2"/>
      <c r="E580" s="2"/>
      <c r="F580" s="2"/>
      <c r="G580" s="2"/>
      <c r="H580" s="2"/>
      <c r="I580" s="2"/>
      <c r="J580" s="3"/>
      <c r="K580" s="2"/>
      <c r="L580" s="3"/>
      <c r="M580" s="2"/>
      <c r="N580" s="3"/>
      <c r="O580" s="2"/>
      <c r="P580" s="3"/>
    </row>
    <row r="581" spans="4:16" ht="15.75" customHeight="1" x14ac:dyDescent="0.3">
      <c r="D581" s="2"/>
      <c r="E581" s="2"/>
      <c r="F581" s="2"/>
      <c r="G581" s="2"/>
      <c r="H581" s="2"/>
      <c r="I581" s="2"/>
      <c r="J581" s="3"/>
      <c r="K581" s="2"/>
      <c r="L581" s="3"/>
      <c r="M581" s="2"/>
      <c r="N581" s="3"/>
      <c r="O581" s="2"/>
      <c r="P581" s="3"/>
    </row>
    <row r="582" spans="4:16" ht="15.75" customHeight="1" x14ac:dyDescent="0.3">
      <c r="D582" s="2"/>
      <c r="E582" s="2"/>
      <c r="F582" s="2"/>
      <c r="G582" s="2"/>
      <c r="H582" s="2"/>
      <c r="I582" s="2"/>
      <c r="J582" s="3"/>
      <c r="K582" s="2"/>
      <c r="L582" s="3"/>
      <c r="M582" s="2"/>
      <c r="N582" s="3"/>
      <c r="O582" s="2"/>
      <c r="P582" s="3"/>
    </row>
    <row r="583" spans="4:16" ht="15.75" customHeight="1" x14ac:dyDescent="0.3">
      <c r="D583" s="2"/>
      <c r="E583" s="2"/>
      <c r="F583" s="2"/>
      <c r="G583" s="2"/>
      <c r="H583" s="2"/>
      <c r="I583" s="2"/>
      <c r="J583" s="3"/>
      <c r="K583" s="2"/>
      <c r="L583" s="3"/>
      <c r="M583" s="2"/>
      <c r="N583" s="3"/>
      <c r="O583" s="2"/>
      <c r="P583" s="3"/>
    </row>
    <row r="584" spans="4:16" ht="15.75" customHeight="1" x14ac:dyDescent="0.3">
      <c r="D584" s="2"/>
      <c r="E584" s="2"/>
      <c r="F584" s="2"/>
      <c r="G584" s="2"/>
      <c r="H584" s="2"/>
      <c r="I584" s="2"/>
      <c r="J584" s="3"/>
      <c r="K584" s="2"/>
      <c r="L584" s="3"/>
      <c r="M584" s="2"/>
      <c r="N584" s="3"/>
      <c r="O584" s="2"/>
      <c r="P584" s="3"/>
    </row>
    <row r="585" spans="4:16" ht="15.75" customHeight="1" x14ac:dyDescent="0.3">
      <c r="D585" s="2"/>
      <c r="E585" s="2"/>
      <c r="F585" s="2"/>
      <c r="G585" s="2"/>
      <c r="H585" s="2"/>
      <c r="I585" s="2"/>
      <c r="J585" s="3"/>
      <c r="K585" s="2"/>
      <c r="L585" s="3"/>
      <c r="M585" s="2"/>
      <c r="N585" s="3"/>
      <c r="O585" s="2"/>
      <c r="P585" s="3"/>
    </row>
    <row r="586" spans="4:16" ht="15.75" customHeight="1" x14ac:dyDescent="0.3">
      <c r="D586" s="2"/>
      <c r="E586" s="2"/>
      <c r="F586" s="2"/>
      <c r="G586" s="2"/>
      <c r="H586" s="2"/>
      <c r="I586" s="2"/>
      <c r="J586" s="3"/>
      <c r="K586" s="2"/>
      <c r="L586" s="3"/>
      <c r="M586" s="2"/>
      <c r="N586" s="3"/>
      <c r="O586" s="2"/>
      <c r="P586" s="3"/>
    </row>
    <row r="587" spans="4:16" ht="15.75" customHeight="1" x14ac:dyDescent="0.3">
      <c r="D587" s="2"/>
      <c r="E587" s="2"/>
      <c r="F587" s="2"/>
      <c r="G587" s="2"/>
      <c r="H587" s="2"/>
      <c r="I587" s="2"/>
      <c r="J587" s="3"/>
      <c r="K587" s="2"/>
      <c r="L587" s="3"/>
      <c r="M587" s="2"/>
      <c r="N587" s="3"/>
      <c r="O587" s="2"/>
      <c r="P587" s="3"/>
    </row>
    <row r="588" spans="4:16" ht="15.75" customHeight="1" x14ac:dyDescent="0.3">
      <c r="D588" s="2"/>
      <c r="E588" s="2"/>
      <c r="F588" s="2"/>
      <c r="G588" s="2"/>
      <c r="H588" s="2"/>
      <c r="I588" s="2"/>
      <c r="J588" s="3"/>
      <c r="K588" s="2"/>
      <c r="L588" s="3"/>
      <c r="M588" s="2"/>
      <c r="N588" s="3"/>
      <c r="O588" s="2"/>
      <c r="P588" s="3"/>
    </row>
    <row r="589" spans="4:16" ht="15.75" customHeight="1" x14ac:dyDescent="0.3">
      <c r="D589" s="2"/>
      <c r="E589" s="2"/>
      <c r="F589" s="2"/>
      <c r="G589" s="2"/>
      <c r="H589" s="2"/>
      <c r="I589" s="2"/>
      <c r="J589" s="3"/>
      <c r="K589" s="2"/>
      <c r="L589" s="3"/>
      <c r="M589" s="2"/>
      <c r="N589" s="3"/>
      <c r="O589" s="2"/>
      <c r="P589" s="3"/>
    </row>
    <row r="590" spans="4:16" ht="15.75" customHeight="1" x14ac:dyDescent="0.3">
      <c r="D590" s="2"/>
      <c r="E590" s="2"/>
      <c r="F590" s="2"/>
      <c r="G590" s="2"/>
      <c r="H590" s="2"/>
      <c r="I590" s="2"/>
      <c r="J590" s="3"/>
      <c r="K590" s="2"/>
      <c r="L590" s="3"/>
      <c r="M590" s="2"/>
      <c r="N590" s="3"/>
      <c r="O590" s="2"/>
      <c r="P590" s="3"/>
    </row>
    <row r="591" spans="4:16" ht="15.75" customHeight="1" x14ac:dyDescent="0.3">
      <c r="D591" s="2"/>
      <c r="E591" s="2"/>
      <c r="F591" s="2"/>
      <c r="G591" s="2"/>
      <c r="H591" s="2"/>
      <c r="I591" s="2"/>
      <c r="J591" s="3"/>
      <c r="K591" s="2"/>
      <c r="L591" s="3"/>
      <c r="M591" s="2"/>
      <c r="N591" s="3"/>
      <c r="O591" s="2"/>
      <c r="P591" s="3"/>
    </row>
    <row r="592" spans="4:16" ht="15.75" customHeight="1" x14ac:dyDescent="0.3">
      <c r="D592" s="2"/>
      <c r="E592" s="2"/>
      <c r="F592" s="2"/>
      <c r="G592" s="2"/>
      <c r="H592" s="2"/>
      <c r="I592" s="2"/>
      <c r="J592" s="3"/>
      <c r="K592" s="2"/>
      <c r="L592" s="3"/>
      <c r="M592" s="2"/>
      <c r="N592" s="3"/>
      <c r="O592" s="2"/>
      <c r="P592" s="3"/>
    </row>
    <row r="593" spans="4:16" ht="15.75" customHeight="1" x14ac:dyDescent="0.3">
      <c r="D593" s="2"/>
      <c r="E593" s="2"/>
      <c r="F593" s="2"/>
      <c r="G593" s="2"/>
      <c r="H593" s="2"/>
      <c r="I593" s="2"/>
      <c r="J593" s="3"/>
      <c r="K593" s="2"/>
      <c r="L593" s="3"/>
      <c r="M593" s="2"/>
      <c r="N593" s="3"/>
      <c r="O593" s="2"/>
      <c r="P593" s="3"/>
    </row>
    <row r="594" spans="4:16" ht="15.75" customHeight="1" x14ac:dyDescent="0.3">
      <c r="D594" s="2"/>
      <c r="E594" s="2"/>
      <c r="F594" s="2"/>
      <c r="G594" s="2"/>
      <c r="H594" s="2"/>
      <c r="I594" s="2"/>
      <c r="J594" s="3"/>
      <c r="K594" s="2"/>
      <c r="L594" s="3"/>
      <c r="M594" s="2"/>
      <c r="N594" s="3"/>
      <c r="O594" s="2"/>
      <c r="P594" s="3"/>
    </row>
    <row r="595" spans="4:16" ht="15.75" customHeight="1" x14ac:dyDescent="0.3">
      <c r="D595" s="2"/>
      <c r="E595" s="2"/>
      <c r="F595" s="2"/>
      <c r="G595" s="2"/>
      <c r="H595" s="2"/>
      <c r="I595" s="2"/>
      <c r="J595" s="3"/>
      <c r="K595" s="2"/>
      <c r="L595" s="3"/>
      <c r="M595" s="2"/>
      <c r="N595" s="3"/>
      <c r="O595" s="2"/>
      <c r="P595" s="3"/>
    </row>
    <row r="596" spans="4:16" ht="15.75" customHeight="1" x14ac:dyDescent="0.3">
      <c r="D596" s="2"/>
      <c r="E596" s="2"/>
      <c r="F596" s="2"/>
      <c r="G596" s="2"/>
      <c r="H596" s="2"/>
      <c r="I596" s="2"/>
      <c r="J596" s="3"/>
      <c r="K596" s="2"/>
      <c r="L596" s="3"/>
      <c r="M596" s="2"/>
      <c r="N596" s="3"/>
      <c r="O596" s="2"/>
      <c r="P596" s="3"/>
    </row>
    <row r="597" spans="4:16" ht="15.75" customHeight="1" x14ac:dyDescent="0.3">
      <c r="D597" s="2"/>
      <c r="E597" s="2"/>
      <c r="F597" s="2"/>
      <c r="G597" s="2"/>
      <c r="H597" s="2"/>
      <c r="I597" s="2"/>
      <c r="J597" s="3"/>
      <c r="K597" s="2"/>
      <c r="L597" s="3"/>
      <c r="M597" s="2"/>
      <c r="N597" s="3"/>
      <c r="O597" s="2"/>
      <c r="P597" s="3"/>
    </row>
    <row r="598" spans="4:16" ht="15.75" customHeight="1" x14ac:dyDescent="0.3">
      <c r="D598" s="2"/>
      <c r="E598" s="2"/>
      <c r="F598" s="2"/>
      <c r="G598" s="2"/>
      <c r="H598" s="2"/>
      <c r="I598" s="2"/>
      <c r="J598" s="3"/>
      <c r="K598" s="2"/>
      <c r="L598" s="3"/>
      <c r="M598" s="2"/>
      <c r="N598" s="3"/>
      <c r="O598" s="2"/>
      <c r="P598" s="3"/>
    </row>
    <row r="599" spans="4:16" ht="15.75" customHeight="1" x14ac:dyDescent="0.3">
      <c r="D599" s="2"/>
      <c r="E599" s="2"/>
      <c r="F599" s="2"/>
      <c r="G599" s="2"/>
      <c r="H599" s="2"/>
      <c r="I599" s="2"/>
      <c r="J599" s="3"/>
      <c r="K599" s="2"/>
      <c r="L599" s="3"/>
      <c r="M599" s="2"/>
      <c r="N599" s="3"/>
      <c r="O599" s="2"/>
      <c r="P599" s="3"/>
    </row>
    <row r="600" spans="4:16" ht="15.75" customHeight="1" x14ac:dyDescent="0.3">
      <c r="D600" s="2"/>
      <c r="E600" s="2"/>
      <c r="F600" s="2"/>
      <c r="G600" s="2"/>
      <c r="H600" s="2"/>
      <c r="I600" s="2"/>
      <c r="J600" s="3"/>
      <c r="K600" s="2"/>
      <c r="L600" s="3"/>
      <c r="M600" s="2"/>
      <c r="N600" s="3"/>
      <c r="O600" s="2"/>
      <c r="P600" s="3"/>
    </row>
    <row r="601" spans="4:16" ht="15.75" customHeight="1" x14ac:dyDescent="0.3">
      <c r="D601" s="2"/>
      <c r="E601" s="2"/>
      <c r="F601" s="2"/>
      <c r="G601" s="2"/>
      <c r="H601" s="2"/>
      <c r="I601" s="2"/>
      <c r="J601" s="3"/>
      <c r="K601" s="2"/>
      <c r="L601" s="3"/>
      <c r="M601" s="2"/>
      <c r="N601" s="3"/>
      <c r="O601" s="2"/>
      <c r="P601" s="3"/>
    </row>
    <row r="602" spans="4:16" ht="15.75" customHeight="1" x14ac:dyDescent="0.3">
      <c r="D602" s="2"/>
      <c r="E602" s="2"/>
      <c r="F602" s="2"/>
      <c r="G602" s="2"/>
      <c r="H602" s="2"/>
      <c r="I602" s="2"/>
      <c r="J602" s="3"/>
      <c r="K602" s="2"/>
      <c r="L602" s="3"/>
      <c r="M602" s="2"/>
      <c r="N602" s="3"/>
      <c r="O602" s="2"/>
      <c r="P602" s="3"/>
    </row>
    <row r="603" spans="4:16" ht="15.75" customHeight="1" x14ac:dyDescent="0.3">
      <c r="D603" s="2"/>
      <c r="E603" s="2"/>
      <c r="F603" s="2"/>
      <c r="G603" s="2"/>
      <c r="H603" s="2"/>
      <c r="I603" s="2"/>
      <c r="J603" s="3"/>
      <c r="K603" s="2"/>
      <c r="L603" s="3"/>
      <c r="M603" s="2"/>
      <c r="N603" s="3"/>
      <c r="O603" s="2"/>
      <c r="P603" s="3"/>
    </row>
    <row r="604" spans="4:16" ht="15.75" customHeight="1" x14ac:dyDescent="0.3">
      <c r="D604" s="2"/>
      <c r="E604" s="2"/>
      <c r="F604" s="2"/>
      <c r="G604" s="2"/>
      <c r="H604" s="2"/>
      <c r="I604" s="2"/>
      <c r="J604" s="3"/>
      <c r="K604" s="2"/>
      <c r="L604" s="3"/>
      <c r="M604" s="2"/>
      <c r="N604" s="3"/>
      <c r="O604" s="2"/>
      <c r="P604" s="3"/>
    </row>
    <row r="605" spans="4:16" ht="15.75" customHeight="1" x14ac:dyDescent="0.3">
      <c r="D605" s="2"/>
      <c r="E605" s="2"/>
      <c r="F605" s="2"/>
      <c r="G605" s="2"/>
      <c r="H605" s="2"/>
      <c r="I605" s="2"/>
      <c r="J605" s="3"/>
      <c r="K605" s="2"/>
      <c r="L605" s="3"/>
      <c r="M605" s="2"/>
      <c r="N605" s="3"/>
      <c r="O605" s="2"/>
      <c r="P605" s="3"/>
    </row>
    <row r="606" spans="4:16" ht="15.75" customHeight="1" x14ac:dyDescent="0.3">
      <c r="D606" s="2"/>
      <c r="E606" s="2"/>
      <c r="F606" s="2"/>
      <c r="G606" s="2"/>
      <c r="H606" s="2"/>
      <c r="I606" s="2"/>
      <c r="J606" s="3"/>
      <c r="K606" s="2"/>
      <c r="L606" s="3"/>
      <c r="M606" s="2"/>
      <c r="N606" s="3"/>
      <c r="O606" s="2"/>
      <c r="P606" s="3"/>
    </row>
    <row r="607" spans="4:16" ht="15.75" customHeight="1" x14ac:dyDescent="0.3">
      <c r="D607" s="2"/>
      <c r="E607" s="2"/>
      <c r="F607" s="2"/>
      <c r="G607" s="2"/>
      <c r="H607" s="2"/>
      <c r="I607" s="2"/>
      <c r="J607" s="3"/>
      <c r="K607" s="2"/>
      <c r="L607" s="3"/>
      <c r="M607" s="2"/>
      <c r="N607" s="3"/>
      <c r="O607" s="2"/>
      <c r="P607" s="3"/>
    </row>
    <row r="608" spans="4:16" ht="15.75" customHeight="1" x14ac:dyDescent="0.3">
      <c r="D608" s="2"/>
      <c r="E608" s="2"/>
      <c r="F608" s="2"/>
      <c r="G608" s="2"/>
      <c r="H608" s="2"/>
      <c r="I608" s="2"/>
      <c r="J608" s="3"/>
      <c r="K608" s="2"/>
      <c r="L608" s="3"/>
      <c r="M608" s="2"/>
      <c r="N608" s="3"/>
      <c r="O608" s="2"/>
      <c r="P608" s="3"/>
    </row>
    <row r="609" spans="4:16" ht="15.75" customHeight="1" x14ac:dyDescent="0.3">
      <c r="D609" s="2"/>
      <c r="E609" s="2"/>
      <c r="F609" s="2"/>
      <c r="G609" s="2"/>
      <c r="H609" s="2"/>
      <c r="I609" s="2"/>
      <c r="J609" s="3"/>
      <c r="K609" s="2"/>
      <c r="L609" s="3"/>
      <c r="M609" s="2"/>
      <c r="N609" s="3"/>
      <c r="O609" s="2"/>
      <c r="P609" s="3"/>
    </row>
    <row r="610" spans="4:16" ht="15.75" customHeight="1" x14ac:dyDescent="0.3">
      <c r="D610" s="2"/>
      <c r="E610" s="2"/>
      <c r="F610" s="2"/>
      <c r="G610" s="2"/>
      <c r="H610" s="2"/>
      <c r="I610" s="2"/>
      <c r="J610" s="3"/>
      <c r="K610" s="2"/>
      <c r="L610" s="3"/>
      <c r="M610" s="2"/>
      <c r="N610" s="3"/>
      <c r="O610" s="2"/>
      <c r="P610" s="3"/>
    </row>
    <row r="611" spans="4:16" ht="15.75" customHeight="1" x14ac:dyDescent="0.3">
      <c r="D611" s="2"/>
      <c r="E611" s="2"/>
      <c r="F611" s="2"/>
      <c r="G611" s="2"/>
      <c r="H611" s="2"/>
      <c r="I611" s="2"/>
      <c r="J611" s="3"/>
      <c r="K611" s="2"/>
      <c r="L611" s="3"/>
      <c r="M611" s="2"/>
      <c r="N611" s="3"/>
      <c r="O611" s="2"/>
      <c r="P611" s="3"/>
    </row>
    <row r="612" spans="4:16" ht="15.75" customHeight="1" x14ac:dyDescent="0.3">
      <c r="D612" s="2"/>
      <c r="E612" s="2"/>
      <c r="F612" s="2"/>
      <c r="G612" s="2"/>
      <c r="H612" s="2"/>
      <c r="I612" s="2"/>
      <c r="J612" s="3"/>
      <c r="K612" s="2"/>
      <c r="L612" s="3"/>
      <c r="M612" s="2"/>
      <c r="N612" s="3"/>
      <c r="O612" s="2"/>
      <c r="P612" s="3"/>
    </row>
    <row r="613" spans="4:16" ht="15.75" customHeight="1" x14ac:dyDescent="0.3">
      <c r="D613" s="2"/>
      <c r="E613" s="2"/>
      <c r="F613" s="2"/>
      <c r="G613" s="2"/>
      <c r="H613" s="2"/>
      <c r="I613" s="2"/>
      <c r="J613" s="3"/>
      <c r="K613" s="2"/>
      <c r="L613" s="3"/>
      <c r="M613" s="2"/>
      <c r="N613" s="3"/>
      <c r="O613" s="2"/>
      <c r="P613" s="3"/>
    </row>
    <row r="614" spans="4:16" ht="15.75" customHeight="1" x14ac:dyDescent="0.3">
      <c r="D614" s="2"/>
      <c r="E614" s="2"/>
      <c r="F614" s="2"/>
      <c r="G614" s="2"/>
      <c r="H614" s="2"/>
      <c r="I614" s="2"/>
      <c r="J614" s="3"/>
      <c r="K614" s="2"/>
      <c r="L614" s="3"/>
      <c r="M614" s="2"/>
      <c r="N614" s="3"/>
      <c r="O614" s="2"/>
      <c r="P614" s="3"/>
    </row>
    <row r="615" spans="4:16" ht="15.75" customHeight="1" x14ac:dyDescent="0.3">
      <c r="D615" s="2"/>
      <c r="E615" s="2"/>
      <c r="F615" s="2"/>
      <c r="G615" s="2"/>
      <c r="H615" s="2"/>
      <c r="I615" s="2"/>
      <c r="J615" s="3"/>
      <c r="K615" s="2"/>
      <c r="L615" s="3"/>
      <c r="M615" s="2"/>
      <c r="N615" s="3"/>
      <c r="O615" s="2"/>
      <c r="P615" s="3"/>
    </row>
    <row r="616" spans="4:16" ht="15.75" customHeight="1" x14ac:dyDescent="0.3">
      <c r="D616" s="2"/>
      <c r="E616" s="2"/>
      <c r="F616" s="2"/>
      <c r="G616" s="2"/>
      <c r="H616" s="2"/>
      <c r="I616" s="2"/>
      <c r="J616" s="3"/>
      <c r="K616" s="2"/>
      <c r="L616" s="3"/>
      <c r="M616" s="2"/>
      <c r="N616" s="3"/>
      <c r="O616" s="2"/>
      <c r="P616" s="3"/>
    </row>
    <row r="617" spans="4:16" ht="15.75" customHeight="1" x14ac:dyDescent="0.3">
      <c r="D617" s="2"/>
      <c r="E617" s="2"/>
      <c r="F617" s="2"/>
      <c r="G617" s="2"/>
      <c r="H617" s="2"/>
      <c r="I617" s="2"/>
      <c r="J617" s="3"/>
      <c r="K617" s="2"/>
      <c r="L617" s="3"/>
      <c r="M617" s="2"/>
      <c r="N617" s="3"/>
      <c r="O617" s="2"/>
      <c r="P617" s="3"/>
    </row>
    <row r="618" spans="4:16" ht="15.75" customHeight="1" x14ac:dyDescent="0.3">
      <c r="D618" s="2"/>
      <c r="E618" s="2"/>
      <c r="F618" s="2"/>
      <c r="G618" s="2"/>
      <c r="H618" s="2"/>
      <c r="I618" s="2"/>
      <c r="J618" s="3"/>
      <c r="K618" s="2"/>
      <c r="L618" s="3"/>
      <c r="M618" s="2"/>
      <c r="N618" s="3"/>
      <c r="O618" s="2"/>
      <c r="P618" s="3"/>
    </row>
    <row r="619" spans="4:16" ht="15.75" customHeight="1" x14ac:dyDescent="0.3">
      <c r="D619" s="2"/>
      <c r="E619" s="2"/>
      <c r="F619" s="2"/>
      <c r="G619" s="2"/>
      <c r="H619" s="2"/>
      <c r="I619" s="2"/>
      <c r="J619" s="3"/>
      <c r="K619" s="2"/>
      <c r="L619" s="3"/>
      <c r="M619" s="2"/>
      <c r="N619" s="3"/>
      <c r="O619" s="2"/>
      <c r="P619" s="3"/>
    </row>
    <row r="620" spans="4:16" ht="15.75" customHeight="1" x14ac:dyDescent="0.3">
      <c r="D620" s="2"/>
      <c r="E620" s="2"/>
      <c r="F620" s="2"/>
      <c r="G620" s="2"/>
      <c r="H620" s="2"/>
      <c r="I620" s="2"/>
      <c r="J620" s="3"/>
      <c r="K620" s="2"/>
      <c r="L620" s="3"/>
      <c r="M620" s="2"/>
      <c r="N620" s="3"/>
      <c r="O620" s="2"/>
      <c r="P620" s="3"/>
    </row>
    <row r="621" spans="4:16" ht="15.75" customHeight="1" x14ac:dyDescent="0.3">
      <c r="D621" s="2"/>
      <c r="E621" s="2"/>
      <c r="F621" s="2"/>
      <c r="G621" s="2"/>
      <c r="H621" s="2"/>
      <c r="I621" s="2"/>
      <c r="J621" s="3"/>
      <c r="K621" s="2"/>
      <c r="L621" s="3"/>
      <c r="M621" s="2"/>
      <c r="N621" s="3"/>
      <c r="O621" s="2"/>
      <c r="P621" s="3"/>
    </row>
    <row r="622" spans="4:16" ht="15.75" customHeight="1" x14ac:dyDescent="0.3">
      <c r="D622" s="2"/>
      <c r="E622" s="2"/>
      <c r="F622" s="2"/>
      <c r="G622" s="2"/>
      <c r="H622" s="2"/>
      <c r="I622" s="2"/>
      <c r="J622" s="3"/>
      <c r="K622" s="2"/>
      <c r="L622" s="3"/>
      <c r="M622" s="2"/>
      <c r="N622" s="3"/>
      <c r="O622" s="2"/>
      <c r="P622" s="3"/>
    </row>
    <row r="623" spans="4:16" ht="15.75" customHeight="1" x14ac:dyDescent="0.3">
      <c r="D623" s="2"/>
      <c r="E623" s="2"/>
      <c r="F623" s="2"/>
      <c r="G623" s="2"/>
      <c r="H623" s="2"/>
      <c r="I623" s="2"/>
      <c r="J623" s="3"/>
      <c r="K623" s="2"/>
      <c r="L623" s="3"/>
      <c r="M623" s="2"/>
      <c r="N623" s="3"/>
      <c r="O623" s="2"/>
      <c r="P623" s="3"/>
    </row>
    <row r="624" spans="4:16" ht="15.75" customHeight="1" x14ac:dyDescent="0.3">
      <c r="D624" s="2"/>
      <c r="E624" s="2"/>
      <c r="F624" s="2"/>
      <c r="G624" s="2"/>
      <c r="H624" s="2"/>
      <c r="I624" s="2"/>
      <c r="J624" s="3"/>
      <c r="K624" s="2"/>
      <c r="L624" s="3"/>
      <c r="M624" s="2"/>
      <c r="N624" s="3"/>
      <c r="O624" s="2"/>
      <c r="P624" s="3"/>
    </row>
    <row r="625" spans="4:16" ht="15.75" customHeight="1" x14ac:dyDescent="0.3">
      <c r="D625" s="2"/>
      <c r="E625" s="2"/>
      <c r="F625" s="2"/>
      <c r="G625" s="2"/>
      <c r="H625" s="2"/>
      <c r="I625" s="2"/>
      <c r="J625" s="3"/>
      <c r="K625" s="2"/>
      <c r="L625" s="3"/>
      <c r="M625" s="2"/>
      <c r="N625" s="3"/>
      <c r="O625" s="2"/>
      <c r="P625" s="3"/>
    </row>
    <row r="626" spans="4:16" ht="15.75" customHeight="1" x14ac:dyDescent="0.3">
      <c r="D626" s="2"/>
      <c r="E626" s="2"/>
      <c r="F626" s="2"/>
      <c r="G626" s="2"/>
      <c r="H626" s="2"/>
      <c r="I626" s="2"/>
      <c r="J626" s="3"/>
      <c r="K626" s="2"/>
      <c r="L626" s="3"/>
      <c r="M626" s="2"/>
      <c r="N626" s="3"/>
      <c r="O626" s="2"/>
      <c r="P626" s="3"/>
    </row>
    <row r="627" spans="4:16" ht="15.75" customHeight="1" x14ac:dyDescent="0.3">
      <c r="D627" s="2"/>
      <c r="E627" s="2"/>
      <c r="F627" s="2"/>
      <c r="G627" s="2"/>
      <c r="H627" s="2"/>
      <c r="I627" s="2"/>
      <c r="J627" s="3"/>
      <c r="K627" s="2"/>
      <c r="L627" s="3"/>
      <c r="M627" s="2"/>
      <c r="N627" s="3"/>
      <c r="O627" s="2"/>
      <c r="P627" s="3"/>
    </row>
    <row r="628" spans="4:16" ht="15.75" customHeight="1" x14ac:dyDescent="0.3">
      <c r="D628" s="2"/>
      <c r="E628" s="2"/>
      <c r="F628" s="2"/>
      <c r="G628" s="2"/>
      <c r="H628" s="2"/>
      <c r="I628" s="2"/>
      <c r="J628" s="3"/>
      <c r="K628" s="2"/>
      <c r="L628" s="3"/>
      <c r="M628" s="2"/>
      <c r="N628" s="3"/>
      <c r="O628" s="2"/>
      <c r="P628" s="3"/>
    </row>
    <row r="629" spans="4:16" ht="15.75" customHeight="1" x14ac:dyDescent="0.3">
      <c r="D629" s="2"/>
      <c r="E629" s="2"/>
      <c r="F629" s="2"/>
      <c r="G629" s="2"/>
      <c r="H629" s="2"/>
      <c r="I629" s="2"/>
      <c r="J629" s="3"/>
      <c r="K629" s="2"/>
      <c r="L629" s="3"/>
      <c r="M629" s="2"/>
      <c r="N629" s="3"/>
      <c r="O629" s="2"/>
      <c r="P629" s="3"/>
    </row>
    <row r="630" spans="4:16" ht="15.75" customHeight="1" x14ac:dyDescent="0.3">
      <c r="D630" s="2"/>
      <c r="E630" s="2"/>
      <c r="F630" s="2"/>
      <c r="G630" s="2"/>
      <c r="H630" s="2"/>
      <c r="I630" s="2"/>
      <c r="J630" s="3"/>
      <c r="K630" s="2"/>
      <c r="L630" s="3"/>
      <c r="M630" s="2"/>
      <c r="N630" s="3"/>
      <c r="O630" s="2"/>
      <c r="P630" s="3"/>
    </row>
    <row r="631" spans="4:16" ht="15.75" customHeight="1" x14ac:dyDescent="0.3">
      <c r="D631" s="2"/>
      <c r="E631" s="2"/>
      <c r="F631" s="2"/>
      <c r="G631" s="2"/>
      <c r="H631" s="2"/>
      <c r="I631" s="2"/>
      <c r="J631" s="3"/>
      <c r="K631" s="2"/>
      <c r="L631" s="3"/>
      <c r="M631" s="2"/>
      <c r="N631" s="3"/>
      <c r="O631" s="2"/>
      <c r="P631" s="3"/>
    </row>
    <row r="632" spans="4:16" ht="15.75" customHeight="1" x14ac:dyDescent="0.3">
      <c r="D632" s="2"/>
      <c r="E632" s="2"/>
      <c r="F632" s="2"/>
      <c r="G632" s="2"/>
      <c r="H632" s="2"/>
      <c r="I632" s="2"/>
      <c r="J632" s="3"/>
      <c r="K632" s="2"/>
      <c r="L632" s="3"/>
      <c r="M632" s="2"/>
      <c r="N632" s="3"/>
      <c r="O632" s="2"/>
      <c r="P632" s="3"/>
    </row>
    <row r="633" spans="4:16" ht="15.75" customHeight="1" x14ac:dyDescent="0.3">
      <c r="D633" s="2"/>
      <c r="E633" s="2"/>
      <c r="F633" s="2"/>
      <c r="G633" s="2"/>
      <c r="H633" s="2"/>
      <c r="I633" s="2"/>
      <c r="J633" s="3"/>
      <c r="K633" s="2"/>
      <c r="L633" s="3"/>
      <c r="M633" s="2"/>
      <c r="N633" s="3"/>
      <c r="O633" s="2"/>
      <c r="P633" s="3"/>
    </row>
    <row r="634" spans="4:16" ht="15.75" customHeight="1" x14ac:dyDescent="0.3">
      <c r="D634" s="2"/>
      <c r="E634" s="2"/>
      <c r="F634" s="2"/>
      <c r="G634" s="2"/>
      <c r="H634" s="2"/>
      <c r="I634" s="2"/>
      <c r="J634" s="3"/>
      <c r="K634" s="2"/>
      <c r="L634" s="3"/>
      <c r="M634" s="2"/>
      <c r="N634" s="3"/>
      <c r="O634" s="2"/>
      <c r="P634" s="3"/>
    </row>
    <row r="635" spans="4:16" ht="15.75" customHeight="1" x14ac:dyDescent="0.3">
      <c r="D635" s="2"/>
      <c r="E635" s="2"/>
      <c r="F635" s="2"/>
      <c r="G635" s="2"/>
      <c r="H635" s="2"/>
      <c r="I635" s="2"/>
      <c r="J635" s="3"/>
      <c r="K635" s="2"/>
      <c r="L635" s="3"/>
      <c r="M635" s="2"/>
      <c r="N635" s="3"/>
      <c r="O635" s="2"/>
      <c r="P635" s="3"/>
    </row>
    <row r="636" spans="4:16" ht="15.75" customHeight="1" x14ac:dyDescent="0.3">
      <c r="D636" s="2"/>
      <c r="E636" s="2"/>
      <c r="F636" s="2"/>
      <c r="G636" s="2"/>
      <c r="H636" s="2"/>
      <c r="I636" s="2"/>
      <c r="J636" s="3"/>
      <c r="K636" s="2"/>
      <c r="L636" s="3"/>
      <c r="M636" s="2"/>
      <c r="N636" s="3"/>
      <c r="O636" s="2"/>
      <c r="P636" s="3"/>
    </row>
    <row r="637" spans="4:16" ht="15.75" customHeight="1" x14ac:dyDescent="0.3">
      <c r="D637" s="2"/>
      <c r="E637" s="2"/>
      <c r="F637" s="2"/>
      <c r="G637" s="2"/>
      <c r="H637" s="2"/>
      <c r="I637" s="2"/>
      <c r="J637" s="3"/>
      <c r="K637" s="2"/>
      <c r="L637" s="3"/>
      <c r="M637" s="2"/>
      <c r="N637" s="3"/>
      <c r="O637" s="2"/>
      <c r="P637" s="3"/>
    </row>
    <row r="638" spans="4:16" ht="15.75" customHeight="1" x14ac:dyDescent="0.3">
      <c r="D638" s="2"/>
      <c r="E638" s="2"/>
      <c r="F638" s="2"/>
      <c r="G638" s="2"/>
      <c r="H638" s="2"/>
      <c r="I638" s="2"/>
      <c r="J638" s="3"/>
      <c r="K638" s="2"/>
      <c r="L638" s="3"/>
      <c r="M638" s="2"/>
      <c r="N638" s="3"/>
      <c r="O638" s="2"/>
      <c r="P638" s="3"/>
    </row>
    <row r="639" spans="4:16" ht="15.75" customHeight="1" x14ac:dyDescent="0.3">
      <c r="D639" s="2"/>
      <c r="E639" s="2"/>
      <c r="F639" s="2"/>
      <c r="G639" s="2"/>
      <c r="H639" s="2"/>
      <c r="I639" s="2"/>
      <c r="J639" s="3"/>
      <c r="K639" s="2"/>
      <c r="L639" s="3"/>
      <c r="M639" s="2"/>
      <c r="N639" s="3"/>
      <c r="O639" s="2"/>
      <c r="P639" s="3"/>
    </row>
    <row r="640" spans="4:16" ht="15.75" customHeight="1" x14ac:dyDescent="0.3">
      <c r="D640" s="2"/>
      <c r="E640" s="2"/>
      <c r="F640" s="2"/>
      <c r="G640" s="2"/>
      <c r="H640" s="2"/>
      <c r="I640" s="2"/>
      <c r="J640" s="3"/>
      <c r="K640" s="2"/>
      <c r="L640" s="3"/>
      <c r="M640" s="2"/>
      <c r="N640" s="3"/>
      <c r="O640" s="2"/>
      <c r="P640" s="3"/>
    </row>
    <row r="641" spans="4:16" ht="15.75" customHeight="1" x14ac:dyDescent="0.3">
      <c r="D641" s="2"/>
      <c r="E641" s="2"/>
      <c r="F641" s="2"/>
      <c r="G641" s="2"/>
      <c r="H641" s="2"/>
      <c r="I641" s="2"/>
      <c r="J641" s="3"/>
      <c r="K641" s="2"/>
      <c r="L641" s="3"/>
      <c r="M641" s="2"/>
      <c r="N641" s="3"/>
      <c r="O641" s="2"/>
      <c r="P641" s="3"/>
    </row>
    <row r="642" spans="4:16" ht="15.75" customHeight="1" x14ac:dyDescent="0.3">
      <c r="D642" s="2"/>
      <c r="E642" s="2"/>
      <c r="F642" s="2"/>
      <c r="G642" s="2"/>
      <c r="H642" s="2"/>
      <c r="I642" s="2"/>
      <c r="J642" s="3"/>
      <c r="K642" s="2"/>
      <c r="L642" s="3"/>
      <c r="M642" s="2"/>
      <c r="N642" s="3"/>
      <c r="O642" s="2"/>
      <c r="P642" s="3"/>
    </row>
    <row r="643" spans="4:16" ht="15.75" customHeight="1" x14ac:dyDescent="0.3">
      <c r="D643" s="2"/>
      <c r="E643" s="2"/>
      <c r="F643" s="2"/>
      <c r="G643" s="2"/>
      <c r="H643" s="2"/>
      <c r="I643" s="2"/>
      <c r="J643" s="3"/>
      <c r="K643" s="2"/>
      <c r="L643" s="3"/>
      <c r="M643" s="2"/>
      <c r="N643" s="3"/>
      <c r="O643" s="2"/>
      <c r="P643" s="3"/>
    </row>
    <row r="644" spans="4:16" ht="15.75" customHeight="1" x14ac:dyDescent="0.3">
      <c r="D644" s="2"/>
      <c r="E644" s="2"/>
      <c r="F644" s="2"/>
      <c r="G644" s="2"/>
      <c r="H644" s="2"/>
      <c r="I644" s="2"/>
      <c r="J644" s="3"/>
      <c r="K644" s="2"/>
      <c r="L644" s="3"/>
      <c r="M644" s="2"/>
      <c r="N644" s="3"/>
      <c r="O644" s="2"/>
      <c r="P644" s="3"/>
    </row>
    <row r="645" spans="4:16" ht="15.75" customHeight="1" x14ac:dyDescent="0.3">
      <c r="D645" s="2"/>
      <c r="E645" s="2"/>
      <c r="F645" s="2"/>
      <c r="G645" s="2"/>
      <c r="H645" s="2"/>
      <c r="I645" s="2"/>
      <c r="J645" s="3"/>
      <c r="K645" s="2"/>
      <c r="L645" s="3"/>
      <c r="M645" s="2"/>
      <c r="N645" s="3"/>
      <c r="O645" s="2"/>
      <c r="P645" s="3"/>
    </row>
    <row r="646" spans="4:16" ht="15.75" customHeight="1" x14ac:dyDescent="0.3">
      <c r="D646" s="2"/>
      <c r="E646" s="2"/>
      <c r="F646" s="2"/>
      <c r="G646" s="2"/>
      <c r="H646" s="2"/>
      <c r="I646" s="2"/>
      <c r="J646" s="3"/>
      <c r="K646" s="2"/>
      <c r="L646" s="3"/>
      <c r="M646" s="2"/>
      <c r="N646" s="3"/>
      <c r="O646" s="2"/>
      <c r="P646" s="3"/>
    </row>
    <row r="647" spans="4:16" ht="15.75" customHeight="1" x14ac:dyDescent="0.3">
      <c r="D647" s="2"/>
      <c r="E647" s="2"/>
      <c r="F647" s="2"/>
      <c r="G647" s="2"/>
      <c r="H647" s="2"/>
      <c r="I647" s="2"/>
      <c r="J647" s="3"/>
      <c r="K647" s="2"/>
      <c r="L647" s="3"/>
      <c r="M647" s="2"/>
      <c r="N647" s="3"/>
      <c r="O647" s="2"/>
      <c r="P647" s="3"/>
    </row>
    <row r="648" spans="4:16" ht="15.75" customHeight="1" x14ac:dyDescent="0.3">
      <c r="D648" s="2"/>
      <c r="E648" s="2"/>
      <c r="F648" s="2"/>
      <c r="G648" s="2"/>
      <c r="H648" s="2"/>
      <c r="I648" s="2"/>
      <c r="J648" s="3"/>
      <c r="K648" s="2"/>
      <c r="L648" s="3"/>
      <c r="M648" s="2"/>
      <c r="N648" s="3"/>
      <c r="O648" s="2"/>
      <c r="P648" s="3"/>
    </row>
    <row r="649" spans="4:16" ht="15.75" customHeight="1" x14ac:dyDescent="0.3">
      <c r="D649" s="2"/>
      <c r="E649" s="2"/>
      <c r="F649" s="2"/>
      <c r="G649" s="2"/>
      <c r="H649" s="2"/>
      <c r="I649" s="2"/>
      <c r="J649" s="3"/>
      <c r="K649" s="2"/>
      <c r="L649" s="3"/>
      <c r="M649" s="2"/>
      <c r="N649" s="3"/>
      <c r="O649" s="2"/>
      <c r="P649" s="3"/>
    </row>
    <row r="650" spans="4:16" ht="15.75" customHeight="1" x14ac:dyDescent="0.3">
      <c r="D650" s="2"/>
      <c r="E650" s="2"/>
      <c r="F650" s="2"/>
      <c r="G650" s="2"/>
      <c r="H650" s="2"/>
      <c r="I650" s="2"/>
      <c r="J650" s="3"/>
      <c r="K650" s="2"/>
      <c r="L650" s="3"/>
      <c r="M650" s="2"/>
      <c r="N650" s="3"/>
      <c r="O650" s="2"/>
      <c r="P650" s="3"/>
    </row>
    <row r="651" spans="4:16" ht="15.75" customHeight="1" x14ac:dyDescent="0.3">
      <c r="D651" s="2"/>
      <c r="E651" s="2"/>
      <c r="F651" s="2"/>
      <c r="G651" s="2"/>
      <c r="H651" s="2"/>
      <c r="I651" s="2"/>
      <c r="J651" s="3"/>
      <c r="K651" s="2"/>
      <c r="L651" s="3"/>
      <c r="M651" s="2"/>
      <c r="N651" s="3"/>
      <c r="O651" s="2"/>
      <c r="P651" s="3"/>
    </row>
    <row r="652" spans="4:16" ht="15.75" customHeight="1" x14ac:dyDescent="0.3">
      <c r="D652" s="2"/>
      <c r="E652" s="2"/>
      <c r="F652" s="2"/>
      <c r="G652" s="2"/>
      <c r="H652" s="2"/>
      <c r="I652" s="2"/>
      <c r="J652" s="3"/>
      <c r="K652" s="2"/>
      <c r="L652" s="3"/>
      <c r="M652" s="2"/>
      <c r="N652" s="3"/>
      <c r="O652" s="2"/>
      <c r="P652" s="3"/>
    </row>
    <row r="653" spans="4:16" ht="15.75" customHeight="1" x14ac:dyDescent="0.3">
      <c r="D653" s="2"/>
      <c r="E653" s="2"/>
      <c r="F653" s="2"/>
      <c r="G653" s="2"/>
      <c r="H653" s="2"/>
      <c r="I653" s="2"/>
      <c r="J653" s="3"/>
      <c r="K653" s="2"/>
      <c r="L653" s="3"/>
      <c r="M653" s="2"/>
      <c r="N653" s="3"/>
      <c r="O653" s="2"/>
      <c r="P653" s="3"/>
    </row>
    <row r="654" spans="4:16" ht="15.75" customHeight="1" x14ac:dyDescent="0.3">
      <c r="D654" s="2"/>
      <c r="E654" s="2"/>
      <c r="F654" s="2"/>
      <c r="G654" s="2"/>
      <c r="H654" s="2"/>
      <c r="I654" s="2"/>
      <c r="J654" s="3"/>
      <c r="K654" s="2"/>
      <c r="L654" s="3"/>
      <c r="M654" s="2"/>
      <c r="N654" s="3"/>
      <c r="O654" s="2"/>
      <c r="P654" s="3"/>
    </row>
    <row r="655" spans="4:16" ht="15.75" customHeight="1" x14ac:dyDescent="0.3">
      <c r="D655" s="2"/>
      <c r="E655" s="2"/>
      <c r="F655" s="2"/>
      <c r="G655" s="2"/>
      <c r="H655" s="2"/>
      <c r="I655" s="2"/>
      <c r="J655" s="3"/>
      <c r="K655" s="2"/>
      <c r="L655" s="3"/>
      <c r="M655" s="2"/>
      <c r="N655" s="3"/>
      <c r="O655" s="2"/>
      <c r="P655" s="3"/>
    </row>
    <row r="656" spans="4:16" ht="15.75" customHeight="1" x14ac:dyDescent="0.3">
      <c r="D656" s="2"/>
      <c r="E656" s="2"/>
      <c r="F656" s="2"/>
      <c r="G656" s="2"/>
      <c r="H656" s="2"/>
      <c r="I656" s="2"/>
      <c r="J656" s="3"/>
      <c r="K656" s="2"/>
      <c r="L656" s="3"/>
      <c r="M656" s="2"/>
      <c r="N656" s="3"/>
      <c r="O656" s="2"/>
      <c r="P656" s="3"/>
    </row>
    <row r="657" spans="4:16" ht="15.75" customHeight="1" x14ac:dyDescent="0.3">
      <c r="D657" s="2"/>
      <c r="E657" s="2"/>
      <c r="F657" s="2"/>
      <c r="G657" s="2"/>
      <c r="H657" s="2"/>
      <c r="I657" s="2"/>
      <c r="J657" s="3"/>
      <c r="K657" s="2"/>
      <c r="L657" s="3"/>
      <c r="M657" s="2"/>
      <c r="N657" s="3"/>
      <c r="O657" s="2"/>
      <c r="P657" s="3"/>
    </row>
    <row r="658" spans="4:16" ht="15.75" customHeight="1" x14ac:dyDescent="0.3">
      <c r="D658" s="2"/>
      <c r="E658" s="2"/>
      <c r="F658" s="2"/>
      <c r="G658" s="2"/>
      <c r="H658" s="2"/>
      <c r="I658" s="2"/>
      <c r="J658" s="3"/>
      <c r="K658" s="2"/>
      <c r="L658" s="3"/>
      <c r="M658" s="2"/>
      <c r="N658" s="3"/>
      <c r="O658" s="2"/>
      <c r="P658" s="3"/>
    </row>
    <row r="659" spans="4:16" ht="15.75" customHeight="1" x14ac:dyDescent="0.3">
      <c r="D659" s="2"/>
      <c r="E659" s="2"/>
      <c r="F659" s="2"/>
      <c r="G659" s="2"/>
      <c r="H659" s="2"/>
      <c r="I659" s="2"/>
      <c r="J659" s="3"/>
      <c r="K659" s="2"/>
      <c r="L659" s="3"/>
      <c r="M659" s="2"/>
      <c r="N659" s="3"/>
      <c r="O659" s="2"/>
      <c r="P659" s="3"/>
    </row>
    <row r="660" spans="4:16" ht="15.75" customHeight="1" x14ac:dyDescent="0.3">
      <c r="D660" s="2"/>
      <c r="E660" s="2"/>
      <c r="F660" s="2"/>
      <c r="G660" s="2"/>
      <c r="H660" s="2"/>
      <c r="I660" s="2"/>
      <c r="J660" s="3"/>
      <c r="K660" s="2"/>
      <c r="L660" s="3"/>
      <c r="M660" s="2"/>
      <c r="N660" s="3"/>
      <c r="O660" s="2"/>
      <c r="P660" s="3"/>
    </row>
    <row r="661" spans="4:16" ht="15.75" customHeight="1" x14ac:dyDescent="0.3">
      <c r="D661" s="2"/>
      <c r="E661" s="2"/>
      <c r="F661" s="2"/>
      <c r="G661" s="2"/>
      <c r="H661" s="2"/>
      <c r="I661" s="2"/>
      <c r="J661" s="3"/>
      <c r="K661" s="2"/>
      <c r="L661" s="3"/>
      <c r="M661" s="2"/>
      <c r="N661" s="3"/>
      <c r="O661" s="2"/>
      <c r="P661" s="3"/>
    </row>
    <row r="662" spans="4:16" ht="15.75" customHeight="1" x14ac:dyDescent="0.3">
      <c r="D662" s="2"/>
      <c r="E662" s="2"/>
      <c r="F662" s="2"/>
      <c r="G662" s="2"/>
      <c r="H662" s="2"/>
      <c r="I662" s="2"/>
      <c r="J662" s="3"/>
      <c r="K662" s="2"/>
      <c r="L662" s="3"/>
      <c r="M662" s="2"/>
      <c r="N662" s="3"/>
      <c r="O662" s="2"/>
      <c r="P662" s="3"/>
    </row>
    <row r="663" spans="4:16" ht="15.75" customHeight="1" x14ac:dyDescent="0.3">
      <c r="D663" s="2"/>
      <c r="E663" s="2"/>
      <c r="F663" s="2"/>
      <c r="G663" s="2"/>
      <c r="H663" s="2"/>
      <c r="I663" s="2"/>
      <c r="J663" s="3"/>
      <c r="K663" s="2"/>
      <c r="L663" s="3"/>
      <c r="M663" s="2"/>
      <c r="N663" s="3"/>
      <c r="O663" s="2"/>
      <c r="P663" s="3"/>
    </row>
    <row r="664" spans="4:16" ht="15.75" customHeight="1" x14ac:dyDescent="0.3">
      <c r="D664" s="2"/>
      <c r="E664" s="2"/>
      <c r="F664" s="2"/>
      <c r="G664" s="2"/>
      <c r="H664" s="2"/>
      <c r="I664" s="2"/>
      <c r="J664" s="3"/>
      <c r="K664" s="2"/>
      <c r="L664" s="3"/>
      <c r="M664" s="2"/>
      <c r="N664" s="3"/>
      <c r="O664" s="2"/>
      <c r="P664" s="3"/>
    </row>
    <row r="665" spans="4:16" ht="15.75" customHeight="1" x14ac:dyDescent="0.3">
      <c r="D665" s="2"/>
      <c r="E665" s="2"/>
      <c r="F665" s="2"/>
      <c r="G665" s="2"/>
      <c r="H665" s="2"/>
      <c r="I665" s="2"/>
      <c r="J665" s="3"/>
      <c r="K665" s="2"/>
      <c r="L665" s="3"/>
      <c r="M665" s="2"/>
      <c r="N665" s="3"/>
      <c r="O665" s="2"/>
      <c r="P665" s="3"/>
    </row>
    <row r="666" spans="4:16" ht="15.75" customHeight="1" x14ac:dyDescent="0.3">
      <c r="D666" s="2"/>
      <c r="E666" s="2"/>
      <c r="F666" s="2"/>
      <c r="G666" s="2"/>
      <c r="H666" s="2"/>
      <c r="I666" s="2"/>
      <c r="J666" s="3"/>
      <c r="K666" s="2"/>
      <c r="L666" s="3"/>
      <c r="M666" s="2"/>
      <c r="N666" s="3"/>
      <c r="O666" s="2"/>
      <c r="P666" s="3"/>
    </row>
    <row r="667" spans="4:16" ht="15.75" customHeight="1" x14ac:dyDescent="0.3">
      <c r="D667" s="2"/>
      <c r="E667" s="2"/>
      <c r="F667" s="2"/>
      <c r="G667" s="2"/>
      <c r="H667" s="2"/>
      <c r="I667" s="2"/>
      <c r="J667" s="3"/>
      <c r="K667" s="2"/>
      <c r="L667" s="3"/>
      <c r="M667" s="2"/>
      <c r="N667" s="3"/>
      <c r="O667" s="2"/>
      <c r="P667" s="3"/>
    </row>
    <row r="668" spans="4:16" ht="15.75" customHeight="1" x14ac:dyDescent="0.3">
      <c r="D668" s="2"/>
      <c r="E668" s="2"/>
      <c r="F668" s="2"/>
      <c r="G668" s="2"/>
      <c r="H668" s="2"/>
      <c r="I668" s="2"/>
      <c r="J668" s="3"/>
      <c r="K668" s="2"/>
      <c r="L668" s="3"/>
      <c r="M668" s="2"/>
      <c r="N668" s="3"/>
      <c r="O668" s="2"/>
      <c r="P668" s="3"/>
    </row>
    <row r="669" spans="4:16" ht="15.75" customHeight="1" x14ac:dyDescent="0.3">
      <c r="D669" s="2"/>
      <c r="E669" s="2"/>
      <c r="F669" s="2"/>
      <c r="G669" s="2"/>
      <c r="H669" s="2"/>
      <c r="I669" s="2"/>
      <c r="J669" s="3"/>
      <c r="K669" s="2"/>
      <c r="L669" s="3"/>
      <c r="M669" s="2"/>
      <c r="N669" s="3"/>
      <c r="O669" s="2"/>
      <c r="P669" s="3"/>
    </row>
    <row r="670" spans="4:16" ht="15.75" customHeight="1" x14ac:dyDescent="0.3">
      <c r="D670" s="2"/>
      <c r="E670" s="2"/>
      <c r="F670" s="2"/>
      <c r="G670" s="2"/>
      <c r="H670" s="2"/>
      <c r="I670" s="2"/>
      <c r="J670" s="3"/>
      <c r="K670" s="2"/>
      <c r="L670" s="3"/>
      <c r="M670" s="2"/>
      <c r="N670" s="3"/>
      <c r="O670" s="2"/>
      <c r="P670" s="3"/>
    </row>
    <row r="671" spans="4:16" ht="15.75" customHeight="1" x14ac:dyDescent="0.3">
      <c r="D671" s="2"/>
      <c r="E671" s="2"/>
      <c r="F671" s="2"/>
      <c r="G671" s="2"/>
      <c r="H671" s="2"/>
      <c r="I671" s="2"/>
      <c r="J671" s="3"/>
      <c r="K671" s="2"/>
      <c r="L671" s="3"/>
      <c r="M671" s="2"/>
      <c r="N671" s="3"/>
      <c r="O671" s="2"/>
      <c r="P671" s="3"/>
    </row>
    <row r="672" spans="4:16" ht="15.75" customHeight="1" x14ac:dyDescent="0.3">
      <c r="D672" s="2"/>
      <c r="E672" s="2"/>
      <c r="F672" s="2"/>
      <c r="G672" s="2"/>
      <c r="H672" s="2"/>
      <c r="I672" s="2"/>
      <c r="J672" s="3"/>
      <c r="K672" s="2"/>
      <c r="L672" s="3"/>
      <c r="M672" s="2"/>
      <c r="N672" s="3"/>
      <c r="O672" s="2"/>
      <c r="P672" s="3"/>
    </row>
    <row r="673" spans="4:16" ht="15.75" customHeight="1" x14ac:dyDescent="0.3">
      <c r="D673" s="2"/>
      <c r="E673" s="2"/>
      <c r="F673" s="2"/>
      <c r="G673" s="2"/>
      <c r="H673" s="2"/>
      <c r="I673" s="2"/>
      <c r="J673" s="3"/>
      <c r="K673" s="2"/>
      <c r="L673" s="3"/>
      <c r="M673" s="2"/>
      <c r="N673" s="3"/>
      <c r="O673" s="2"/>
      <c r="P673" s="3"/>
    </row>
    <row r="674" spans="4:16" ht="15.75" customHeight="1" x14ac:dyDescent="0.3">
      <c r="D674" s="2"/>
      <c r="E674" s="2"/>
      <c r="F674" s="2"/>
      <c r="G674" s="2"/>
      <c r="H674" s="2"/>
      <c r="I674" s="2"/>
      <c r="J674" s="3"/>
      <c r="K674" s="2"/>
      <c r="L674" s="3"/>
      <c r="M674" s="2"/>
      <c r="N674" s="3"/>
      <c r="O674" s="2"/>
      <c r="P674" s="3"/>
    </row>
    <row r="675" spans="4:16" ht="15.75" customHeight="1" x14ac:dyDescent="0.3">
      <c r="D675" s="2"/>
      <c r="E675" s="2"/>
      <c r="F675" s="2"/>
      <c r="G675" s="2"/>
      <c r="H675" s="2"/>
      <c r="I675" s="2"/>
      <c r="J675" s="3"/>
      <c r="K675" s="2"/>
      <c r="L675" s="3"/>
      <c r="M675" s="2"/>
      <c r="N675" s="3"/>
      <c r="O675" s="2"/>
      <c r="P675" s="3"/>
    </row>
    <row r="676" spans="4:16" ht="15.75" customHeight="1" x14ac:dyDescent="0.3">
      <c r="D676" s="2"/>
      <c r="E676" s="2"/>
      <c r="F676" s="2"/>
      <c r="G676" s="2"/>
      <c r="H676" s="2"/>
      <c r="I676" s="2"/>
      <c r="J676" s="3"/>
      <c r="K676" s="2"/>
      <c r="L676" s="3"/>
      <c r="M676" s="2"/>
      <c r="N676" s="3"/>
      <c r="O676" s="2"/>
      <c r="P676" s="3"/>
    </row>
    <row r="677" spans="4:16" ht="15.75" customHeight="1" x14ac:dyDescent="0.3">
      <c r="D677" s="2"/>
      <c r="E677" s="2"/>
      <c r="F677" s="2"/>
      <c r="G677" s="2"/>
      <c r="H677" s="2"/>
      <c r="I677" s="2"/>
      <c r="J677" s="3"/>
      <c r="K677" s="2"/>
      <c r="L677" s="3"/>
      <c r="M677" s="2"/>
      <c r="N677" s="3"/>
      <c r="O677" s="2"/>
      <c r="P677" s="3"/>
    </row>
    <row r="678" spans="4:16" ht="15.75" customHeight="1" x14ac:dyDescent="0.3">
      <c r="D678" s="2"/>
      <c r="E678" s="2"/>
      <c r="F678" s="2"/>
      <c r="G678" s="2"/>
      <c r="H678" s="2"/>
      <c r="I678" s="2"/>
      <c r="J678" s="3"/>
      <c r="K678" s="2"/>
      <c r="L678" s="3"/>
      <c r="M678" s="2"/>
      <c r="N678" s="3"/>
      <c r="O678" s="2"/>
      <c r="P678" s="3"/>
    </row>
    <row r="679" spans="4:16" ht="15.75" customHeight="1" x14ac:dyDescent="0.3">
      <c r="D679" s="2"/>
      <c r="E679" s="2"/>
      <c r="F679" s="2"/>
      <c r="G679" s="2"/>
      <c r="H679" s="2"/>
      <c r="I679" s="2"/>
      <c r="J679" s="3"/>
      <c r="K679" s="2"/>
      <c r="L679" s="3"/>
      <c r="M679" s="2"/>
      <c r="N679" s="3"/>
      <c r="O679" s="2"/>
      <c r="P679" s="3"/>
    </row>
    <row r="680" spans="4:16" ht="15.75" customHeight="1" x14ac:dyDescent="0.3">
      <c r="D680" s="2"/>
      <c r="E680" s="2"/>
      <c r="F680" s="2"/>
      <c r="G680" s="2"/>
      <c r="H680" s="2"/>
      <c r="I680" s="2"/>
      <c r="J680" s="3"/>
      <c r="K680" s="2"/>
      <c r="L680" s="3"/>
      <c r="M680" s="2"/>
      <c r="N680" s="3"/>
      <c r="O680" s="2"/>
      <c r="P680" s="3"/>
    </row>
    <row r="681" spans="4:16" ht="15.75" customHeight="1" x14ac:dyDescent="0.3">
      <c r="D681" s="2"/>
      <c r="E681" s="2"/>
      <c r="F681" s="2"/>
      <c r="G681" s="2"/>
      <c r="H681" s="2"/>
      <c r="I681" s="2"/>
      <c r="J681" s="3"/>
      <c r="K681" s="2"/>
      <c r="L681" s="3"/>
      <c r="M681" s="2"/>
      <c r="N681" s="3"/>
      <c r="O681" s="2"/>
      <c r="P681" s="3"/>
    </row>
    <row r="682" spans="4:16" ht="15.75" customHeight="1" x14ac:dyDescent="0.3">
      <c r="D682" s="2"/>
      <c r="E682" s="2"/>
      <c r="F682" s="2"/>
      <c r="G682" s="2"/>
      <c r="H682" s="2"/>
      <c r="I682" s="2"/>
      <c r="J682" s="3"/>
      <c r="K682" s="2"/>
      <c r="L682" s="3"/>
      <c r="M682" s="2"/>
      <c r="N682" s="3"/>
      <c r="O682" s="2"/>
      <c r="P682" s="3"/>
    </row>
    <row r="683" spans="4:16" ht="15.75" customHeight="1" x14ac:dyDescent="0.3">
      <c r="D683" s="2"/>
      <c r="E683" s="2"/>
      <c r="F683" s="2"/>
      <c r="G683" s="2"/>
      <c r="H683" s="2"/>
      <c r="I683" s="2"/>
      <c r="J683" s="3"/>
      <c r="K683" s="2"/>
      <c r="L683" s="3"/>
      <c r="M683" s="2"/>
      <c r="N683" s="3"/>
      <c r="O683" s="2"/>
      <c r="P683" s="3"/>
    </row>
    <row r="684" spans="4:16" ht="15.75" customHeight="1" x14ac:dyDescent="0.3">
      <c r="D684" s="2"/>
      <c r="E684" s="2"/>
      <c r="F684" s="2"/>
      <c r="G684" s="2"/>
      <c r="H684" s="2"/>
      <c r="I684" s="2"/>
      <c r="J684" s="3"/>
      <c r="K684" s="2"/>
      <c r="L684" s="3"/>
      <c r="M684" s="2"/>
      <c r="N684" s="3"/>
      <c r="O684" s="2"/>
      <c r="P684" s="3"/>
    </row>
    <row r="685" spans="4:16" ht="15.75" customHeight="1" x14ac:dyDescent="0.3">
      <c r="D685" s="2"/>
      <c r="E685" s="2"/>
      <c r="F685" s="2"/>
      <c r="G685" s="2"/>
      <c r="H685" s="2"/>
      <c r="I685" s="2"/>
      <c r="J685" s="3"/>
      <c r="K685" s="2"/>
      <c r="L685" s="3"/>
      <c r="M685" s="2"/>
      <c r="N685" s="3"/>
      <c r="O685" s="2"/>
      <c r="P685" s="3"/>
    </row>
    <row r="686" spans="4:16" ht="15.75" customHeight="1" x14ac:dyDescent="0.3">
      <c r="D686" s="2"/>
      <c r="E686" s="2"/>
      <c r="F686" s="2"/>
      <c r="G686" s="2"/>
      <c r="H686" s="2"/>
      <c r="I686" s="2"/>
      <c r="J686" s="3"/>
      <c r="K686" s="2"/>
      <c r="L686" s="3"/>
      <c r="M686" s="2"/>
      <c r="N686" s="3"/>
      <c r="O686" s="2"/>
      <c r="P686" s="3"/>
    </row>
    <row r="687" spans="4:16" ht="15.75" customHeight="1" x14ac:dyDescent="0.3">
      <c r="D687" s="2"/>
      <c r="E687" s="2"/>
      <c r="F687" s="2"/>
      <c r="G687" s="2"/>
      <c r="H687" s="2"/>
      <c r="I687" s="2"/>
      <c r="J687" s="3"/>
      <c r="K687" s="2"/>
      <c r="L687" s="3"/>
      <c r="M687" s="2"/>
      <c r="N687" s="3"/>
      <c r="O687" s="2"/>
      <c r="P687" s="3"/>
    </row>
    <row r="688" spans="4:16" ht="15.75" customHeight="1" x14ac:dyDescent="0.3">
      <c r="D688" s="2"/>
      <c r="E688" s="2"/>
      <c r="F688" s="2"/>
      <c r="G688" s="2"/>
      <c r="H688" s="2"/>
      <c r="I688" s="2"/>
      <c r="J688" s="3"/>
      <c r="K688" s="2"/>
      <c r="L688" s="3"/>
      <c r="M688" s="2"/>
      <c r="N688" s="3"/>
      <c r="O688" s="2"/>
      <c r="P688" s="3"/>
    </row>
    <row r="689" spans="4:16" ht="15.75" customHeight="1" x14ac:dyDescent="0.3">
      <c r="D689" s="2"/>
      <c r="E689" s="2"/>
      <c r="F689" s="2"/>
      <c r="G689" s="2"/>
      <c r="H689" s="2"/>
      <c r="I689" s="2"/>
      <c r="J689" s="3"/>
      <c r="K689" s="2"/>
      <c r="L689" s="3"/>
      <c r="M689" s="2"/>
      <c r="N689" s="3"/>
      <c r="O689" s="2"/>
      <c r="P689" s="3"/>
    </row>
    <row r="690" spans="4:16" ht="15.75" customHeight="1" x14ac:dyDescent="0.3">
      <c r="D690" s="2"/>
      <c r="E690" s="2"/>
      <c r="F690" s="2"/>
      <c r="G690" s="2"/>
      <c r="H690" s="2"/>
      <c r="I690" s="2"/>
      <c r="J690" s="3"/>
      <c r="K690" s="2"/>
      <c r="L690" s="3"/>
      <c r="M690" s="2"/>
      <c r="N690" s="3"/>
      <c r="O690" s="2"/>
      <c r="P690" s="3"/>
    </row>
    <row r="691" spans="4:16" ht="15.75" customHeight="1" x14ac:dyDescent="0.3">
      <c r="D691" s="2"/>
      <c r="E691" s="2"/>
      <c r="F691" s="2"/>
      <c r="G691" s="2"/>
      <c r="H691" s="2"/>
      <c r="I691" s="2"/>
      <c r="J691" s="3"/>
      <c r="K691" s="2"/>
      <c r="L691" s="3"/>
      <c r="M691" s="2"/>
      <c r="N691" s="3"/>
      <c r="O691" s="2"/>
      <c r="P691" s="3"/>
    </row>
    <row r="692" spans="4:16" ht="15.75" customHeight="1" x14ac:dyDescent="0.3">
      <c r="D692" s="2"/>
      <c r="E692" s="2"/>
      <c r="F692" s="2"/>
      <c r="G692" s="2"/>
      <c r="H692" s="2"/>
      <c r="I692" s="2"/>
      <c r="J692" s="3"/>
      <c r="K692" s="2"/>
      <c r="L692" s="3"/>
      <c r="M692" s="2"/>
      <c r="N692" s="3"/>
      <c r="O692" s="2"/>
      <c r="P692" s="3"/>
    </row>
    <row r="693" spans="4:16" ht="15.75" customHeight="1" x14ac:dyDescent="0.3">
      <c r="D693" s="2"/>
      <c r="E693" s="2"/>
      <c r="F693" s="2"/>
      <c r="G693" s="2"/>
      <c r="H693" s="2"/>
      <c r="I693" s="2"/>
      <c r="J693" s="3"/>
      <c r="K693" s="2"/>
      <c r="L693" s="3"/>
      <c r="M693" s="2"/>
      <c r="N693" s="3"/>
      <c r="O693" s="2"/>
      <c r="P693" s="3"/>
    </row>
    <row r="694" spans="4:16" ht="15.75" customHeight="1" x14ac:dyDescent="0.3">
      <c r="D694" s="2"/>
      <c r="E694" s="2"/>
      <c r="F694" s="2"/>
      <c r="G694" s="2"/>
      <c r="H694" s="2"/>
      <c r="I694" s="2"/>
      <c r="J694" s="3"/>
      <c r="K694" s="2"/>
      <c r="L694" s="3"/>
      <c r="M694" s="2"/>
      <c r="N694" s="3"/>
      <c r="O694" s="2"/>
      <c r="P694" s="3"/>
    </row>
    <row r="695" spans="4:16" ht="15.75" customHeight="1" x14ac:dyDescent="0.3">
      <c r="D695" s="2"/>
      <c r="E695" s="2"/>
      <c r="F695" s="2"/>
      <c r="G695" s="2"/>
      <c r="H695" s="2"/>
      <c r="I695" s="2"/>
      <c r="J695" s="3"/>
      <c r="K695" s="2"/>
      <c r="L695" s="3"/>
      <c r="M695" s="2"/>
      <c r="N695" s="3"/>
      <c r="O695" s="2"/>
      <c r="P695" s="3"/>
    </row>
    <row r="696" spans="4:16" ht="15.75" customHeight="1" x14ac:dyDescent="0.3">
      <c r="D696" s="2"/>
      <c r="E696" s="2"/>
      <c r="F696" s="2"/>
      <c r="G696" s="2"/>
      <c r="H696" s="2"/>
      <c r="I696" s="2"/>
      <c r="J696" s="3"/>
      <c r="K696" s="2"/>
      <c r="L696" s="3"/>
      <c r="M696" s="2"/>
      <c r="N696" s="3"/>
      <c r="O696" s="2"/>
      <c r="P696" s="3"/>
    </row>
    <row r="697" spans="4:16" ht="15.75" customHeight="1" x14ac:dyDescent="0.3">
      <c r="D697" s="2"/>
      <c r="E697" s="2"/>
      <c r="F697" s="2"/>
      <c r="G697" s="2"/>
      <c r="H697" s="2"/>
      <c r="I697" s="2"/>
      <c r="J697" s="3"/>
      <c r="K697" s="2"/>
      <c r="L697" s="3"/>
      <c r="M697" s="2"/>
      <c r="N697" s="3"/>
      <c r="O697" s="2"/>
      <c r="P697" s="3"/>
    </row>
    <row r="698" spans="4:16" ht="15.75" customHeight="1" x14ac:dyDescent="0.3">
      <c r="D698" s="2"/>
      <c r="E698" s="2"/>
      <c r="F698" s="2"/>
      <c r="G698" s="2"/>
      <c r="H698" s="2"/>
      <c r="I698" s="2"/>
      <c r="J698" s="3"/>
      <c r="K698" s="2"/>
      <c r="L698" s="3"/>
      <c r="M698" s="2"/>
      <c r="N698" s="3"/>
      <c r="O698" s="2"/>
      <c r="P698" s="3"/>
    </row>
    <row r="699" spans="4:16" ht="15.75" customHeight="1" x14ac:dyDescent="0.3">
      <c r="D699" s="2"/>
      <c r="E699" s="2"/>
      <c r="F699" s="2"/>
      <c r="G699" s="2"/>
      <c r="H699" s="2"/>
      <c r="I699" s="2"/>
      <c r="J699" s="3"/>
      <c r="K699" s="2"/>
      <c r="L699" s="3"/>
      <c r="M699" s="2"/>
      <c r="N699" s="3"/>
      <c r="O699" s="2"/>
      <c r="P699" s="3"/>
    </row>
    <row r="700" spans="4:16" ht="15.75" customHeight="1" x14ac:dyDescent="0.3">
      <c r="D700" s="2"/>
      <c r="E700" s="2"/>
      <c r="F700" s="2"/>
      <c r="G700" s="2"/>
      <c r="H700" s="2"/>
      <c r="I700" s="2"/>
      <c r="J700" s="3"/>
      <c r="K700" s="2"/>
      <c r="L700" s="3"/>
      <c r="M700" s="2"/>
      <c r="N700" s="3"/>
      <c r="O700" s="2"/>
      <c r="P700" s="3"/>
    </row>
    <row r="701" spans="4:16" ht="15.75" customHeight="1" x14ac:dyDescent="0.3">
      <c r="D701" s="2"/>
      <c r="E701" s="2"/>
      <c r="F701" s="2"/>
      <c r="G701" s="2"/>
      <c r="H701" s="2"/>
      <c r="I701" s="2"/>
      <c r="J701" s="3"/>
      <c r="K701" s="2"/>
      <c r="L701" s="3"/>
      <c r="M701" s="2"/>
      <c r="N701" s="3"/>
      <c r="O701" s="2"/>
      <c r="P701" s="3"/>
    </row>
    <row r="702" spans="4:16" ht="15.75" customHeight="1" x14ac:dyDescent="0.3">
      <c r="D702" s="2"/>
      <c r="E702" s="2"/>
      <c r="F702" s="2"/>
      <c r="G702" s="2"/>
      <c r="H702" s="2"/>
      <c r="I702" s="2"/>
      <c r="J702" s="3"/>
      <c r="K702" s="2"/>
      <c r="L702" s="3"/>
      <c r="M702" s="2"/>
      <c r="N702" s="3"/>
      <c r="O702" s="2"/>
      <c r="P702" s="3"/>
    </row>
    <row r="703" spans="4:16" ht="15.75" customHeight="1" x14ac:dyDescent="0.3">
      <c r="D703" s="2"/>
      <c r="E703" s="2"/>
      <c r="F703" s="2"/>
      <c r="G703" s="2"/>
      <c r="H703" s="2"/>
      <c r="I703" s="2"/>
      <c r="J703" s="3"/>
      <c r="K703" s="2"/>
      <c r="L703" s="3"/>
      <c r="M703" s="2"/>
      <c r="N703" s="3"/>
      <c r="O703" s="2"/>
      <c r="P703" s="3"/>
    </row>
    <row r="704" spans="4:16" ht="15.75" customHeight="1" x14ac:dyDescent="0.3">
      <c r="D704" s="2"/>
      <c r="E704" s="2"/>
      <c r="F704" s="2"/>
      <c r="G704" s="2"/>
      <c r="H704" s="2"/>
      <c r="I704" s="2"/>
      <c r="J704" s="3"/>
      <c r="K704" s="2"/>
      <c r="L704" s="3"/>
      <c r="M704" s="2"/>
      <c r="N704" s="3"/>
      <c r="O704" s="2"/>
      <c r="P704" s="3"/>
    </row>
    <row r="705" spans="4:16" ht="15.75" customHeight="1" x14ac:dyDescent="0.3">
      <c r="D705" s="2"/>
      <c r="E705" s="2"/>
      <c r="F705" s="2"/>
      <c r="G705" s="2"/>
      <c r="H705" s="2"/>
      <c r="I705" s="2"/>
      <c r="J705" s="3"/>
      <c r="K705" s="2"/>
      <c r="L705" s="3"/>
      <c r="M705" s="2"/>
      <c r="N705" s="3"/>
      <c r="O705" s="2"/>
      <c r="P705" s="3"/>
    </row>
    <row r="706" spans="4:16" ht="15.75" customHeight="1" x14ac:dyDescent="0.3">
      <c r="D706" s="2"/>
      <c r="E706" s="2"/>
      <c r="F706" s="2"/>
      <c r="G706" s="2"/>
      <c r="H706" s="2"/>
      <c r="I706" s="2"/>
      <c r="J706" s="3"/>
      <c r="K706" s="2"/>
      <c r="L706" s="3"/>
      <c r="M706" s="2"/>
      <c r="N706" s="3"/>
      <c r="O706" s="2"/>
      <c r="P706" s="3"/>
    </row>
    <row r="707" spans="4:16" ht="15.75" customHeight="1" x14ac:dyDescent="0.3">
      <c r="D707" s="2"/>
      <c r="E707" s="2"/>
      <c r="F707" s="2"/>
      <c r="G707" s="2"/>
      <c r="H707" s="2"/>
      <c r="I707" s="2"/>
      <c r="J707" s="3"/>
      <c r="K707" s="2"/>
      <c r="L707" s="3"/>
      <c r="M707" s="2"/>
      <c r="N707" s="3"/>
      <c r="O707" s="2"/>
      <c r="P707" s="3"/>
    </row>
    <row r="708" spans="4:16" ht="15.75" customHeight="1" x14ac:dyDescent="0.3">
      <c r="D708" s="2"/>
      <c r="E708" s="2"/>
      <c r="F708" s="2"/>
      <c r="G708" s="2"/>
      <c r="H708" s="2"/>
      <c r="I708" s="2"/>
      <c r="J708" s="3"/>
      <c r="K708" s="2"/>
      <c r="L708" s="3"/>
      <c r="M708" s="2"/>
      <c r="N708" s="3"/>
      <c r="O708" s="2"/>
      <c r="P708" s="3"/>
    </row>
    <row r="709" spans="4:16" ht="15.75" customHeight="1" x14ac:dyDescent="0.3">
      <c r="D709" s="2"/>
      <c r="E709" s="2"/>
      <c r="F709" s="2"/>
      <c r="G709" s="2"/>
      <c r="H709" s="2"/>
      <c r="I709" s="2"/>
      <c r="J709" s="3"/>
      <c r="K709" s="2"/>
      <c r="L709" s="3"/>
      <c r="M709" s="2"/>
      <c r="N709" s="3"/>
      <c r="O709" s="2"/>
      <c r="P709" s="3"/>
    </row>
    <row r="710" spans="4:16" ht="15.75" customHeight="1" x14ac:dyDescent="0.3">
      <c r="D710" s="2"/>
      <c r="E710" s="2"/>
      <c r="F710" s="2"/>
      <c r="G710" s="2"/>
      <c r="H710" s="2"/>
      <c r="I710" s="2"/>
      <c r="J710" s="3"/>
      <c r="K710" s="2"/>
      <c r="L710" s="3"/>
      <c r="M710" s="2"/>
      <c r="N710" s="3"/>
      <c r="O710" s="2"/>
      <c r="P710" s="3"/>
    </row>
    <row r="711" spans="4:16" ht="15.75" customHeight="1" x14ac:dyDescent="0.3">
      <c r="D711" s="2"/>
      <c r="E711" s="2"/>
      <c r="F711" s="2"/>
      <c r="G711" s="2"/>
      <c r="H711" s="2"/>
      <c r="I711" s="2"/>
      <c r="J711" s="3"/>
      <c r="K711" s="2"/>
      <c r="L711" s="3"/>
      <c r="M711" s="2"/>
      <c r="N711" s="3"/>
      <c r="O711" s="2"/>
      <c r="P711" s="3"/>
    </row>
    <row r="712" spans="4:16" ht="15.75" customHeight="1" x14ac:dyDescent="0.3">
      <c r="D712" s="2"/>
      <c r="E712" s="2"/>
      <c r="F712" s="2"/>
      <c r="G712" s="2"/>
      <c r="H712" s="2"/>
      <c r="I712" s="2"/>
      <c r="J712" s="3"/>
      <c r="K712" s="2"/>
      <c r="L712" s="3"/>
      <c r="M712" s="2"/>
      <c r="N712" s="3"/>
      <c r="O712" s="2"/>
      <c r="P712" s="3"/>
    </row>
    <row r="713" spans="4:16" ht="15.75" customHeight="1" x14ac:dyDescent="0.3">
      <c r="D713" s="2"/>
      <c r="E713" s="2"/>
      <c r="F713" s="2"/>
      <c r="G713" s="2"/>
      <c r="H713" s="2"/>
      <c r="I713" s="2"/>
      <c r="J713" s="3"/>
      <c r="K713" s="2"/>
      <c r="L713" s="3"/>
      <c r="M713" s="2"/>
      <c r="N713" s="3"/>
      <c r="O713" s="2"/>
      <c r="P713" s="3"/>
    </row>
    <row r="714" spans="4:16" ht="15.75" customHeight="1" x14ac:dyDescent="0.3">
      <c r="D714" s="2"/>
      <c r="E714" s="2"/>
      <c r="F714" s="2"/>
      <c r="G714" s="2"/>
      <c r="H714" s="2"/>
      <c r="I714" s="2"/>
      <c r="J714" s="3"/>
      <c r="K714" s="2"/>
      <c r="L714" s="3"/>
      <c r="M714" s="2"/>
      <c r="N714" s="3"/>
      <c r="O714" s="2"/>
      <c r="P714" s="3"/>
    </row>
    <row r="715" spans="4:16" ht="15.75" customHeight="1" x14ac:dyDescent="0.3">
      <c r="D715" s="2"/>
      <c r="E715" s="2"/>
      <c r="F715" s="2"/>
      <c r="G715" s="2"/>
      <c r="H715" s="2"/>
      <c r="I715" s="2"/>
      <c r="J715" s="3"/>
      <c r="K715" s="2"/>
      <c r="L715" s="3"/>
      <c r="M715" s="2"/>
      <c r="N715" s="3"/>
      <c r="O715" s="2"/>
      <c r="P715" s="3"/>
    </row>
    <row r="716" spans="4:16" ht="15.75" customHeight="1" x14ac:dyDescent="0.3">
      <c r="D716" s="2"/>
      <c r="E716" s="2"/>
      <c r="F716" s="2"/>
      <c r="G716" s="2"/>
      <c r="H716" s="2"/>
      <c r="I716" s="2"/>
      <c r="J716" s="3"/>
      <c r="K716" s="2"/>
      <c r="L716" s="3"/>
      <c r="M716" s="2"/>
      <c r="N716" s="3"/>
      <c r="O716" s="2"/>
      <c r="P716" s="3"/>
    </row>
    <row r="717" spans="4:16" ht="15.75" customHeight="1" x14ac:dyDescent="0.3">
      <c r="D717" s="2"/>
      <c r="E717" s="2"/>
      <c r="F717" s="2"/>
      <c r="G717" s="2"/>
      <c r="H717" s="2"/>
      <c r="I717" s="2"/>
      <c r="J717" s="3"/>
      <c r="K717" s="2"/>
      <c r="L717" s="3"/>
      <c r="M717" s="2"/>
      <c r="N717" s="3"/>
      <c r="O717" s="2"/>
      <c r="P717" s="3"/>
    </row>
    <row r="718" spans="4:16" ht="15.75" customHeight="1" x14ac:dyDescent="0.3">
      <c r="D718" s="2"/>
      <c r="E718" s="2"/>
      <c r="F718" s="2"/>
      <c r="G718" s="2"/>
      <c r="H718" s="2"/>
      <c r="I718" s="2"/>
      <c r="J718" s="3"/>
      <c r="K718" s="2"/>
      <c r="L718" s="3"/>
      <c r="M718" s="2"/>
      <c r="N718" s="3"/>
      <c r="O718" s="2"/>
      <c r="P718" s="3"/>
    </row>
    <row r="719" spans="4:16" ht="15.75" customHeight="1" x14ac:dyDescent="0.3">
      <c r="D719" s="2"/>
      <c r="E719" s="2"/>
      <c r="F719" s="2"/>
      <c r="G719" s="2"/>
      <c r="H719" s="2"/>
      <c r="I719" s="2"/>
      <c r="J719" s="3"/>
      <c r="K719" s="2"/>
      <c r="L719" s="3"/>
      <c r="M719" s="2"/>
      <c r="N719" s="3"/>
      <c r="O719" s="2"/>
      <c r="P719" s="3"/>
    </row>
    <row r="720" spans="4:16" ht="15.75" customHeight="1" x14ac:dyDescent="0.3">
      <c r="D720" s="2"/>
      <c r="E720" s="2"/>
      <c r="F720" s="2"/>
      <c r="G720" s="2"/>
      <c r="H720" s="2"/>
      <c r="I720" s="2"/>
      <c r="J720" s="3"/>
      <c r="K720" s="2"/>
      <c r="L720" s="3"/>
      <c r="M720" s="2"/>
      <c r="N720" s="3"/>
      <c r="O720" s="2"/>
      <c r="P720" s="3"/>
    </row>
    <row r="721" spans="4:16" ht="15.75" customHeight="1" x14ac:dyDescent="0.3">
      <c r="D721" s="2"/>
      <c r="E721" s="2"/>
      <c r="F721" s="2"/>
      <c r="G721" s="2"/>
      <c r="H721" s="2"/>
      <c r="I721" s="2"/>
      <c r="J721" s="3"/>
      <c r="K721" s="2"/>
      <c r="L721" s="3"/>
      <c r="M721" s="2"/>
      <c r="N721" s="3"/>
      <c r="O721" s="2"/>
      <c r="P721" s="3"/>
    </row>
    <row r="722" spans="4:16" ht="15.75" customHeight="1" x14ac:dyDescent="0.3">
      <c r="D722" s="2"/>
      <c r="E722" s="2"/>
      <c r="F722" s="2"/>
      <c r="G722" s="2"/>
      <c r="H722" s="2"/>
      <c r="I722" s="2"/>
      <c r="J722" s="3"/>
      <c r="K722" s="2"/>
      <c r="L722" s="3"/>
      <c r="M722" s="2"/>
      <c r="N722" s="3"/>
      <c r="O722" s="2"/>
      <c r="P722" s="3"/>
    </row>
    <row r="723" spans="4:16" ht="15.75" customHeight="1" x14ac:dyDescent="0.3">
      <c r="D723" s="2"/>
      <c r="E723" s="2"/>
      <c r="F723" s="2"/>
      <c r="G723" s="2"/>
      <c r="H723" s="2"/>
      <c r="I723" s="2"/>
      <c r="J723" s="3"/>
      <c r="K723" s="2"/>
      <c r="L723" s="3"/>
      <c r="M723" s="2"/>
      <c r="N723" s="3"/>
      <c r="O723" s="2"/>
      <c r="P723" s="3"/>
    </row>
    <row r="724" spans="4:16" ht="15.75" customHeight="1" x14ac:dyDescent="0.3">
      <c r="D724" s="2"/>
      <c r="E724" s="2"/>
      <c r="F724" s="2"/>
      <c r="G724" s="2"/>
      <c r="H724" s="2"/>
      <c r="I724" s="2"/>
      <c r="J724" s="3"/>
      <c r="K724" s="2"/>
      <c r="L724" s="3"/>
      <c r="M724" s="2"/>
      <c r="N724" s="3"/>
      <c r="O724" s="2"/>
      <c r="P724" s="3"/>
    </row>
    <row r="725" spans="4:16" ht="15.75" customHeight="1" x14ac:dyDescent="0.3">
      <c r="D725" s="2"/>
      <c r="E725" s="2"/>
      <c r="F725" s="2"/>
      <c r="G725" s="2"/>
      <c r="H725" s="2"/>
      <c r="I725" s="2"/>
      <c r="J725" s="3"/>
      <c r="K725" s="2"/>
      <c r="L725" s="3"/>
      <c r="M725" s="2"/>
      <c r="N725" s="3"/>
      <c r="O725" s="2"/>
      <c r="P725" s="3"/>
    </row>
    <row r="726" spans="4:16" ht="15.75" customHeight="1" x14ac:dyDescent="0.3">
      <c r="D726" s="2"/>
      <c r="E726" s="2"/>
      <c r="F726" s="2"/>
      <c r="G726" s="2"/>
      <c r="H726" s="2"/>
      <c r="I726" s="2"/>
      <c r="J726" s="3"/>
      <c r="K726" s="2"/>
      <c r="L726" s="3"/>
      <c r="M726" s="2"/>
      <c r="N726" s="3"/>
      <c r="O726" s="2"/>
      <c r="P726" s="3"/>
    </row>
    <row r="727" spans="4:16" ht="15.75" customHeight="1" x14ac:dyDescent="0.3">
      <c r="D727" s="2"/>
      <c r="E727" s="2"/>
      <c r="F727" s="2"/>
      <c r="G727" s="2"/>
      <c r="H727" s="2"/>
      <c r="I727" s="2"/>
      <c r="J727" s="3"/>
      <c r="K727" s="2"/>
      <c r="L727" s="3"/>
      <c r="M727" s="2"/>
      <c r="N727" s="3"/>
      <c r="O727" s="2"/>
      <c r="P727" s="3"/>
    </row>
    <row r="728" spans="4:16" ht="15.75" customHeight="1" x14ac:dyDescent="0.3">
      <c r="D728" s="2"/>
      <c r="E728" s="2"/>
      <c r="F728" s="2"/>
      <c r="G728" s="2"/>
      <c r="H728" s="2"/>
      <c r="I728" s="2"/>
      <c r="J728" s="3"/>
      <c r="K728" s="2"/>
      <c r="L728" s="3"/>
      <c r="M728" s="2"/>
      <c r="N728" s="3"/>
      <c r="O728" s="2"/>
      <c r="P728" s="3"/>
    </row>
    <row r="729" spans="4:16" ht="15.75" customHeight="1" x14ac:dyDescent="0.3">
      <c r="D729" s="2"/>
      <c r="E729" s="2"/>
      <c r="F729" s="2"/>
      <c r="G729" s="2"/>
      <c r="H729" s="2"/>
      <c r="I729" s="2"/>
      <c r="J729" s="3"/>
      <c r="K729" s="2"/>
      <c r="L729" s="3"/>
      <c r="M729" s="2"/>
      <c r="N729" s="3"/>
      <c r="O729" s="2"/>
      <c r="P729" s="3"/>
    </row>
    <row r="730" spans="4:16" ht="15.75" customHeight="1" x14ac:dyDescent="0.3">
      <c r="D730" s="2"/>
      <c r="E730" s="2"/>
      <c r="F730" s="2"/>
      <c r="G730" s="2"/>
      <c r="H730" s="2"/>
      <c r="I730" s="2"/>
      <c r="J730" s="3"/>
      <c r="K730" s="2"/>
      <c r="L730" s="3"/>
      <c r="M730" s="2"/>
      <c r="N730" s="3"/>
      <c r="O730" s="2"/>
      <c r="P730" s="3"/>
    </row>
    <row r="731" spans="4:16" ht="15.75" customHeight="1" x14ac:dyDescent="0.3">
      <c r="D731" s="2"/>
      <c r="E731" s="2"/>
      <c r="F731" s="2"/>
      <c r="G731" s="2"/>
      <c r="H731" s="2"/>
      <c r="I731" s="2"/>
      <c r="J731" s="3"/>
      <c r="K731" s="2"/>
      <c r="L731" s="3"/>
      <c r="M731" s="2"/>
      <c r="N731" s="3"/>
      <c r="O731" s="2"/>
      <c r="P731" s="3"/>
    </row>
    <row r="732" spans="4:16" ht="15.75" customHeight="1" x14ac:dyDescent="0.3">
      <c r="D732" s="2"/>
      <c r="E732" s="2"/>
      <c r="F732" s="2"/>
      <c r="G732" s="2"/>
      <c r="H732" s="2"/>
      <c r="I732" s="2"/>
      <c r="J732" s="3"/>
      <c r="K732" s="2"/>
      <c r="L732" s="3"/>
      <c r="M732" s="2"/>
      <c r="N732" s="3"/>
      <c r="O732" s="2"/>
      <c r="P732" s="3"/>
    </row>
    <row r="733" spans="4:16" ht="15.75" customHeight="1" x14ac:dyDescent="0.3">
      <c r="D733" s="2"/>
      <c r="E733" s="2"/>
      <c r="F733" s="2"/>
      <c r="G733" s="2"/>
      <c r="H733" s="2"/>
      <c r="I733" s="2"/>
      <c r="J733" s="3"/>
      <c r="K733" s="2"/>
      <c r="L733" s="3"/>
      <c r="M733" s="2"/>
      <c r="N733" s="3"/>
      <c r="O733" s="2"/>
      <c r="P733" s="3"/>
    </row>
    <row r="734" spans="4:16" ht="15.75" customHeight="1" x14ac:dyDescent="0.3">
      <c r="D734" s="2"/>
      <c r="E734" s="2"/>
      <c r="F734" s="2"/>
      <c r="G734" s="2"/>
      <c r="H734" s="2"/>
      <c r="I734" s="2"/>
      <c r="J734" s="3"/>
      <c r="K734" s="2"/>
      <c r="L734" s="3"/>
      <c r="M734" s="2"/>
      <c r="N734" s="3"/>
      <c r="O734" s="2"/>
      <c r="P734" s="3"/>
    </row>
    <row r="735" spans="4:16" ht="15.75" customHeight="1" x14ac:dyDescent="0.3">
      <c r="D735" s="2"/>
      <c r="E735" s="2"/>
      <c r="F735" s="2"/>
      <c r="G735" s="2"/>
      <c r="H735" s="2"/>
      <c r="I735" s="2"/>
      <c r="J735" s="3"/>
      <c r="K735" s="2"/>
      <c r="L735" s="3"/>
      <c r="M735" s="2"/>
      <c r="N735" s="3"/>
      <c r="O735" s="2"/>
      <c r="P735" s="3"/>
    </row>
    <row r="736" spans="4:16" ht="15.75" customHeight="1" x14ac:dyDescent="0.3">
      <c r="D736" s="2"/>
      <c r="E736" s="2"/>
      <c r="F736" s="2"/>
      <c r="G736" s="2"/>
      <c r="H736" s="2"/>
      <c r="I736" s="2"/>
      <c r="J736" s="3"/>
      <c r="K736" s="2"/>
      <c r="L736" s="3"/>
      <c r="M736" s="2"/>
      <c r="N736" s="3"/>
      <c r="O736" s="2"/>
      <c r="P736" s="3"/>
    </row>
    <row r="737" spans="4:16" ht="15.75" customHeight="1" x14ac:dyDescent="0.3">
      <c r="D737" s="2"/>
      <c r="E737" s="2"/>
      <c r="F737" s="2"/>
      <c r="G737" s="2"/>
      <c r="H737" s="2"/>
      <c r="I737" s="2"/>
      <c r="J737" s="3"/>
      <c r="K737" s="2"/>
      <c r="L737" s="3"/>
      <c r="M737" s="2"/>
      <c r="N737" s="3"/>
      <c r="O737" s="2"/>
      <c r="P737" s="3"/>
    </row>
    <row r="738" spans="4:16" ht="15.75" customHeight="1" x14ac:dyDescent="0.3">
      <c r="D738" s="2"/>
      <c r="E738" s="2"/>
      <c r="F738" s="2"/>
      <c r="G738" s="2"/>
      <c r="H738" s="2"/>
      <c r="I738" s="2"/>
      <c r="J738" s="3"/>
      <c r="K738" s="2"/>
      <c r="L738" s="3"/>
      <c r="M738" s="2"/>
      <c r="N738" s="3"/>
      <c r="O738" s="2"/>
      <c r="P738" s="3"/>
    </row>
    <row r="739" spans="4:16" ht="15.75" customHeight="1" x14ac:dyDescent="0.3">
      <c r="D739" s="2"/>
      <c r="E739" s="2"/>
      <c r="F739" s="2"/>
      <c r="G739" s="2"/>
      <c r="H739" s="2"/>
      <c r="I739" s="2"/>
      <c r="J739" s="3"/>
      <c r="K739" s="2"/>
      <c r="L739" s="3"/>
      <c r="M739" s="2"/>
      <c r="N739" s="3"/>
      <c r="O739" s="2"/>
      <c r="P739" s="3"/>
    </row>
    <row r="740" spans="4:16" ht="15.75" customHeight="1" x14ac:dyDescent="0.3">
      <c r="D740" s="2"/>
      <c r="E740" s="2"/>
      <c r="F740" s="2"/>
      <c r="G740" s="2"/>
      <c r="H740" s="2"/>
      <c r="I740" s="2"/>
      <c r="J740" s="3"/>
      <c r="K740" s="2"/>
      <c r="L740" s="3"/>
      <c r="M740" s="2"/>
      <c r="N740" s="3"/>
      <c r="O740" s="2"/>
      <c r="P740" s="3"/>
    </row>
    <row r="741" spans="4:16" ht="15.75" customHeight="1" x14ac:dyDescent="0.3">
      <c r="D741" s="2"/>
      <c r="E741" s="2"/>
      <c r="F741" s="2"/>
      <c r="G741" s="2"/>
      <c r="H741" s="2"/>
      <c r="I741" s="2"/>
      <c r="J741" s="3"/>
      <c r="K741" s="2"/>
      <c r="L741" s="3"/>
      <c r="M741" s="2"/>
      <c r="N741" s="3"/>
      <c r="O741" s="2"/>
      <c r="P741" s="3"/>
    </row>
    <row r="742" spans="4:16" ht="15.75" customHeight="1" x14ac:dyDescent="0.3">
      <c r="D742" s="2"/>
      <c r="E742" s="2"/>
      <c r="F742" s="2"/>
      <c r="G742" s="2"/>
      <c r="H742" s="2"/>
      <c r="I742" s="2"/>
      <c r="J742" s="3"/>
      <c r="K742" s="2"/>
      <c r="L742" s="3"/>
      <c r="M742" s="2"/>
      <c r="N742" s="3"/>
      <c r="O742" s="2"/>
      <c r="P742" s="3"/>
    </row>
    <row r="743" spans="4:16" ht="15.75" customHeight="1" x14ac:dyDescent="0.3">
      <c r="D743" s="2"/>
      <c r="E743" s="2"/>
      <c r="F743" s="2"/>
      <c r="G743" s="2"/>
      <c r="H743" s="2"/>
      <c r="I743" s="2"/>
      <c r="J743" s="3"/>
      <c r="K743" s="2"/>
      <c r="L743" s="3"/>
      <c r="M743" s="2"/>
      <c r="N743" s="3"/>
      <c r="O743" s="2"/>
      <c r="P743" s="3"/>
    </row>
    <row r="744" spans="4:16" ht="15.75" customHeight="1" x14ac:dyDescent="0.3">
      <c r="D744" s="2"/>
      <c r="E744" s="2"/>
      <c r="F744" s="2"/>
      <c r="G744" s="2"/>
      <c r="H744" s="2"/>
      <c r="I744" s="2"/>
      <c r="J744" s="3"/>
      <c r="K744" s="2"/>
      <c r="L744" s="3"/>
      <c r="M744" s="2"/>
      <c r="N744" s="3"/>
      <c r="O744" s="2"/>
      <c r="P744" s="3"/>
    </row>
    <row r="745" spans="4:16" ht="15.75" customHeight="1" x14ac:dyDescent="0.3">
      <c r="D745" s="2"/>
      <c r="E745" s="2"/>
      <c r="F745" s="2"/>
      <c r="G745" s="2"/>
      <c r="H745" s="2"/>
      <c r="I745" s="2"/>
      <c r="J745" s="3"/>
      <c r="K745" s="2"/>
      <c r="L745" s="3"/>
      <c r="M745" s="2"/>
      <c r="N745" s="3"/>
      <c r="O745" s="2"/>
      <c r="P745" s="3"/>
    </row>
    <row r="746" spans="4:16" ht="15.75" customHeight="1" x14ac:dyDescent="0.3">
      <c r="D746" s="2"/>
      <c r="E746" s="2"/>
      <c r="F746" s="2"/>
      <c r="G746" s="2"/>
      <c r="H746" s="2"/>
      <c r="I746" s="2"/>
      <c r="J746" s="3"/>
      <c r="K746" s="2"/>
      <c r="L746" s="3"/>
      <c r="M746" s="2"/>
      <c r="N746" s="3"/>
      <c r="O746" s="2"/>
      <c r="P746" s="3"/>
    </row>
    <row r="747" spans="4:16" ht="15.75" customHeight="1" x14ac:dyDescent="0.3">
      <c r="D747" s="2"/>
      <c r="E747" s="2"/>
      <c r="F747" s="2"/>
      <c r="G747" s="2"/>
      <c r="H747" s="2"/>
      <c r="I747" s="2"/>
      <c r="J747" s="3"/>
      <c r="K747" s="2"/>
      <c r="L747" s="3"/>
      <c r="M747" s="2"/>
      <c r="N747" s="3"/>
      <c r="O747" s="2"/>
      <c r="P747" s="3"/>
    </row>
    <row r="748" spans="4:16" ht="15.75" customHeight="1" x14ac:dyDescent="0.3">
      <c r="D748" s="2"/>
      <c r="E748" s="2"/>
      <c r="F748" s="2"/>
      <c r="G748" s="2"/>
      <c r="H748" s="2"/>
      <c r="I748" s="2"/>
      <c r="J748" s="3"/>
      <c r="K748" s="2"/>
      <c r="L748" s="3"/>
      <c r="M748" s="2"/>
      <c r="N748" s="3"/>
      <c r="O748" s="2"/>
      <c r="P748" s="3"/>
    </row>
    <row r="749" spans="4:16" ht="15.75" customHeight="1" x14ac:dyDescent="0.3">
      <c r="D749" s="2"/>
      <c r="E749" s="2"/>
      <c r="F749" s="2"/>
      <c r="G749" s="2"/>
      <c r="H749" s="2"/>
      <c r="I749" s="2"/>
      <c r="J749" s="3"/>
      <c r="K749" s="2"/>
      <c r="L749" s="3"/>
      <c r="M749" s="2"/>
      <c r="N749" s="3"/>
      <c r="O749" s="2"/>
      <c r="P749" s="3"/>
    </row>
    <row r="750" spans="4:16" ht="15.75" customHeight="1" x14ac:dyDescent="0.3">
      <c r="D750" s="2"/>
      <c r="E750" s="2"/>
      <c r="F750" s="2"/>
      <c r="G750" s="2"/>
      <c r="H750" s="2"/>
      <c r="I750" s="2"/>
      <c r="J750" s="3"/>
      <c r="K750" s="2"/>
      <c r="L750" s="3"/>
      <c r="M750" s="2"/>
      <c r="N750" s="3"/>
      <c r="O750" s="2"/>
      <c r="P750" s="3"/>
    </row>
    <row r="751" spans="4:16" ht="15.75" customHeight="1" x14ac:dyDescent="0.3">
      <c r="D751" s="2"/>
      <c r="E751" s="2"/>
      <c r="F751" s="2"/>
      <c r="G751" s="2"/>
      <c r="H751" s="2"/>
      <c r="I751" s="2"/>
      <c r="J751" s="3"/>
      <c r="K751" s="2"/>
      <c r="L751" s="3"/>
      <c r="M751" s="2"/>
      <c r="N751" s="3"/>
      <c r="O751" s="2"/>
      <c r="P751" s="3"/>
    </row>
    <row r="752" spans="4:16" ht="15.75" customHeight="1" x14ac:dyDescent="0.3">
      <c r="D752" s="2"/>
      <c r="E752" s="2"/>
      <c r="F752" s="2"/>
      <c r="G752" s="2"/>
      <c r="H752" s="2"/>
      <c r="I752" s="2"/>
      <c r="J752" s="3"/>
      <c r="K752" s="2"/>
      <c r="L752" s="3"/>
      <c r="M752" s="2"/>
      <c r="N752" s="3"/>
      <c r="O752" s="2"/>
      <c r="P752" s="3"/>
    </row>
    <row r="753" spans="4:16" ht="15.75" customHeight="1" x14ac:dyDescent="0.3">
      <c r="D753" s="2"/>
      <c r="E753" s="2"/>
      <c r="F753" s="2"/>
      <c r="G753" s="2"/>
      <c r="H753" s="2"/>
      <c r="I753" s="2"/>
      <c r="J753" s="3"/>
      <c r="K753" s="2"/>
      <c r="L753" s="3"/>
      <c r="M753" s="2"/>
      <c r="N753" s="3"/>
      <c r="O753" s="2"/>
      <c r="P753" s="3"/>
    </row>
    <row r="754" spans="4:16" ht="15.75" customHeight="1" x14ac:dyDescent="0.3">
      <c r="D754" s="2"/>
      <c r="E754" s="2"/>
      <c r="F754" s="2"/>
      <c r="G754" s="2"/>
      <c r="H754" s="2"/>
      <c r="I754" s="2"/>
      <c r="J754" s="3"/>
      <c r="K754" s="2"/>
      <c r="L754" s="3"/>
      <c r="M754" s="2"/>
      <c r="N754" s="3"/>
      <c r="O754" s="2"/>
      <c r="P754" s="3"/>
    </row>
    <row r="755" spans="4:16" ht="15.75" customHeight="1" x14ac:dyDescent="0.3">
      <c r="D755" s="2"/>
      <c r="E755" s="2"/>
      <c r="F755" s="2"/>
      <c r="G755" s="2"/>
      <c r="H755" s="2"/>
      <c r="I755" s="2"/>
      <c r="J755" s="3"/>
      <c r="K755" s="2"/>
      <c r="L755" s="3"/>
      <c r="M755" s="2"/>
      <c r="N755" s="3"/>
      <c r="O755" s="2"/>
      <c r="P755" s="3"/>
    </row>
    <row r="756" spans="4:16" ht="15.75" customHeight="1" x14ac:dyDescent="0.3">
      <c r="D756" s="2"/>
      <c r="E756" s="2"/>
      <c r="F756" s="2"/>
      <c r="G756" s="2"/>
      <c r="H756" s="2"/>
      <c r="I756" s="2"/>
      <c r="J756" s="3"/>
      <c r="K756" s="2"/>
      <c r="L756" s="3"/>
      <c r="M756" s="2"/>
      <c r="N756" s="3"/>
      <c r="O756" s="2"/>
      <c r="P756" s="3"/>
    </row>
    <row r="757" spans="4:16" ht="15.75" customHeight="1" x14ac:dyDescent="0.3">
      <c r="D757" s="2"/>
      <c r="E757" s="2"/>
      <c r="F757" s="2"/>
      <c r="G757" s="2"/>
      <c r="H757" s="2"/>
      <c r="I757" s="2"/>
      <c r="J757" s="3"/>
      <c r="K757" s="2"/>
      <c r="L757" s="3"/>
      <c r="M757" s="2"/>
      <c r="N757" s="3"/>
      <c r="O757" s="2"/>
      <c r="P757" s="3"/>
    </row>
    <row r="758" spans="4:16" ht="15.75" customHeight="1" x14ac:dyDescent="0.3">
      <c r="D758" s="2"/>
      <c r="E758" s="2"/>
      <c r="F758" s="2"/>
      <c r="G758" s="2"/>
      <c r="H758" s="2"/>
      <c r="I758" s="2"/>
      <c r="J758" s="3"/>
      <c r="K758" s="2"/>
      <c r="L758" s="3"/>
      <c r="M758" s="2"/>
      <c r="N758" s="3"/>
      <c r="O758" s="2"/>
      <c r="P758" s="3"/>
    </row>
    <row r="759" spans="4:16" ht="15.75" customHeight="1" x14ac:dyDescent="0.3">
      <c r="D759" s="2"/>
      <c r="E759" s="2"/>
      <c r="F759" s="2"/>
      <c r="G759" s="2"/>
      <c r="H759" s="2"/>
      <c r="I759" s="2"/>
      <c r="J759" s="3"/>
      <c r="K759" s="2"/>
      <c r="L759" s="3"/>
      <c r="M759" s="2"/>
      <c r="N759" s="3"/>
      <c r="O759" s="2"/>
      <c r="P759" s="3"/>
    </row>
    <row r="760" spans="4:16" ht="15.75" customHeight="1" x14ac:dyDescent="0.3">
      <c r="D760" s="2"/>
      <c r="E760" s="2"/>
      <c r="F760" s="2"/>
      <c r="G760" s="2"/>
      <c r="H760" s="2"/>
      <c r="I760" s="2"/>
      <c r="J760" s="3"/>
      <c r="K760" s="2"/>
      <c r="L760" s="3"/>
      <c r="M760" s="2"/>
      <c r="N760" s="3"/>
      <c r="O760" s="2"/>
      <c r="P760" s="3"/>
    </row>
    <row r="761" spans="4:16" ht="15.75" customHeight="1" x14ac:dyDescent="0.3">
      <c r="D761" s="2"/>
      <c r="E761" s="2"/>
      <c r="F761" s="2"/>
      <c r="G761" s="2"/>
      <c r="H761" s="2"/>
      <c r="I761" s="2"/>
      <c r="J761" s="3"/>
      <c r="K761" s="2"/>
      <c r="L761" s="3"/>
      <c r="M761" s="2"/>
      <c r="N761" s="3"/>
      <c r="O761" s="2"/>
      <c r="P761" s="3"/>
    </row>
    <row r="762" spans="4:16" ht="15.75" customHeight="1" x14ac:dyDescent="0.3">
      <c r="D762" s="2"/>
      <c r="E762" s="2"/>
      <c r="F762" s="2"/>
      <c r="G762" s="2"/>
      <c r="H762" s="2"/>
      <c r="I762" s="2"/>
      <c r="J762" s="3"/>
      <c r="K762" s="2"/>
      <c r="L762" s="3"/>
      <c r="M762" s="2"/>
      <c r="N762" s="3"/>
      <c r="O762" s="2"/>
      <c r="P762" s="3"/>
    </row>
    <row r="763" spans="4:16" ht="15.75" customHeight="1" x14ac:dyDescent="0.3">
      <c r="D763" s="2"/>
      <c r="E763" s="2"/>
      <c r="F763" s="2"/>
      <c r="G763" s="2"/>
      <c r="H763" s="2"/>
      <c r="I763" s="2"/>
      <c r="J763" s="3"/>
      <c r="K763" s="2"/>
      <c r="L763" s="3"/>
      <c r="M763" s="2"/>
      <c r="N763" s="3"/>
      <c r="O763" s="2"/>
      <c r="P763" s="3"/>
    </row>
    <row r="764" spans="4:16" ht="15.75" customHeight="1" x14ac:dyDescent="0.3">
      <c r="D764" s="2"/>
      <c r="E764" s="2"/>
      <c r="F764" s="2"/>
      <c r="G764" s="2"/>
      <c r="H764" s="2"/>
      <c r="I764" s="2"/>
      <c r="J764" s="3"/>
      <c r="K764" s="2"/>
      <c r="L764" s="3"/>
      <c r="M764" s="2"/>
      <c r="N764" s="3"/>
      <c r="O764" s="2"/>
      <c r="P764" s="3"/>
    </row>
    <row r="765" spans="4:16" ht="15.75" customHeight="1" x14ac:dyDescent="0.3">
      <c r="D765" s="2"/>
      <c r="E765" s="2"/>
      <c r="F765" s="2"/>
      <c r="G765" s="2"/>
      <c r="H765" s="2"/>
      <c r="I765" s="2"/>
      <c r="J765" s="3"/>
      <c r="K765" s="2"/>
      <c r="L765" s="3"/>
      <c r="M765" s="2"/>
      <c r="N765" s="3"/>
      <c r="O765" s="2"/>
      <c r="P765" s="3"/>
    </row>
    <row r="766" spans="4:16" ht="15.75" customHeight="1" x14ac:dyDescent="0.3">
      <c r="D766" s="2"/>
      <c r="E766" s="2"/>
      <c r="F766" s="2"/>
      <c r="G766" s="2"/>
      <c r="H766" s="2"/>
      <c r="I766" s="2"/>
      <c r="J766" s="3"/>
      <c r="K766" s="2"/>
      <c r="L766" s="3"/>
      <c r="M766" s="2"/>
      <c r="N766" s="3"/>
      <c r="O766" s="2"/>
      <c r="P766" s="3"/>
    </row>
    <row r="767" spans="4:16" ht="15.75" customHeight="1" x14ac:dyDescent="0.3">
      <c r="D767" s="2"/>
      <c r="E767" s="2"/>
      <c r="F767" s="2"/>
      <c r="G767" s="2"/>
      <c r="H767" s="2"/>
      <c r="I767" s="2"/>
      <c r="J767" s="3"/>
      <c r="K767" s="2"/>
      <c r="L767" s="3"/>
      <c r="M767" s="2"/>
      <c r="N767" s="3"/>
      <c r="O767" s="2"/>
      <c r="P767" s="3"/>
    </row>
    <row r="768" spans="4:16" ht="15.75" customHeight="1" x14ac:dyDescent="0.3">
      <c r="D768" s="2"/>
      <c r="E768" s="2"/>
      <c r="F768" s="2"/>
      <c r="G768" s="2"/>
      <c r="H768" s="2"/>
      <c r="I768" s="2"/>
      <c r="J768" s="3"/>
      <c r="K768" s="2"/>
      <c r="L768" s="3"/>
      <c r="M768" s="2"/>
      <c r="N768" s="3"/>
      <c r="O768" s="2"/>
      <c r="P768" s="3"/>
    </row>
    <row r="769" spans="4:16" ht="15.75" customHeight="1" x14ac:dyDescent="0.3">
      <c r="D769" s="2"/>
      <c r="E769" s="2"/>
      <c r="F769" s="2"/>
      <c r="G769" s="2"/>
      <c r="H769" s="2"/>
      <c r="I769" s="2"/>
      <c r="J769" s="3"/>
      <c r="K769" s="2"/>
      <c r="L769" s="3"/>
      <c r="M769" s="2"/>
      <c r="N769" s="3"/>
      <c r="O769" s="2"/>
      <c r="P769" s="3"/>
    </row>
    <row r="770" spans="4:16" ht="15.75" customHeight="1" x14ac:dyDescent="0.3">
      <c r="D770" s="2"/>
      <c r="E770" s="2"/>
      <c r="F770" s="2"/>
      <c r="G770" s="2"/>
      <c r="H770" s="2"/>
      <c r="I770" s="2"/>
      <c r="J770" s="3"/>
      <c r="K770" s="2"/>
      <c r="L770" s="3"/>
      <c r="M770" s="2"/>
      <c r="N770" s="3"/>
      <c r="O770" s="2"/>
      <c r="P770" s="3"/>
    </row>
    <row r="771" spans="4:16" ht="15.75" customHeight="1" x14ac:dyDescent="0.3">
      <c r="D771" s="2"/>
      <c r="E771" s="2"/>
      <c r="F771" s="2"/>
      <c r="G771" s="2"/>
      <c r="H771" s="2"/>
      <c r="I771" s="2"/>
      <c r="J771" s="3"/>
      <c r="K771" s="2"/>
      <c r="L771" s="3"/>
      <c r="M771" s="2"/>
      <c r="N771" s="3"/>
      <c r="O771" s="2"/>
      <c r="P771" s="3"/>
    </row>
    <row r="772" spans="4:16" ht="15.75" customHeight="1" x14ac:dyDescent="0.3">
      <c r="D772" s="2"/>
      <c r="E772" s="2"/>
      <c r="F772" s="2"/>
      <c r="G772" s="2"/>
      <c r="H772" s="2"/>
      <c r="I772" s="2"/>
      <c r="J772" s="3"/>
      <c r="K772" s="2"/>
      <c r="L772" s="3"/>
      <c r="M772" s="2"/>
      <c r="N772" s="3"/>
      <c r="O772" s="2"/>
      <c r="P772" s="3"/>
    </row>
    <row r="773" spans="4:16" ht="15.75" customHeight="1" x14ac:dyDescent="0.3">
      <c r="D773" s="2"/>
      <c r="E773" s="2"/>
      <c r="F773" s="2"/>
      <c r="G773" s="2"/>
      <c r="H773" s="2"/>
      <c r="I773" s="2"/>
      <c r="J773" s="3"/>
      <c r="K773" s="2"/>
      <c r="L773" s="3"/>
      <c r="M773" s="2"/>
      <c r="N773" s="3"/>
      <c r="O773" s="2"/>
      <c r="P773" s="3"/>
    </row>
    <row r="774" spans="4:16" ht="15.75" customHeight="1" x14ac:dyDescent="0.3">
      <c r="D774" s="2"/>
      <c r="E774" s="2"/>
      <c r="F774" s="2"/>
      <c r="G774" s="2"/>
      <c r="H774" s="2"/>
      <c r="I774" s="2"/>
      <c r="J774" s="3"/>
      <c r="K774" s="2"/>
      <c r="L774" s="3"/>
      <c r="M774" s="2"/>
      <c r="N774" s="3"/>
      <c r="O774" s="2"/>
      <c r="P774" s="3"/>
    </row>
    <row r="775" spans="4:16" ht="15.75" customHeight="1" x14ac:dyDescent="0.3">
      <c r="D775" s="2"/>
      <c r="E775" s="2"/>
      <c r="F775" s="2"/>
      <c r="G775" s="2"/>
      <c r="H775" s="2"/>
      <c r="I775" s="2"/>
      <c r="J775" s="3"/>
      <c r="K775" s="2"/>
      <c r="L775" s="3"/>
      <c r="M775" s="2"/>
      <c r="N775" s="3"/>
      <c r="O775" s="2"/>
      <c r="P775" s="3"/>
    </row>
    <row r="776" spans="4:16" ht="15.75" customHeight="1" x14ac:dyDescent="0.3">
      <c r="D776" s="2"/>
      <c r="E776" s="2"/>
      <c r="F776" s="2"/>
      <c r="G776" s="2"/>
      <c r="H776" s="2"/>
      <c r="I776" s="2"/>
      <c r="J776" s="3"/>
      <c r="K776" s="2"/>
      <c r="L776" s="3"/>
      <c r="M776" s="2"/>
      <c r="N776" s="3"/>
      <c r="O776" s="2"/>
      <c r="P776" s="3"/>
    </row>
    <row r="777" spans="4:16" ht="15.75" customHeight="1" x14ac:dyDescent="0.3">
      <c r="D777" s="2"/>
      <c r="E777" s="2"/>
      <c r="F777" s="2"/>
      <c r="G777" s="2"/>
      <c r="H777" s="2"/>
      <c r="I777" s="2"/>
      <c r="J777" s="3"/>
      <c r="K777" s="2"/>
      <c r="L777" s="3"/>
      <c r="M777" s="2"/>
      <c r="N777" s="3"/>
      <c r="O777" s="2"/>
      <c r="P777" s="3"/>
    </row>
    <row r="778" spans="4:16" ht="15.75" customHeight="1" x14ac:dyDescent="0.3">
      <c r="D778" s="2"/>
      <c r="E778" s="2"/>
      <c r="F778" s="2"/>
      <c r="G778" s="2"/>
      <c r="H778" s="2"/>
      <c r="I778" s="2"/>
      <c r="J778" s="3"/>
      <c r="K778" s="2"/>
      <c r="L778" s="3"/>
      <c r="M778" s="2"/>
      <c r="N778" s="3"/>
      <c r="O778" s="2"/>
      <c r="P778" s="3"/>
    </row>
    <row r="779" spans="4:16" ht="15.75" customHeight="1" x14ac:dyDescent="0.3">
      <c r="D779" s="2"/>
      <c r="E779" s="2"/>
      <c r="F779" s="2"/>
      <c r="G779" s="2"/>
      <c r="H779" s="2"/>
      <c r="I779" s="2"/>
      <c r="J779" s="3"/>
      <c r="K779" s="2"/>
      <c r="L779" s="3"/>
      <c r="M779" s="2"/>
      <c r="N779" s="3"/>
      <c r="O779" s="2"/>
      <c r="P779" s="3"/>
    </row>
    <row r="780" spans="4:16" ht="15.75" customHeight="1" x14ac:dyDescent="0.3">
      <c r="D780" s="2"/>
      <c r="E780" s="2"/>
      <c r="F780" s="2"/>
      <c r="G780" s="2"/>
      <c r="H780" s="2"/>
      <c r="I780" s="2"/>
      <c r="J780" s="3"/>
      <c r="K780" s="2"/>
      <c r="L780" s="3"/>
      <c r="M780" s="2"/>
      <c r="N780" s="3"/>
      <c r="O780" s="2"/>
      <c r="P780" s="3"/>
    </row>
    <row r="781" spans="4:16" ht="15.75" customHeight="1" x14ac:dyDescent="0.3">
      <c r="D781" s="2"/>
      <c r="E781" s="2"/>
      <c r="F781" s="2"/>
      <c r="G781" s="2"/>
      <c r="H781" s="2"/>
      <c r="I781" s="2"/>
      <c r="J781" s="3"/>
      <c r="K781" s="2"/>
      <c r="L781" s="3"/>
      <c r="M781" s="2"/>
      <c r="N781" s="3"/>
      <c r="O781" s="2"/>
      <c r="P781" s="3"/>
    </row>
    <row r="782" spans="4:16" ht="15.75" customHeight="1" x14ac:dyDescent="0.3">
      <c r="D782" s="2"/>
      <c r="E782" s="2"/>
      <c r="F782" s="2"/>
      <c r="G782" s="2"/>
      <c r="H782" s="2"/>
      <c r="I782" s="2"/>
      <c r="J782" s="3"/>
      <c r="K782" s="2"/>
      <c r="L782" s="3"/>
      <c r="M782" s="2"/>
      <c r="N782" s="3"/>
      <c r="O782" s="2"/>
      <c r="P782" s="3"/>
    </row>
    <row r="783" spans="4:16" ht="15.75" customHeight="1" x14ac:dyDescent="0.3">
      <c r="D783" s="2"/>
      <c r="E783" s="2"/>
      <c r="F783" s="2"/>
      <c r="G783" s="2"/>
      <c r="H783" s="2"/>
      <c r="I783" s="2"/>
      <c r="J783" s="3"/>
      <c r="K783" s="2"/>
      <c r="L783" s="3"/>
      <c r="M783" s="2"/>
      <c r="N783" s="3"/>
      <c r="O783" s="2"/>
      <c r="P783" s="3"/>
    </row>
    <row r="784" spans="4:16" ht="15.75" customHeight="1" x14ac:dyDescent="0.3">
      <c r="D784" s="2"/>
      <c r="E784" s="2"/>
      <c r="F784" s="2"/>
      <c r="G784" s="2"/>
      <c r="H784" s="2"/>
      <c r="I784" s="2"/>
      <c r="J784" s="3"/>
      <c r="K784" s="2"/>
      <c r="L784" s="3"/>
      <c r="M784" s="2"/>
      <c r="N784" s="3"/>
      <c r="O784" s="2"/>
      <c r="P784" s="3"/>
    </row>
    <row r="785" spans="4:16" ht="15.75" customHeight="1" x14ac:dyDescent="0.3">
      <c r="D785" s="2"/>
      <c r="E785" s="2"/>
      <c r="F785" s="2"/>
      <c r="G785" s="2"/>
      <c r="H785" s="2"/>
      <c r="I785" s="2"/>
      <c r="J785" s="3"/>
      <c r="K785" s="2"/>
      <c r="L785" s="3"/>
      <c r="M785" s="2"/>
      <c r="N785" s="3"/>
      <c r="O785" s="2"/>
      <c r="P785" s="3"/>
    </row>
    <row r="786" spans="4:16" ht="15.75" customHeight="1" x14ac:dyDescent="0.3">
      <c r="D786" s="2"/>
      <c r="E786" s="2"/>
      <c r="F786" s="2"/>
      <c r="G786" s="2"/>
      <c r="H786" s="2"/>
      <c r="I786" s="2"/>
      <c r="J786" s="3"/>
      <c r="K786" s="2"/>
      <c r="L786" s="3"/>
      <c r="M786" s="2"/>
      <c r="N786" s="3"/>
      <c r="O786" s="2"/>
      <c r="P786" s="3"/>
    </row>
    <row r="787" spans="4:16" ht="15.75" customHeight="1" x14ac:dyDescent="0.3">
      <c r="D787" s="2"/>
      <c r="E787" s="2"/>
      <c r="F787" s="2"/>
      <c r="G787" s="2"/>
      <c r="H787" s="2"/>
      <c r="I787" s="2"/>
      <c r="J787" s="3"/>
      <c r="K787" s="2"/>
      <c r="L787" s="3"/>
      <c r="M787" s="2"/>
      <c r="N787" s="3"/>
      <c r="O787" s="2"/>
      <c r="P787" s="3"/>
    </row>
    <row r="788" spans="4:16" ht="15.75" customHeight="1" x14ac:dyDescent="0.3">
      <c r="D788" s="2"/>
      <c r="E788" s="2"/>
      <c r="F788" s="2"/>
      <c r="G788" s="2"/>
      <c r="H788" s="2"/>
      <c r="I788" s="2"/>
      <c r="J788" s="3"/>
      <c r="K788" s="2"/>
      <c r="L788" s="3"/>
      <c r="M788" s="2"/>
      <c r="N788" s="3"/>
      <c r="O788" s="2"/>
      <c r="P788" s="3"/>
    </row>
    <row r="789" spans="4:16" ht="15.75" customHeight="1" x14ac:dyDescent="0.3">
      <c r="D789" s="2"/>
      <c r="E789" s="2"/>
      <c r="F789" s="2"/>
      <c r="G789" s="2"/>
      <c r="H789" s="2"/>
      <c r="I789" s="2"/>
      <c r="J789" s="3"/>
      <c r="K789" s="2"/>
      <c r="L789" s="3"/>
      <c r="M789" s="2"/>
      <c r="N789" s="3"/>
      <c r="O789" s="2"/>
      <c r="P789" s="3"/>
    </row>
    <row r="790" spans="4:16" ht="15.75" customHeight="1" x14ac:dyDescent="0.3">
      <c r="D790" s="2"/>
      <c r="E790" s="2"/>
      <c r="F790" s="2"/>
      <c r="G790" s="2"/>
      <c r="H790" s="2"/>
      <c r="I790" s="2"/>
      <c r="J790" s="3"/>
      <c r="K790" s="2"/>
      <c r="L790" s="3"/>
      <c r="M790" s="2"/>
      <c r="N790" s="3"/>
      <c r="O790" s="2"/>
      <c r="P790" s="3"/>
    </row>
    <row r="791" spans="4:16" ht="15.75" customHeight="1" x14ac:dyDescent="0.3">
      <c r="D791" s="2"/>
      <c r="E791" s="2"/>
      <c r="F791" s="2"/>
      <c r="G791" s="2"/>
      <c r="H791" s="2"/>
      <c r="I791" s="2"/>
      <c r="J791" s="3"/>
      <c r="K791" s="2"/>
      <c r="L791" s="3"/>
      <c r="M791" s="2"/>
      <c r="N791" s="3"/>
      <c r="O791" s="2"/>
      <c r="P791" s="3"/>
    </row>
    <row r="792" spans="4:16" ht="15.75" customHeight="1" x14ac:dyDescent="0.3">
      <c r="D792" s="2"/>
      <c r="E792" s="2"/>
      <c r="F792" s="2"/>
      <c r="G792" s="2"/>
      <c r="H792" s="2"/>
      <c r="I792" s="2"/>
      <c r="J792" s="3"/>
      <c r="K792" s="2"/>
      <c r="L792" s="3"/>
      <c r="M792" s="2"/>
      <c r="N792" s="3"/>
      <c r="O792" s="2"/>
      <c r="P792" s="3"/>
    </row>
    <row r="793" spans="4:16" ht="15.75" customHeight="1" x14ac:dyDescent="0.3">
      <c r="D793" s="2"/>
      <c r="E793" s="2"/>
      <c r="F793" s="2"/>
      <c r="G793" s="2"/>
      <c r="H793" s="2"/>
      <c r="I793" s="2"/>
      <c r="J793" s="3"/>
      <c r="K793" s="2"/>
      <c r="L793" s="3"/>
      <c r="M793" s="2"/>
      <c r="N793" s="3"/>
      <c r="O793" s="2"/>
      <c r="P793" s="3"/>
    </row>
    <row r="794" spans="4:16" ht="15.75" customHeight="1" x14ac:dyDescent="0.3">
      <c r="D794" s="2"/>
      <c r="E794" s="2"/>
      <c r="F794" s="2"/>
      <c r="G794" s="2"/>
      <c r="H794" s="2"/>
      <c r="I794" s="2"/>
      <c r="J794" s="3"/>
      <c r="K794" s="2"/>
      <c r="L794" s="3"/>
      <c r="M794" s="2"/>
      <c r="N794" s="3"/>
      <c r="O794" s="2"/>
      <c r="P794" s="3"/>
    </row>
    <row r="795" spans="4:16" ht="15.75" customHeight="1" x14ac:dyDescent="0.3">
      <c r="D795" s="2"/>
      <c r="E795" s="2"/>
      <c r="F795" s="2"/>
      <c r="G795" s="2"/>
      <c r="H795" s="2"/>
      <c r="I795" s="2"/>
      <c r="J795" s="3"/>
      <c r="K795" s="2"/>
      <c r="L795" s="3"/>
      <c r="M795" s="2"/>
      <c r="N795" s="3"/>
      <c r="O795" s="2"/>
      <c r="P795" s="3"/>
    </row>
    <row r="796" spans="4:16" ht="15.75" customHeight="1" x14ac:dyDescent="0.3">
      <c r="D796" s="2"/>
      <c r="E796" s="2"/>
      <c r="F796" s="2"/>
      <c r="G796" s="2"/>
      <c r="H796" s="2"/>
      <c r="I796" s="2"/>
      <c r="J796" s="3"/>
      <c r="K796" s="2"/>
      <c r="L796" s="3"/>
      <c r="M796" s="2"/>
      <c r="N796" s="3"/>
      <c r="O796" s="2"/>
      <c r="P796" s="3"/>
    </row>
    <row r="797" spans="4:16" ht="15.75" customHeight="1" x14ac:dyDescent="0.3">
      <c r="D797" s="2"/>
      <c r="E797" s="2"/>
      <c r="F797" s="2"/>
      <c r="G797" s="2"/>
      <c r="H797" s="2"/>
      <c r="I797" s="2"/>
      <c r="J797" s="3"/>
      <c r="K797" s="2"/>
      <c r="L797" s="3"/>
      <c r="M797" s="2"/>
      <c r="N797" s="3"/>
      <c r="O797" s="2"/>
      <c r="P797" s="3"/>
    </row>
    <row r="798" spans="4:16" ht="15.75" customHeight="1" x14ac:dyDescent="0.3">
      <c r="D798" s="2"/>
      <c r="E798" s="2"/>
      <c r="F798" s="2"/>
      <c r="G798" s="2"/>
      <c r="H798" s="2"/>
      <c r="I798" s="2"/>
      <c r="J798" s="3"/>
      <c r="K798" s="2"/>
      <c r="L798" s="3"/>
      <c r="M798" s="2"/>
      <c r="N798" s="3"/>
      <c r="O798" s="2"/>
      <c r="P798" s="3"/>
    </row>
    <row r="799" spans="4:16" ht="15.75" customHeight="1" x14ac:dyDescent="0.3">
      <c r="D799" s="2"/>
      <c r="E799" s="2"/>
      <c r="F799" s="2"/>
      <c r="G799" s="2"/>
      <c r="H799" s="2"/>
      <c r="I799" s="2"/>
      <c r="J799" s="3"/>
      <c r="K799" s="2"/>
      <c r="L799" s="3"/>
      <c r="M799" s="2"/>
      <c r="N799" s="3"/>
      <c r="O799" s="2"/>
      <c r="P799" s="3"/>
    </row>
    <row r="800" spans="4:16" ht="15.75" customHeight="1" x14ac:dyDescent="0.3">
      <c r="D800" s="2"/>
      <c r="E800" s="2"/>
      <c r="F800" s="2"/>
      <c r="G800" s="2"/>
      <c r="H800" s="2"/>
      <c r="I800" s="2"/>
      <c r="J800" s="3"/>
      <c r="K800" s="2"/>
      <c r="L800" s="3"/>
      <c r="M800" s="2"/>
      <c r="N800" s="3"/>
      <c r="O800" s="2"/>
      <c r="P800" s="3"/>
    </row>
    <row r="801" spans="4:16" ht="15.75" customHeight="1" x14ac:dyDescent="0.3">
      <c r="D801" s="2"/>
      <c r="E801" s="2"/>
      <c r="F801" s="2"/>
      <c r="G801" s="2"/>
      <c r="H801" s="2"/>
      <c r="I801" s="2"/>
      <c r="J801" s="3"/>
      <c r="K801" s="2"/>
      <c r="L801" s="3"/>
      <c r="M801" s="2"/>
      <c r="N801" s="3"/>
      <c r="O801" s="2"/>
      <c r="P801" s="3"/>
    </row>
    <row r="802" spans="4:16" ht="15.75" customHeight="1" x14ac:dyDescent="0.3">
      <c r="D802" s="2"/>
      <c r="E802" s="2"/>
      <c r="F802" s="2"/>
      <c r="G802" s="2"/>
      <c r="H802" s="2"/>
      <c r="I802" s="2"/>
      <c r="J802" s="3"/>
      <c r="K802" s="2"/>
      <c r="L802" s="3"/>
      <c r="M802" s="2"/>
      <c r="N802" s="3"/>
      <c r="O802" s="2"/>
      <c r="P802" s="3"/>
    </row>
    <row r="803" spans="4:16" ht="15.75" customHeight="1" x14ac:dyDescent="0.3">
      <c r="D803" s="2"/>
      <c r="E803" s="2"/>
      <c r="F803" s="2"/>
      <c r="G803" s="2"/>
      <c r="H803" s="2"/>
      <c r="I803" s="2"/>
      <c r="J803" s="3"/>
      <c r="K803" s="2"/>
      <c r="L803" s="3"/>
      <c r="M803" s="2"/>
      <c r="N803" s="3"/>
      <c r="O803" s="2"/>
      <c r="P803" s="3"/>
    </row>
    <row r="804" spans="4:16" ht="15.75" customHeight="1" x14ac:dyDescent="0.3">
      <c r="D804" s="2"/>
      <c r="E804" s="2"/>
      <c r="F804" s="2"/>
      <c r="G804" s="2"/>
      <c r="H804" s="2"/>
      <c r="I804" s="2"/>
      <c r="J804" s="3"/>
      <c r="K804" s="2"/>
      <c r="L804" s="3"/>
      <c r="M804" s="2"/>
      <c r="N804" s="3"/>
      <c r="O804" s="2"/>
      <c r="P804" s="3"/>
    </row>
    <row r="805" spans="4:16" ht="15.75" customHeight="1" x14ac:dyDescent="0.3">
      <c r="D805" s="2"/>
      <c r="E805" s="2"/>
      <c r="F805" s="2"/>
      <c r="G805" s="2"/>
      <c r="H805" s="2"/>
      <c r="I805" s="2"/>
      <c r="J805" s="3"/>
      <c r="K805" s="2"/>
      <c r="L805" s="3"/>
      <c r="M805" s="2"/>
      <c r="N805" s="3"/>
      <c r="O805" s="2"/>
      <c r="P805" s="3"/>
    </row>
    <row r="806" spans="4:16" ht="15.75" customHeight="1" x14ac:dyDescent="0.3">
      <c r="D806" s="2"/>
      <c r="E806" s="2"/>
      <c r="F806" s="2"/>
      <c r="G806" s="2"/>
      <c r="H806" s="2"/>
      <c r="I806" s="2"/>
      <c r="J806" s="3"/>
      <c r="K806" s="2"/>
      <c r="L806" s="3"/>
      <c r="M806" s="2"/>
      <c r="N806" s="3"/>
      <c r="O806" s="2"/>
      <c r="P806" s="3"/>
    </row>
    <row r="807" spans="4:16" ht="15.75" customHeight="1" x14ac:dyDescent="0.3">
      <c r="D807" s="2"/>
      <c r="E807" s="2"/>
      <c r="F807" s="2"/>
      <c r="G807" s="2"/>
      <c r="H807" s="2"/>
      <c r="I807" s="2"/>
      <c r="J807" s="3"/>
      <c r="K807" s="2"/>
      <c r="L807" s="3"/>
      <c r="M807" s="2"/>
      <c r="N807" s="3"/>
      <c r="O807" s="2"/>
      <c r="P807" s="3"/>
    </row>
    <row r="808" spans="4:16" ht="15.75" customHeight="1" x14ac:dyDescent="0.3">
      <c r="D808" s="2"/>
      <c r="E808" s="2"/>
      <c r="F808" s="2"/>
      <c r="G808" s="2"/>
      <c r="H808" s="2"/>
      <c r="I808" s="2"/>
      <c r="J808" s="3"/>
      <c r="K808" s="2"/>
      <c r="L808" s="3"/>
      <c r="M808" s="2"/>
      <c r="N808" s="3"/>
      <c r="O808" s="2"/>
      <c r="P808" s="3"/>
    </row>
    <row r="809" spans="4:16" ht="15.75" customHeight="1" x14ac:dyDescent="0.3">
      <c r="D809" s="2"/>
      <c r="E809" s="2"/>
      <c r="F809" s="2"/>
      <c r="G809" s="2"/>
      <c r="H809" s="2"/>
      <c r="I809" s="2"/>
      <c r="J809" s="3"/>
      <c r="K809" s="2"/>
      <c r="L809" s="3"/>
      <c r="M809" s="2"/>
      <c r="N809" s="3"/>
      <c r="O809" s="2"/>
      <c r="P809" s="3"/>
    </row>
    <row r="810" spans="4:16" ht="15.75" customHeight="1" x14ac:dyDescent="0.3">
      <c r="D810" s="2"/>
      <c r="E810" s="2"/>
      <c r="F810" s="2"/>
      <c r="G810" s="2"/>
      <c r="H810" s="2"/>
      <c r="I810" s="2"/>
      <c r="J810" s="3"/>
      <c r="K810" s="2"/>
      <c r="L810" s="3"/>
      <c r="M810" s="2"/>
      <c r="N810" s="3"/>
      <c r="O810" s="2"/>
      <c r="P810" s="3"/>
    </row>
    <row r="811" spans="4:16" ht="15.75" customHeight="1" x14ac:dyDescent="0.3">
      <c r="D811" s="2"/>
      <c r="E811" s="2"/>
      <c r="F811" s="2"/>
      <c r="G811" s="2"/>
      <c r="H811" s="2"/>
      <c r="I811" s="2"/>
      <c r="J811" s="3"/>
      <c r="K811" s="2"/>
      <c r="L811" s="3"/>
      <c r="M811" s="2"/>
      <c r="N811" s="3"/>
      <c r="O811" s="2"/>
      <c r="P811" s="3"/>
    </row>
    <row r="812" spans="4:16" ht="15.75" customHeight="1" x14ac:dyDescent="0.3">
      <c r="D812" s="2"/>
      <c r="E812" s="2"/>
      <c r="F812" s="2"/>
      <c r="G812" s="2"/>
      <c r="H812" s="2"/>
      <c r="I812" s="2"/>
      <c r="J812" s="3"/>
      <c r="K812" s="2"/>
      <c r="L812" s="3"/>
      <c r="M812" s="2"/>
      <c r="N812" s="3"/>
      <c r="O812" s="2"/>
      <c r="P812" s="3"/>
    </row>
    <row r="813" spans="4:16" ht="15.75" customHeight="1" x14ac:dyDescent="0.3">
      <c r="D813" s="2"/>
      <c r="E813" s="2"/>
      <c r="F813" s="2"/>
      <c r="G813" s="2"/>
      <c r="H813" s="2"/>
      <c r="I813" s="2"/>
      <c r="J813" s="3"/>
      <c r="K813" s="2"/>
      <c r="L813" s="3"/>
      <c r="M813" s="2"/>
      <c r="N813" s="3"/>
      <c r="O813" s="2"/>
      <c r="P813" s="3"/>
    </row>
    <row r="814" spans="4:16" ht="15.75" customHeight="1" x14ac:dyDescent="0.3">
      <c r="D814" s="2"/>
      <c r="E814" s="2"/>
      <c r="F814" s="2"/>
      <c r="G814" s="2"/>
      <c r="H814" s="2"/>
      <c r="I814" s="2"/>
      <c r="J814" s="3"/>
      <c r="K814" s="2"/>
      <c r="L814" s="3"/>
      <c r="M814" s="2"/>
      <c r="N814" s="3"/>
      <c r="O814" s="2"/>
      <c r="P814" s="3"/>
    </row>
    <row r="815" spans="4:16" ht="15.75" customHeight="1" x14ac:dyDescent="0.3">
      <c r="D815" s="2"/>
      <c r="E815" s="2"/>
      <c r="F815" s="2"/>
      <c r="G815" s="2"/>
      <c r="H815" s="2"/>
      <c r="I815" s="2"/>
      <c r="J815" s="3"/>
      <c r="K815" s="2"/>
      <c r="L815" s="3"/>
      <c r="M815" s="2"/>
      <c r="N815" s="3"/>
      <c r="O815" s="2"/>
      <c r="P815" s="3"/>
    </row>
    <row r="816" spans="4:16" ht="15.75" customHeight="1" x14ac:dyDescent="0.3">
      <c r="D816" s="2"/>
      <c r="E816" s="2"/>
      <c r="F816" s="2"/>
      <c r="G816" s="2"/>
      <c r="H816" s="2"/>
      <c r="I816" s="2"/>
      <c r="J816" s="3"/>
      <c r="K816" s="2"/>
      <c r="L816" s="3"/>
      <c r="M816" s="2"/>
      <c r="N816" s="3"/>
      <c r="O816" s="2"/>
      <c r="P816" s="3"/>
    </row>
    <row r="817" spans="4:16" ht="15.75" customHeight="1" x14ac:dyDescent="0.3">
      <c r="D817" s="2"/>
      <c r="E817" s="2"/>
      <c r="F817" s="2"/>
      <c r="G817" s="2"/>
      <c r="H817" s="2"/>
      <c r="I817" s="2"/>
      <c r="J817" s="3"/>
      <c r="K817" s="2"/>
      <c r="L817" s="3"/>
      <c r="M817" s="2"/>
      <c r="N817" s="3"/>
      <c r="O817" s="2"/>
      <c r="P817" s="3"/>
    </row>
    <row r="818" spans="4:16" ht="15.75" customHeight="1" x14ac:dyDescent="0.3">
      <c r="D818" s="2"/>
      <c r="E818" s="2"/>
      <c r="F818" s="2"/>
      <c r="G818" s="2"/>
      <c r="H818" s="2"/>
      <c r="I818" s="2"/>
      <c r="J818" s="3"/>
      <c r="K818" s="2"/>
      <c r="L818" s="3"/>
      <c r="M818" s="2"/>
      <c r="N818" s="3"/>
      <c r="O818" s="2"/>
      <c r="P818" s="3"/>
    </row>
    <row r="819" spans="4:16" ht="15.75" customHeight="1" x14ac:dyDescent="0.3">
      <c r="D819" s="2"/>
      <c r="E819" s="2"/>
      <c r="F819" s="2"/>
      <c r="G819" s="2"/>
      <c r="H819" s="2"/>
      <c r="I819" s="2"/>
      <c r="J819" s="3"/>
      <c r="K819" s="2"/>
      <c r="L819" s="3"/>
      <c r="M819" s="2"/>
      <c r="N819" s="3"/>
      <c r="O819" s="2"/>
      <c r="P819" s="3"/>
    </row>
    <row r="820" spans="4:16" ht="15.75" customHeight="1" x14ac:dyDescent="0.3">
      <c r="D820" s="2"/>
      <c r="E820" s="2"/>
      <c r="F820" s="2"/>
      <c r="G820" s="2"/>
      <c r="H820" s="2"/>
      <c r="I820" s="2"/>
      <c r="J820" s="3"/>
      <c r="K820" s="2"/>
      <c r="L820" s="3"/>
      <c r="M820" s="2"/>
      <c r="N820" s="3"/>
      <c r="O820" s="2"/>
      <c r="P820" s="3"/>
    </row>
    <row r="821" spans="4:16" ht="15.75" customHeight="1" x14ac:dyDescent="0.3">
      <c r="D821" s="2"/>
      <c r="E821" s="2"/>
      <c r="F821" s="2"/>
      <c r="G821" s="2"/>
      <c r="H821" s="2"/>
      <c r="I821" s="2"/>
      <c r="J821" s="3"/>
      <c r="K821" s="2"/>
      <c r="L821" s="3"/>
      <c r="M821" s="2"/>
      <c r="N821" s="3"/>
      <c r="O821" s="2"/>
      <c r="P821" s="3"/>
    </row>
    <row r="822" spans="4:16" ht="15.75" customHeight="1" x14ac:dyDescent="0.3">
      <c r="D822" s="2"/>
      <c r="E822" s="2"/>
      <c r="F822" s="2"/>
      <c r="G822" s="2"/>
      <c r="H822" s="2"/>
      <c r="I822" s="2"/>
      <c r="J822" s="3"/>
      <c r="K822" s="2"/>
      <c r="L822" s="3"/>
      <c r="M822" s="2"/>
      <c r="N822" s="3"/>
      <c r="O822" s="2"/>
      <c r="P822" s="3"/>
    </row>
    <row r="823" spans="4:16" ht="15.75" customHeight="1" x14ac:dyDescent="0.3">
      <c r="D823" s="2"/>
      <c r="E823" s="2"/>
      <c r="F823" s="2"/>
      <c r="G823" s="2"/>
      <c r="H823" s="2"/>
      <c r="I823" s="2"/>
      <c r="J823" s="3"/>
      <c r="K823" s="2"/>
      <c r="L823" s="3"/>
      <c r="M823" s="2"/>
      <c r="N823" s="3"/>
      <c r="O823" s="2"/>
      <c r="P823" s="3"/>
    </row>
    <row r="824" spans="4:16" ht="15.75" customHeight="1" x14ac:dyDescent="0.3">
      <c r="D824" s="2"/>
      <c r="E824" s="2"/>
      <c r="F824" s="2"/>
      <c r="G824" s="2"/>
      <c r="H824" s="2"/>
      <c r="I824" s="2"/>
      <c r="J824" s="3"/>
      <c r="K824" s="2"/>
      <c r="L824" s="3"/>
      <c r="M824" s="2"/>
      <c r="N824" s="3"/>
      <c r="O824" s="2"/>
      <c r="P824" s="3"/>
    </row>
    <row r="825" spans="4:16" ht="15.75" customHeight="1" x14ac:dyDescent="0.3">
      <c r="D825" s="2"/>
      <c r="E825" s="2"/>
      <c r="F825" s="2"/>
      <c r="G825" s="2"/>
      <c r="H825" s="2"/>
      <c r="I825" s="2"/>
      <c r="J825" s="3"/>
      <c r="K825" s="2"/>
      <c r="L825" s="3"/>
      <c r="M825" s="2"/>
      <c r="N825" s="3"/>
      <c r="O825" s="2"/>
      <c r="P825" s="3"/>
    </row>
    <row r="826" spans="4:16" ht="15.75" customHeight="1" x14ac:dyDescent="0.3">
      <c r="D826" s="2"/>
      <c r="E826" s="2"/>
      <c r="F826" s="2"/>
      <c r="G826" s="2"/>
      <c r="H826" s="2"/>
      <c r="I826" s="2"/>
      <c r="J826" s="3"/>
      <c r="K826" s="2"/>
      <c r="L826" s="3"/>
      <c r="M826" s="2"/>
      <c r="N826" s="3"/>
      <c r="O826" s="2"/>
      <c r="P826" s="3"/>
    </row>
    <row r="827" spans="4:16" ht="15.75" customHeight="1" x14ac:dyDescent="0.3">
      <c r="D827" s="2"/>
      <c r="E827" s="2"/>
      <c r="F827" s="2"/>
      <c r="G827" s="2"/>
      <c r="H827" s="2"/>
      <c r="I827" s="2"/>
      <c r="J827" s="3"/>
      <c r="K827" s="2"/>
      <c r="L827" s="3"/>
      <c r="M827" s="2"/>
      <c r="N827" s="3"/>
      <c r="O827" s="2"/>
      <c r="P827" s="3"/>
    </row>
    <row r="828" spans="4:16" ht="15.75" customHeight="1" x14ac:dyDescent="0.3">
      <c r="D828" s="2"/>
      <c r="E828" s="2"/>
      <c r="F828" s="2"/>
      <c r="G828" s="2"/>
      <c r="H828" s="2"/>
      <c r="I828" s="2"/>
      <c r="J828" s="3"/>
      <c r="K828" s="2"/>
      <c r="L828" s="3"/>
      <c r="M828" s="2"/>
      <c r="N828" s="3"/>
      <c r="O828" s="2"/>
      <c r="P828" s="3"/>
    </row>
    <row r="829" spans="4:16" ht="15.75" customHeight="1" x14ac:dyDescent="0.3">
      <c r="D829" s="2"/>
      <c r="E829" s="2"/>
      <c r="F829" s="2"/>
      <c r="G829" s="2"/>
      <c r="H829" s="2"/>
      <c r="I829" s="2"/>
      <c r="J829" s="3"/>
      <c r="K829" s="2"/>
      <c r="L829" s="3"/>
      <c r="M829" s="2"/>
      <c r="N829" s="3"/>
      <c r="O829" s="2"/>
      <c r="P829" s="3"/>
    </row>
    <row r="830" spans="4:16" ht="15.75" customHeight="1" x14ac:dyDescent="0.3">
      <c r="D830" s="2"/>
      <c r="E830" s="2"/>
      <c r="F830" s="2"/>
      <c r="G830" s="2"/>
      <c r="H830" s="2"/>
      <c r="I830" s="2"/>
      <c r="J830" s="3"/>
      <c r="K830" s="2"/>
      <c r="L830" s="3"/>
      <c r="M830" s="2"/>
      <c r="N830" s="3"/>
      <c r="O830" s="2"/>
      <c r="P830" s="3"/>
    </row>
    <row r="831" spans="4:16" ht="15.75" customHeight="1" x14ac:dyDescent="0.3">
      <c r="D831" s="2"/>
      <c r="E831" s="2"/>
      <c r="F831" s="2"/>
      <c r="G831" s="2"/>
      <c r="H831" s="2"/>
      <c r="I831" s="2"/>
      <c r="J831" s="3"/>
      <c r="K831" s="2"/>
      <c r="L831" s="3"/>
      <c r="M831" s="2"/>
      <c r="N831" s="3"/>
      <c r="O831" s="2"/>
      <c r="P831" s="3"/>
    </row>
    <row r="832" spans="4:16" ht="15.75" customHeight="1" x14ac:dyDescent="0.3">
      <c r="D832" s="2"/>
      <c r="E832" s="2"/>
      <c r="F832" s="2"/>
      <c r="G832" s="2"/>
      <c r="H832" s="2"/>
      <c r="I832" s="2"/>
      <c r="J832" s="3"/>
      <c r="K832" s="2"/>
      <c r="L832" s="3"/>
      <c r="M832" s="2"/>
      <c r="N832" s="3"/>
      <c r="O832" s="2"/>
      <c r="P832" s="3"/>
    </row>
    <row r="833" spans="4:16" ht="15.75" customHeight="1" x14ac:dyDescent="0.3">
      <c r="D833" s="2"/>
      <c r="E833" s="2"/>
      <c r="F833" s="2"/>
      <c r="G833" s="2"/>
      <c r="H833" s="2"/>
      <c r="I833" s="2"/>
      <c r="J833" s="3"/>
      <c r="K833" s="2"/>
      <c r="L833" s="3"/>
      <c r="M833" s="2"/>
      <c r="N833" s="3"/>
      <c r="O833" s="2"/>
      <c r="P833" s="3"/>
    </row>
    <row r="834" spans="4:16" ht="15.75" customHeight="1" x14ac:dyDescent="0.3">
      <c r="D834" s="2"/>
      <c r="E834" s="2"/>
      <c r="F834" s="2"/>
      <c r="G834" s="2"/>
      <c r="H834" s="2"/>
      <c r="I834" s="2"/>
      <c r="J834" s="3"/>
      <c r="K834" s="2"/>
      <c r="L834" s="3"/>
      <c r="M834" s="2"/>
      <c r="N834" s="3"/>
      <c r="O834" s="2"/>
      <c r="P834" s="3"/>
    </row>
    <row r="835" spans="4:16" ht="15.75" customHeight="1" x14ac:dyDescent="0.3">
      <c r="D835" s="2"/>
      <c r="E835" s="2"/>
      <c r="F835" s="2"/>
      <c r="G835" s="2"/>
      <c r="H835" s="2"/>
      <c r="I835" s="2"/>
      <c r="J835" s="3"/>
      <c r="K835" s="2"/>
      <c r="L835" s="3"/>
      <c r="M835" s="2"/>
      <c r="N835" s="3"/>
      <c r="O835" s="2"/>
      <c r="P835" s="3"/>
    </row>
    <row r="836" spans="4:16" ht="15.75" customHeight="1" x14ac:dyDescent="0.3">
      <c r="D836" s="2"/>
      <c r="E836" s="2"/>
      <c r="F836" s="2"/>
      <c r="G836" s="2"/>
      <c r="H836" s="2"/>
      <c r="I836" s="2"/>
      <c r="J836" s="3"/>
      <c r="K836" s="2"/>
      <c r="L836" s="3"/>
      <c r="M836" s="2"/>
      <c r="N836" s="3"/>
      <c r="O836" s="2"/>
      <c r="P836" s="3"/>
    </row>
    <row r="837" spans="4:16" ht="15.75" customHeight="1" x14ac:dyDescent="0.3">
      <c r="D837" s="2"/>
      <c r="E837" s="2"/>
      <c r="F837" s="2"/>
      <c r="G837" s="2"/>
      <c r="H837" s="2"/>
      <c r="I837" s="2"/>
      <c r="J837" s="3"/>
      <c r="K837" s="2"/>
      <c r="L837" s="3"/>
      <c r="M837" s="2"/>
      <c r="N837" s="3"/>
      <c r="O837" s="2"/>
      <c r="P837" s="3"/>
    </row>
    <row r="838" spans="4:16" ht="15.75" customHeight="1" x14ac:dyDescent="0.3">
      <c r="D838" s="2"/>
      <c r="E838" s="2"/>
      <c r="F838" s="2"/>
      <c r="G838" s="2"/>
      <c r="H838" s="2"/>
      <c r="I838" s="2"/>
      <c r="J838" s="3"/>
      <c r="K838" s="2"/>
      <c r="L838" s="3"/>
      <c r="M838" s="2"/>
      <c r="N838" s="3"/>
      <c r="O838" s="2"/>
      <c r="P838" s="3"/>
    </row>
    <row r="839" spans="4:16" ht="15.75" customHeight="1" x14ac:dyDescent="0.3">
      <c r="D839" s="2"/>
      <c r="E839" s="2"/>
      <c r="F839" s="2"/>
      <c r="G839" s="2"/>
      <c r="H839" s="2"/>
      <c r="I839" s="2"/>
      <c r="J839" s="3"/>
      <c r="K839" s="2"/>
      <c r="L839" s="3"/>
      <c r="M839" s="2"/>
      <c r="N839" s="3"/>
      <c r="O839" s="2"/>
      <c r="P839" s="3"/>
    </row>
    <row r="840" spans="4:16" ht="15.75" customHeight="1" x14ac:dyDescent="0.3">
      <c r="D840" s="2"/>
      <c r="E840" s="2"/>
      <c r="F840" s="2"/>
      <c r="G840" s="2"/>
      <c r="H840" s="2"/>
      <c r="I840" s="2"/>
      <c r="J840" s="3"/>
      <c r="K840" s="2"/>
      <c r="L840" s="3"/>
      <c r="M840" s="2"/>
      <c r="N840" s="3"/>
      <c r="O840" s="2"/>
      <c r="P840" s="3"/>
    </row>
    <row r="841" spans="4:16" ht="15.75" customHeight="1" x14ac:dyDescent="0.3">
      <c r="D841" s="2"/>
      <c r="E841" s="2"/>
      <c r="F841" s="2"/>
      <c r="G841" s="2"/>
      <c r="H841" s="2"/>
      <c r="I841" s="2"/>
      <c r="J841" s="3"/>
      <c r="K841" s="2"/>
      <c r="L841" s="3"/>
      <c r="M841" s="2"/>
      <c r="N841" s="3"/>
      <c r="O841" s="2"/>
      <c r="P841" s="3"/>
    </row>
    <row r="842" spans="4:16" ht="15.75" customHeight="1" x14ac:dyDescent="0.3">
      <c r="D842" s="2"/>
      <c r="E842" s="2"/>
      <c r="F842" s="2"/>
      <c r="G842" s="2"/>
      <c r="H842" s="2"/>
      <c r="I842" s="2"/>
      <c r="J842" s="3"/>
      <c r="K842" s="2"/>
      <c r="L842" s="3"/>
      <c r="M842" s="2"/>
      <c r="N842" s="3"/>
      <c r="O842" s="2"/>
      <c r="P842" s="3"/>
    </row>
    <row r="843" spans="4:16" ht="15.75" customHeight="1" x14ac:dyDescent="0.3">
      <c r="D843" s="2"/>
      <c r="E843" s="2"/>
      <c r="F843" s="2"/>
      <c r="G843" s="2"/>
      <c r="H843" s="2"/>
      <c r="I843" s="2"/>
      <c r="J843" s="3"/>
      <c r="K843" s="2"/>
      <c r="L843" s="3"/>
      <c r="M843" s="2"/>
      <c r="N843" s="3"/>
      <c r="O843" s="2"/>
      <c r="P843" s="3"/>
    </row>
    <row r="844" spans="4:16" ht="15.75" customHeight="1" x14ac:dyDescent="0.3">
      <c r="D844" s="2"/>
      <c r="E844" s="2"/>
      <c r="F844" s="2"/>
      <c r="G844" s="2"/>
      <c r="H844" s="2"/>
      <c r="I844" s="2"/>
      <c r="J844" s="3"/>
      <c r="K844" s="2"/>
      <c r="L844" s="3"/>
      <c r="M844" s="2"/>
      <c r="N844" s="3"/>
      <c r="O844" s="2"/>
      <c r="P844" s="3"/>
    </row>
    <row r="845" spans="4:16" ht="15.75" customHeight="1" x14ac:dyDescent="0.3">
      <c r="D845" s="2"/>
      <c r="E845" s="2"/>
      <c r="F845" s="2"/>
      <c r="G845" s="2"/>
      <c r="H845" s="2"/>
      <c r="I845" s="2"/>
      <c r="J845" s="3"/>
      <c r="K845" s="2"/>
      <c r="L845" s="3"/>
      <c r="M845" s="2"/>
      <c r="N845" s="3"/>
      <c r="O845" s="2"/>
      <c r="P845" s="3"/>
    </row>
    <row r="846" spans="4:16" ht="15.75" customHeight="1" x14ac:dyDescent="0.3">
      <c r="D846" s="2"/>
      <c r="E846" s="2"/>
      <c r="F846" s="2"/>
      <c r="G846" s="2"/>
      <c r="H846" s="2"/>
      <c r="I846" s="2"/>
      <c r="J846" s="3"/>
      <c r="K846" s="2"/>
      <c r="L846" s="3"/>
      <c r="M846" s="2"/>
      <c r="N846" s="3"/>
      <c r="O846" s="2"/>
      <c r="P846" s="3"/>
    </row>
    <row r="847" spans="4:16" ht="15.75" customHeight="1" x14ac:dyDescent="0.3">
      <c r="D847" s="2"/>
      <c r="E847" s="2"/>
      <c r="F847" s="2"/>
      <c r="G847" s="2"/>
      <c r="H847" s="2"/>
      <c r="I847" s="2"/>
      <c r="J847" s="3"/>
      <c r="K847" s="2"/>
      <c r="L847" s="3"/>
      <c r="M847" s="2"/>
      <c r="N847" s="3"/>
      <c r="O847" s="2"/>
      <c r="P847" s="3"/>
    </row>
    <row r="848" spans="4:16" ht="15.75" customHeight="1" x14ac:dyDescent="0.3">
      <c r="D848" s="2"/>
      <c r="E848" s="2"/>
      <c r="F848" s="2"/>
      <c r="G848" s="2"/>
      <c r="H848" s="2"/>
      <c r="I848" s="2"/>
      <c r="J848" s="3"/>
      <c r="K848" s="2"/>
      <c r="L848" s="3"/>
      <c r="M848" s="2"/>
      <c r="N848" s="3"/>
      <c r="O848" s="2"/>
      <c r="P848" s="3"/>
    </row>
    <row r="849" spans="4:16" ht="15.75" customHeight="1" x14ac:dyDescent="0.3">
      <c r="D849" s="2"/>
      <c r="E849" s="2"/>
      <c r="F849" s="2"/>
      <c r="G849" s="2"/>
      <c r="H849" s="2"/>
      <c r="I849" s="2"/>
      <c r="J849" s="3"/>
      <c r="K849" s="2"/>
      <c r="L849" s="3"/>
      <c r="M849" s="2"/>
      <c r="N849" s="3"/>
      <c r="O849" s="2"/>
      <c r="P849" s="3"/>
    </row>
    <row r="850" spans="4:16" ht="15.75" customHeight="1" x14ac:dyDescent="0.3">
      <c r="D850" s="2"/>
      <c r="E850" s="2"/>
      <c r="F850" s="2"/>
      <c r="G850" s="2"/>
      <c r="H850" s="2"/>
      <c r="I850" s="2"/>
      <c r="J850" s="3"/>
      <c r="K850" s="2"/>
      <c r="L850" s="3"/>
      <c r="M850" s="2"/>
      <c r="N850" s="3"/>
      <c r="O850" s="2"/>
      <c r="P850" s="3"/>
    </row>
    <row r="851" spans="4:16" ht="15.75" customHeight="1" x14ac:dyDescent="0.3">
      <c r="D851" s="2"/>
      <c r="E851" s="2"/>
      <c r="F851" s="2"/>
      <c r="G851" s="2"/>
      <c r="H851" s="2"/>
      <c r="I851" s="2"/>
      <c r="J851" s="3"/>
      <c r="K851" s="2"/>
      <c r="L851" s="3"/>
      <c r="M851" s="2"/>
      <c r="N851" s="3"/>
      <c r="O851" s="2"/>
      <c r="P851" s="3"/>
    </row>
    <row r="852" spans="4:16" ht="15.75" customHeight="1" x14ac:dyDescent="0.3">
      <c r="D852" s="2"/>
      <c r="E852" s="2"/>
      <c r="F852" s="2"/>
      <c r="G852" s="2"/>
      <c r="H852" s="2"/>
      <c r="I852" s="2"/>
      <c r="J852" s="3"/>
      <c r="K852" s="2"/>
      <c r="L852" s="3"/>
      <c r="M852" s="2"/>
      <c r="N852" s="3"/>
      <c r="O852" s="2"/>
      <c r="P852" s="3"/>
    </row>
    <row r="853" spans="4:16" ht="15.75" customHeight="1" x14ac:dyDescent="0.3">
      <c r="D853" s="2"/>
      <c r="E853" s="2"/>
      <c r="F853" s="2"/>
      <c r="G853" s="2"/>
      <c r="H853" s="2"/>
      <c r="I853" s="2"/>
      <c r="J853" s="3"/>
      <c r="K853" s="2"/>
      <c r="L853" s="3"/>
      <c r="M853" s="2"/>
      <c r="N853" s="3"/>
      <c r="O853" s="2"/>
      <c r="P853" s="3"/>
    </row>
    <row r="854" spans="4:16" ht="15.75" customHeight="1" x14ac:dyDescent="0.3">
      <c r="D854" s="2"/>
      <c r="E854" s="2"/>
      <c r="F854" s="2"/>
      <c r="G854" s="2"/>
      <c r="H854" s="2"/>
      <c r="I854" s="2"/>
      <c r="J854" s="3"/>
      <c r="K854" s="2"/>
      <c r="L854" s="3"/>
      <c r="M854" s="2"/>
      <c r="N854" s="3"/>
      <c r="O854" s="2"/>
      <c r="P854" s="3"/>
    </row>
    <row r="855" spans="4:16" ht="15.75" customHeight="1" x14ac:dyDescent="0.3">
      <c r="D855" s="2"/>
      <c r="E855" s="2"/>
      <c r="F855" s="2"/>
      <c r="G855" s="2"/>
      <c r="H855" s="2"/>
      <c r="I855" s="2"/>
      <c r="J855" s="3"/>
      <c r="K855" s="2"/>
      <c r="L855" s="3"/>
      <c r="M855" s="2"/>
      <c r="N855" s="3"/>
      <c r="O855" s="2"/>
      <c r="P855" s="3"/>
    </row>
    <row r="856" spans="4:16" ht="15.75" customHeight="1" x14ac:dyDescent="0.3">
      <c r="D856" s="2"/>
      <c r="E856" s="2"/>
      <c r="F856" s="2"/>
      <c r="G856" s="2"/>
      <c r="H856" s="2"/>
      <c r="I856" s="2"/>
      <c r="J856" s="3"/>
      <c r="K856" s="2"/>
      <c r="L856" s="3"/>
      <c r="M856" s="2"/>
      <c r="N856" s="3"/>
      <c r="O856" s="2"/>
      <c r="P856" s="3"/>
    </row>
    <row r="857" spans="4:16" ht="15.75" customHeight="1" x14ac:dyDescent="0.3">
      <c r="D857" s="2"/>
      <c r="E857" s="2"/>
      <c r="F857" s="2"/>
      <c r="G857" s="2"/>
      <c r="H857" s="2"/>
      <c r="I857" s="2"/>
      <c r="J857" s="3"/>
      <c r="K857" s="2"/>
      <c r="L857" s="3"/>
      <c r="M857" s="2"/>
      <c r="N857" s="3"/>
      <c r="O857" s="2"/>
      <c r="P857" s="3"/>
    </row>
    <row r="858" spans="4:16" ht="15.75" customHeight="1" x14ac:dyDescent="0.3">
      <c r="D858" s="2"/>
      <c r="E858" s="2"/>
      <c r="F858" s="2"/>
      <c r="G858" s="2"/>
      <c r="H858" s="2"/>
      <c r="I858" s="2"/>
      <c r="J858" s="3"/>
      <c r="K858" s="2"/>
      <c r="L858" s="3"/>
      <c r="M858" s="2"/>
      <c r="N858" s="3"/>
      <c r="O858" s="2"/>
      <c r="P858" s="3"/>
    </row>
    <row r="859" spans="4:16" ht="15.75" customHeight="1" x14ac:dyDescent="0.3">
      <c r="D859" s="2"/>
      <c r="E859" s="2"/>
      <c r="F859" s="2"/>
      <c r="G859" s="2"/>
      <c r="H859" s="2"/>
      <c r="I859" s="2"/>
      <c r="J859" s="3"/>
      <c r="K859" s="2"/>
      <c r="L859" s="3"/>
      <c r="M859" s="2"/>
      <c r="N859" s="3"/>
      <c r="O859" s="2"/>
      <c r="P859" s="3"/>
    </row>
    <row r="860" spans="4:16" ht="15.75" customHeight="1" x14ac:dyDescent="0.3">
      <c r="D860" s="2"/>
      <c r="E860" s="2"/>
      <c r="F860" s="2"/>
      <c r="G860" s="2"/>
      <c r="H860" s="2"/>
      <c r="I860" s="2"/>
      <c r="J860" s="3"/>
      <c r="K860" s="2"/>
      <c r="L860" s="3"/>
      <c r="M860" s="2"/>
      <c r="N860" s="3"/>
      <c r="O860" s="2"/>
      <c r="P860" s="3"/>
    </row>
    <row r="861" spans="4:16" ht="15.75" customHeight="1" x14ac:dyDescent="0.3">
      <c r="D861" s="2"/>
      <c r="E861" s="2"/>
      <c r="F861" s="2"/>
      <c r="G861" s="2"/>
      <c r="H861" s="2"/>
      <c r="I861" s="2"/>
      <c r="J861" s="3"/>
      <c r="K861" s="2"/>
      <c r="L861" s="3"/>
      <c r="M861" s="2"/>
      <c r="N861" s="3"/>
      <c r="O861" s="2"/>
      <c r="P861" s="3"/>
    </row>
    <row r="862" spans="4:16" ht="15.75" customHeight="1" x14ac:dyDescent="0.3">
      <c r="D862" s="2"/>
      <c r="E862" s="2"/>
      <c r="F862" s="2"/>
      <c r="G862" s="2"/>
      <c r="H862" s="2"/>
      <c r="I862" s="2"/>
      <c r="J862" s="3"/>
      <c r="K862" s="2"/>
      <c r="L862" s="3"/>
      <c r="M862" s="2"/>
      <c r="N862" s="3"/>
      <c r="O862" s="2"/>
      <c r="P862" s="3"/>
    </row>
    <row r="863" spans="4:16" ht="15.75" customHeight="1" x14ac:dyDescent="0.3">
      <c r="D863" s="2"/>
      <c r="E863" s="2"/>
      <c r="F863" s="2"/>
      <c r="G863" s="2"/>
      <c r="H863" s="2"/>
      <c r="I863" s="2"/>
      <c r="J863" s="3"/>
      <c r="K863" s="2"/>
      <c r="L863" s="3"/>
      <c r="M863" s="2"/>
      <c r="N863" s="3"/>
      <c r="O863" s="2"/>
      <c r="P863" s="3"/>
    </row>
    <row r="864" spans="4:16" ht="15.75" customHeight="1" x14ac:dyDescent="0.3">
      <c r="D864" s="2"/>
      <c r="E864" s="2"/>
      <c r="F864" s="2"/>
      <c r="G864" s="2"/>
      <c r="H864" s="2"/>
      <c r="I864" s="2"/>
      <c r="J864" s="3"/>
      <c r="K864" s="2"/>
      <c r="L864" s="3"/>
      <c r="M864" s="2"/>
      <c r="N864" s="3"/>
      <c r="O864" s="2"/>
      <c r="P864" s="3"/>
    </row>
    <row r="865" spans="4:16" ht="15.75" customHeight="1" x14ac:dyDescent="0.3">
      <c r="D865" s="2"/>
      <c r="E865" s="2"/>
      <c r="F865" s="2"/>
      <c r="G865" s="2"/>
      <c r="H865" s="2"/>
      <c r="I865" s="2"/>
      <c r="J865" s="3"/>
      <c r="K865" s="2"/>
      <c r="L865" s="3"/>
      <c r="M865" s="2"/>
      <c r="N865" s="3"/>
      <c r="O865" s="2"/>
      <c r="P865" s="3"/>
    </row>
    <row r="866" spans="4:16" ht="15.75" customHeight="1" x14ac:dyDescent="0.3">
      <c r="D866" s="2"/>
      <c r="E866" s="2"/>
      <c r="F866" s="2"/>
      <c r="G866" s="2"/>
      <c r="H866" s="2"/>
      <c r="I866" s="2"/>
      <c r="J866" s="3"/>
      <c r="K866" s="2"/>
      <c r="L866" s="3"/>
      <c r="M866" s="2"/>
      <c r="N866" s="3"/>
      <c r="O866" s="2"/>
      <c r="P866" s="3"/>
    </row>
    <row r="867" spans="4:16" ht="15.75" customHeight="1" x14ac:dyDescent="0.3">
      <c r="D867" s="2"/>
      <c r="E867" s="2"/>
      <c r="F867" s="2"/>
      <c r="G867" s="2"/>
      <c r="H867" s="2"/>
      <c r="I867" s="2"/>
      <c r="J867" s="3"/>
      <c r="K867" s="2"/>
      <c r="L867" s="3"/>
      <c r="M867" s="2"/>
      <c r="N867" s="3"/>
      <c r="O867" s="2"/>
      <c r="P867" s="3"/>
    </row>
    <row r="868" spans="4:16" ht="15.75" customHeight="1" x14ac:dyDescent="0.3">
      <c r="D868" s="2"/>
      <c r="E868" s="2"/>
      <c r="F868" s="2"/>
      <c r="G868" s="2"/>
      <c r="H868" s="2"/>
      <c r="I868" s="2"/>
      <c r="J868" s="3"/>
      <c r="K868" s="2"/>
      <c r="L868" s="3"/>
      <c r="M868" s="2"/>
      <c r="N868" s="3"/>
      <c r="O868" s="2"/>
      <c r="P868" s="3"/>
    </row>
    <row r="869" spans="4:16" ht="15.75" customHeight="1" x14ac:dyDescent="0.3">
      <c r="D869" s="2"/>
      <c r="E869" s="2"/>
      <c r="F869" s="2"/>
      <c r="G869" s="2"/>
      <c r="H869" s="2"/>
      <c r="I869" s="2"/>
      <c r="J869" s="3"/>
      <c r="K869" s="2"/>
      <c r="L869" s="3"/>
      <c r="M869" s="2"/>
      <c r="N869" s="3"/>
      <c r="O869" s="2"/>
      <c r="P869" s="3"/>
    </row>
    <row r="870" spans="4:16" ht="15.75" customHeight="1" x14ac:dyDescent="0.3">
      <c r="D870" s="2"/>
      <c r="E870" s="2"/>
      <c r="F870" s="2"/>
      <c r="G870" s="2"/>
      <c r="H870" s="2"/>
      <c r="I870" s="2"/>
      <c r="J870" s="3"/>
      <c r="K870" s="2"/>
      <c r="L870" s="3"/>
      <c r="M870" s="2"/>
      <c r="N870" s="3"/>
      <c r="O870" s="2"/>
      <c r="P870" s="3"/>
    </row>
    <row r="871" spans="4:16" ht="15.75" customHeight="1" x14ac:dyDescent="0.3">
      <c r="D871" s="2"/>
      <c r="E871" s="2"/>
      <c r="F871" s="2"/>
      <c r="G871" s="2"/>
      <c r="H871" s="2"/>
      <c r="I871" s="2"/>
      <c r="J871" s="3"/>
      <c r="K871" s="2"/>
      <c r="L871" s="3"/>
      <c r="M871" s="2"/>
      <c r="N871" s="3"/>
      <c r="O871" s="2"/>
      <c r="P871" s="3"/>
    </row>
    <row r="872" spans="4:16" ht="15.75" customHeight="1" x14ac:dyDescent="0.3">
      <c r="D872" s="2"/>
      <c r="E872" s="2"/>
      <c r="F872" s="2"/>
      <c r="G872" s="2"/>
      <c r="H872" s="2"/>
      <c r="I872" s="2"/>
      <c r="J872" s="3"/>
      <c r="K872" s="2"/>
      <c r="L872" s="3"/>
      <c r="M872" s="2"/>
      <c r="N872" s="3"/>
      <c r="O872" s="2"/>
      <c r="P872" s="3"/>
    </row>
    <row r="873" spans="4:16" ht="15.75" customHeight="1" x14ac:dyDescent="0.3">
      <c r="D873" s="2"/>
      <c r="E873" s="2"/>
      <c r="F873" s="2"/>
      <c r="G873" s="2"/>
      <c r="H873" s="2"/>
      <c r="I873" s="2"/>
      <c r="J873" s="3"/>
      <c r="K873" s="2"/>
      <c r="L873" s="3"/>
      <c r="M873" s="2"/>
      <c r="N873" s="3"/>
      <c r="O873" s="2"/>
      <c r="P873" s="3"/>
    </row>
    <row r="874" spans="4:16" ht="15.75" customHeight="1" x14ac:dyDescent="0.3">
      <c r="D874" s="2"/>
      <c r="E874" s="2"/>
      <c r="F874" s="2"/>
      <c r="G874" s="2"/>
      <c r="H874" s="2"/>
      <c r="I874" s="2"/>
      <c r="J874" s="3"/>
      <c r="K874" s="2"/>
      <c r="L874" s="3"/>
      <c r="M874" s="2"/>
      <c r="N874" s="3"/>
      <c r="O874" s="2"/>
      <c r="P874" s="3"/>
    </row>
    <row r="875" spans="4:16" ht="15.75" customHeight="1" x14ac:dyDescent="0.3">
      <c r="D875" s="2"/>
      <c r="E875" s="2"/>
      <c r="F875" s="2"/>
      <c r="G875" s="2"/>
      <c r="H875" s="2"/>
      <c r="I875" s="2"/>
      <c r="J875" s="3"/>
      <c r="K875" s="2"/>
      <c r="L875" s="3"/>
      <c r="M875" s="2"/>
      <c r="N875" s="3"/>
      <c r="O875" s="2"/>
      <c r="P875" s="3"/>
    </row>
    <row r="876" spans="4:16" ht="15.75" customHeight="1" x14ac:dyDescent="0.3">
      <c r="D876" s="2"/>
      <c r="E876" s="2"/>
      <c r="F876" s="2"/>
      <c r="G876" s="2"/>
      <c r="H876" s="2"/>
      <c r="I876" s="2"/>
      <c r="J876" s="3"/>
      <c r="K876" s="2"/>
      <c r="L876" s="3"/>
      <c r="M876" s="2"/>
      <c r="N876" s="3"/>
      <c r="O876" s="2"/>
      <c r="P876" s="3"/>
    </row>
    <row r="877" spans="4:16" ht="15.75" customHeight="1" x14ac:dyDescent="0.3">
      <c r="D877" s="2"/>
      <c r="E877" s="2"/>
      <c r="F877" s="2"/>
      <c r="G877" s="2"/>
      <c r="H877" s="2"/>
      <c r="I877" s="2"/>
      <c r="J877" s="3"/>
      <c r="K877" s="2"/>
      <c r="L877" s="3"/>
      <c r="M877" s="2"/>
      <c r="N877" s="3"/>
      <c r="O877" s="2"/>
      <c r="P877" s="3"/>
    </row>
    <row r="878" spans="4:16" ht="15.75" customHeight="1" x14ac:dyDescent="0.3">
      <c r="D878" s="2"/>
      <c r="E878" s="2"/>
      <c r="F878" s="2"/>
      <c r="G878" s="2"/>
      <c r="H878" s="2"/>
      <c r="I878" s="2"/>
      <c r="J878" s="3"/>
      <c r="K878" s="2"/>
      <c r="L878" s="3"/>
      <c r="M878" s="2"/>
      <c r="N878" s="3"/>
      <c r="O878" s="2"/>
      <c r="P878" s="3"/>
    </row>
    <row r="879" spans="4:16" ht="15.75" customHeight="1" x14ac:dyDescent="0.3">
      <c r="D879" s="2"/>
      <c r="E879" s="2"/>
      <c r="F879" s="2"/>
      <c r="G879" s="2"/>
      <c r="H879" s="2"/>
      <c r="I879" s="2"/>
      <c r="J879" s="3"/>
      <c r="K879" s="2"/>
      <c r="L879" s="3"/>
      <c r="M879" s="2"/>
      <c r="N879" s="3"/>
      <c r="O879" s="2"/>
      <c r="P879" s="3"/>
    </row>
    <row r="880" spans="4:16" ht="15.75" customHeight="1" x14ac:dyDescent="0.3">
      <c r="D880" s="2"/>
      <c r="E880" s="2"/>
      <c r="F880" s="2"/>
      <c r="G880" s="2"/>
      <c r="H880" s="2"/>
      <c r="I880" s="2"/>
      <c r="J880" s="3"/>
      <c r="K880" s="2"/>
      <c r="L880" s="3"/>
      <c r="M880" s="2"/>
      <c r="N880" s="3"/>
      <c r="O880" s="2"/>
      <c r="P880" s="3"/>
    </row>
    <row r="881" spans="4:16" ht="15.75" customHeight="1" x14ac:dyDescent="0.3">
      <c r="D881" s="2"/>
      <c r="E881" s="2"/>
      <c r="F881" s="2"/>
      <c r="G881" s="2"/>
      <c r="H881" s="2"/>
      <c r="I881" s="2"/>
      <c r="J881" s="3"/>
      <c r="K881" s="2"/>
      <c r="L881" s="3"/>
      <c r="M881" s="2"/>
      <c r="N881" s="3"/>
      <c r="O881" s="2"/>
      <c r="P881" s="3"/>
    </row>
    <row r="882" spans="4:16" ht="15.75" customHeight="1" x14ac:dyDescent="0.3">
      <c r="D882" s="2"/>
      <c r="E882" s="2"/>
      <c r="F882" s="2"/>
      <c r="G882" s="2"/>
      <c r="H882" s="2"/>
      <c r="I882" s="2"/>
      <c r="J882" s="3"/>
      <c r="K882" s="2"/>
      <c r="L882" s="3"/>
      <c r="M882" s="2"/>
      <c r="N882" s="3"/>
      <c r="O882" s="2"/>
      <c r="P882" s="3"/>
    </row>
    <row r="883" spans="4:16" ht="15.75" customHeight="1" x14ac:dyDescent="0.3">
      <c r="D883" s="2"/>
      <c r="E883" s="2"/>
      <c r="F883" s="2"/>
      <c r="G883" s="2"/>
      <c r="H883" s="2"/>
      <c r="I883" s="2"/>
      <c r="J883" s="3"/>
      <c r="K883" s="2"/>
      <c r="L883" s="3"/>
      <c r="M883" s="2"/>
      <c r="N883" s="3"/>
      <c r="O883" s="2"/>
      <c r="P883" s="3"/>
    </row>
    <row r="884" spans="4:16" ht="15.75" customHeight="1" x14ac:dyDescent="0.3">
      <c r="D884" s="2"/>
      <c r="E884" s="2"/>
      <c r="F884" s="2"/>
      <c r="G884" s="2"/>
      <c r="H884" s="2"/>
      <c r="I884" s="2"/>
      <c r="J884" s="3"/>
      <c r="K884" s="2"/>
      <c r="L884" s="3"/>
      <c r="M884" s="2"/>
      <c r="N884" s="3"/>
      <c r="O884" s="2"/>
      <c r="P884" s="3"/>
    </row>
    <row r="885" spans="4:16" ht="15.75" customHeight="1" x14ac:dyDescent="0.3">
      <c r="D885" s="2"/>
      <c r="E885" s="2"/>
      <c r="F885" s="2"/>
      <c r="G885" s="2"/>
      <c r="H885" s="2"/>
      <c r="I885" s="2"/>
      <c r="J885" s="3"/>
      <c r="K885" s="2"/>
      <c r="L885" s="3"/>
      <c r="M885" s="2"/>
      <c r="N885" s="3"/>
      <c r="O885" s="2"/>
      <c r="P885" s="3"/>
    </row>
    <row r="886" spans="4:16" ht="15.75" customHeight="1" x14ac:dyDescent="0.3">
      <c r="D886" s="2"/>
      <c r="E886" s="2"/>
      <c r="F886" s="2"/>
      <c r="G886" s="2"/>
      <c r="H886" s="2"/>
      <c r="I886" s="2"/>
      <c r="J886" s="3"/>
      <c r="K886" s="2"/>
      <c r="L886" s="3"/>
      <c r="M886" s="2"/>
      <c r="N886" s="3"/>
      <c r="O886" s="2"/>
      <c r="P886" s="3"/>
    </row>
    <row r="887" spans="4:16" ht="15.75" customHeight="1" x14ac:dyDescent="0.3">
      <c r="D887" s="2"/>
      <c r="E887" s="2"/>
      <c r="F887" s="2"/>
      <c r="G887" s="2"/>
      <c r="H887" s="2"/>
      <c r="I887" s="2"/>
      <c r="J887" s="3"/>
      <c r="K887" s="2"/>
      <c r="L887" s="3"/>
      <c r="M887" s="2"/>
      <c r="N887" s="3"/>
      <c r="O887" s="2"/>
      <c r="P887" s="3"/>
    </row>
    <row r="888" spans="4:16" ht="15.75" customHeight="1" x14ac:dyDescent="0.3">
      <c r="D888" s="2"/>
      <c r="E888" s="2"/>
      <c r="F888" s="2"/>
      <c r="G888" s="2"/>
      <c r="H888" s="2"/>
      <c r="I888" s="2"/>
      <c r="J888" s="3"/>
      <c r="K888" s="2"/>
      <c r="L888" s="3"/>
      <c r="M888" s="2"/>
      <c r="N888" s="3"/>
      <c r="O888" s="2"/>
      <c r="P888" s="3"/>
    </row>
    <row r="889" spans="4:16" ht="15.75" customHeight="1" x14ac:dyDescent="0.3">
      <c r="D889" s="2"/>
      <c r="E889" s="2"/>
      <c r="F889" s="2"/>
      <c r="G889" s="2"/>
      <c r="H889" s="2"/>
      <c r="I889" s="2"/>
      <c r="J889" s="3"/>
      <c r="K889" s="2"/>
      <c r="L889" s="3"/>
      <c r="M889" s="2"/>
      <c r="N889" s="3"/>
      <c r="O889" s="2"/>
      <c r="P889" s="3"/>
    </row>
    <row r="890" spans="4:16" ht="15.75" customHeight="1" x14ac:dyDescent="0.3">
      <c r="D890" s="2"/>
      <c r="E890" s="2"/>
      <c r="F890" s="2"/>
      <c r="G890" s="2"/>
      <c r="H890" s="2"/>
      <c r="I890" s="2"/>
      <c r="J890" s="3"/>
      <c r="K890" s="2"/>
      <c r="L890" s="3"/>
      <c r="M890" s="2"/>
      <c r="N890" s="3"/>
      <c r="O890" s="2"/>
      <c r="P890" s="3"/>
    </row>
    <row r="891" spans="4:16" ht="15.75" customHeight="1" x14ac:dyDescent="0.3">
      <c r="D891" s="2"/>
      <c r="E891" s="2"/>
      <c r="F891" s="2"/>
      <c r="G891" s="2"/>
      <c r="H891" s="2"/>
      <c r="I891" s="2"/>
      <c r="J891" s="3"/>
      <c r="K891" s="2"/>
      <c r="L891" s="3"/>
      <c r="M891" s="2"/>
      <c r="N891" s="3"/>
      <c r="O891" s="2"/>
      <c r="P891" s="3"/>
    </row>
    <row r="892" spans="4:16" ht="15.75" customHeight="1" x14ac:dyDescent="0.3">
      <c r="D892" s="2"/>
      <c r="E892" s="2"/>
      <c r="F892" s="2"/>
      <c r="G892" s="2"/>
      <c r="H892" s="2"/>
      <c r="I892" s="2"/>
      <c r="J892" s="3"/>
      <c r="K892" s="2"/>
      <c r="L892" s="3"/>
      <c r="M892" s="2"/>
      <c r="N892" s="3"/>
      <c r="O892" s="2"/>
      <c r="P892" s="3"/>
    </row>
    <row r="893" spans="4:16" ht="15.75" customHeight="1" x14ac:dyDescent="0.3">
      <c r="D893" s="2"/>
      <c r="E893" s="2"/>
      <c r="F893" s="2"/>
      <c r="G893" s="2"/>
      <c r="H893" s="2"/>
      <c r="I893" s="2"/>
      <c r="J893" s="3"/>
      <c r="K893" s="2"/>
      <c r="L893" s="3"/>
      <c r="M893" s="2"/>
      <c r="N893" s="3"/>
      <c r="O893" s="2"/>
      <c r="P893" s="3"/>
    </row>
    <row r="894" spans="4:16" ht="15.75" customHeight="1" x14ac:dyDescent="0.3">
      <c r="D894" s="2"/>
      <c r="E894" s="2"/>
      <c r="F894" s="2"/>
      <c r="G894" s="2"/>
      <c r="H894" s="2"/>
      <c r="I894" s="2"/>
      <c r="J894" s="3"/>
      <c r="K894" s="2"/>
      <c r="L894" s="3"/>
      <c r="M894" s="2"/>
      <c r="N894" s="3"/>
      <c r="O894" s="2"/>
      <c r="P894" s="3"/>
    </row>
    <row r="895" spans="4:16" ht="15.75" customHeight="1" x14ac:dyDescent="0.3">
      <c r="D895" s="2"/>
      <c r="E895" s="2"/>
      <c r="F895" s="2"/>
      <c r="G895" s="2"/>
      <c r="H895" s="2"/>
      <c r="I895" s="2"/>
      <c r="J895" s="3"/>
      <c r="K895" s="2"/>
      <c r="L895" s="3"/>
      <c r="M895" s="2"/>
      <c r="N895" s="3"/>
      <c r="O895" s="2"/>
      <c r="P895" s="3"/>
    </row>
    <row r="896" spans="4:16" ht="15.75" customHeight="1" x14ac:dyDescent="0.3">
      <c r="D896" s="2"/>
      <c r="E896" s="2"/>
      <c r="F896" s="2"/>
      <c r="G896" s="2"/>
      <c r="H896" s="2"/>
      <c r="I896" s="2"/>
      <c r="J896" s="3"/>
      <c r="K896" s="2"/>
      <c r="L896" s="3"/>
      <c r="M896" s="2"/>
      <c r="N896" s="3"/>
      <c r="O896" s="2"/>
      <c r="P896" s="3"/>
    </row>
    <row r="897" spans="4:16" ht="15.75" customHeight="1" x14ac:dyDescent="0.3">
      <c r="D897" s="2"/>
      <c r="E897" s="2"/>
      <c r="F897" s="2"/>
      <c r="G897" s="2"/>
      <c r="H897" s="2"/>
      <c r="I897" s="2"/>
      <c r="J897" s="3"/>
      <c r="K897" s="2"/>
      <c r="L897" s="3"/>
      <c r="M897" s="2"/>
      <c r="N897" s="3"/>
      <c r="O897" s="2"/>
      <c r="P897" s="3"/>
    </row>
    <row r="898" spans="4:16" ht="15.75" customHeight="1" x14ac:dyDescent="0.3">
      <c r="D898" s="2"/>
      <c r="E898" s="2"/>
      <c r="F898" s="2"/>
      <c r="G898" s="2"/>
      <c r="H898" s="2"/>
      <c r="I898" s="2"/>
      <c r="J898" s="3"/>
      <c r="K898" s="2"/>
      <c r="L898" s="3"/>
      <c r="M898" s="2"/>
      <c r="N898" s="3"/>
      <c r="O898" s="2"/>
      <c r="P898" s="3"/>
    </row>
    <row r="899" spans="4:16" ht="15.75" customHeight="1" x14ac:dyDescent="0.3">
      <c r="D899" s="2"/>
      <c r="E899" s="2"/>
      <c r="F899" s="2"/>
      <c r="G899" s="2"/>
      <c r="H899" s="2"/>
      <c r="I899" s="2"/>
      <c r="J899" s="3"/>
      <c r="K899" s="2"/>
      <c r="L899" s="3"/>
      <c r="M899" s="2"/>
      <c r="N899" s="3"/>
      <c r="O899" s="2"/>
      <c r="P899" s="3"/>
    </row>
    <row r="900" spans="4:16" ht="15.75" customHeight="1" x14ac:dyDescent="0.3">
      <c r="D900" s="2"/>
      <c r="E900" s="2"/>
      <c r="F900" s="2"/>
      <c r="G900" s="2"/>
      <c r="H900" s="2"/>
      <c r="I900" s="2"/>
      <c r="J900" s="3"/>
      <c r="K900" s="2"/>
      <c r="L900" s="3"/>
      <c r="M900" s="2"/>
      <c r="N900" s="3"/>
      <c r="O900" s="2"/>
      <c r="P900" s="3"/>
    </row>
    <row r="901" spans="4:16" ht="15.75" customHeight="1" x14ac:dyDescent="0.3">
      <c r="D901" s="2"/>
      <c r="E901" s="2"/>
      <c r="F901" s="2"/>
      <c r="G901" s="2"/>
      <c r="H901" s="2"/>
      <c r="I901" s="2"/>
      <c r="J901" s="3"/>
      <c r="K901" s="2"/>
      <c r="L901" s="3"/>
      <c r="M901" s="2"/>
      <c r="N901" s="3"/>
      <c r="O901" s="2"/>
      <c r="P901" s="3"/>
    </row>
    <row r="902" spans="4:16" ht="15.75" customHeight="1" x14ac:dyDescent="0.3">
      <c r="D902" s="2"/>
      <c r="E902" s="2"/>
      <c r="F902" s="2"/>
      <c r="G902" s="2"/>
      <c r="H902" s="2"/>
      <c r="I902" s="2"/>
      <c r="J902" s="3"/>
      <c r="K902" s="2"/>
      <c r="L902" s="3"/>
      <c r="M902" s="2"/>
      <c r="N902" s="3"/>
      <c r="O902" s="2"/>
      <c r="P902" s="3"/>
    </row>
    <row r="903" spans="4:16" ht="15.75" customHeight="1" x14ac:dyDescent="0.3">
      <c r="D903" s="2"/>
      <c r="E903" s="2"/>
      <c r="F903" s="2"/>
      <c r="G903" s="2"/>
      <c r="H903" s="2"/>
      <c r="I903" s="2"/>
      <c r="J903" s="3"/>
      <c r="K903" s="2"/>
      <c r="L903" s="3"/>
      <c r="M903" s="2"/>
      <c r="N903" s="3"/>
      <c r="O903" s="2"/>
      <c r="P903" s="3"/>
    </row>
    <row r="904" spans="4:16" ht="15.75" customHeight="1" x14ac:dyDescent="0.3">
      <c r="D904" s="2"/>
      <c r="E904" s="2"/>
      <c r="F904" s="2"/>
      <c r="G904" s="2"/>
      <c r="H904" s="2"/>
      <c r="I904" s="2"/>
      <c r="J904" s="3"/>
      <c r="K904" s="2"/>
      <c r="L904" s="3"/>
      <c r="M904" s="2"/>
      <c r="N904" s="3"/>
      <c r="O904" s="2"/>
      <c r="P904" s="3"/>
    </row>
    <row r="905" spans="4:16" ht="15.75" customHeight="1" x14ac:dyDescent="0.3">
      <c r="D905" s="2"/>
      <c r="E905" s="2"/>
      <c r="F905" s="2"/>
      <c r="G905" s="2"/>
      <c r="H905" s="2"/>
      <c r="I905" s="2"/>
      <c r="J905" s="3"/>
      <c r="K905" s="2"/>
      <c r="L905" s="3"/>
      <c r="M905" s="2"/>
      <c r="N905" s="3"/>
      <c r="O905" s="2"/>
      <c r="P905" s="3"/>
    </row>
    <row r="906" spans="4:16" ht="15.75" customHeight="1" x14ac:dyDescent="0.3">
      <c r="D906" s="2"/>
      <c r="E906" s="2"/>
      <c r="F906" s="2"/>
      <c r="G906" s="2"/>
      <c r="H906" s="2"/>
      <c r="I906" s="2"/>
      <c r="J906" s="3"/>
      <c r="K906" s="2"/>
      <c r="L906" s="3"/>
      <c r="M906" s="2"/>
      <c r="N906" s="3"/>
      <c r="O906" s="2"/>
      <c r="P906" s="3"/>
    </row>
    <row r="907" spans="4:16" ht="15.75" customHeight="1" x14ac:dyDescent="0.3">
      <c r="D907" s="2"/>
      <c r="E907" s="2"/>
      <c r="F907" s="2"/>
      <c r="G907" s="2"/>
      <c r="H907" s="2"/>
      <c r="I907" s="2"/>
      <c r="J907" s="3"/>
      <c r="K907" s="2"/>
      <c r="L907" s="3"/>
      <c r="M907" s="2"/>
      <c r="N907" s="3"/>
      <c r="O907" s="2"/>
      <c r="P907" s="3"/>
    </row>
    <row r="908" spans="4:16" ht="15.75" customHeight="1" x14ac:dyDescent="0.3">
      <c r="D908" s="2"/>
      <c r="E908" s="2"/>
      <c r="F908" s="2"/>
      <c r="G908" s="2"/>
      <c r="H908" s="2"/>
      <c r="I908" s="2"/>
      <c r="J908" s="3"/>
      <c r="K908" s="2"/>
      <c r="L908" s="3"/>
      <c r="M908" s="2"/>
      <c r="N908" s="3"/>
      <c r="O908" s="2"/>
      <c r="P908" s="3"/>
    </row>
    <row r="909" spans="4:16" ht="15.75" customHeight="1" x14ac:dyDescent="0.3">
      <c r="D909" s="2"/>
      <c r="E909" s="2"/>
      <c r="F909" s="2"/>
      <c r="G909" s="2"/>
      <c r="H909" s="2"/>
      <c r="I909" s="2"/>
      <c r="J909" s="3"/>
      <c r="K909" s="2"/>
      <c r="L909" s="3"/>
      <c r="M909" s="2"/>
      <c r="N909" s="3"/>
      <c r="O909" s="2"/>
      <c r="P909" s="3"/>
    </row>
    <row r="910" spans="4:16" ht="15.75" customHeight="1" x14ac:dyDescent="0.3">
      <c r="D910" s="2"/>
      <c r="E910" s="2"/>
      <c r="F910" s="2"/>
      <c r="G910" s="2"/>
      <c r="H910" s="2"/>
      <c r="I910" s="2"/>
      <c r="J910" s="3"/>
      <c r="K910" s="2"/>
      <c r="L910" s="3"/>
      <c r="M910" s="2"/>
      <c r="N910" s="3"/>
      <c r="O910" s="2"/>
      <c r="P910" s="3"/>
    </row>
    <row r="911" spans="4:16" ht="15.75" customHeight="1" x14ac:dyDescent="0.3">
      <c r="D911" s="2"/>
      <c r="E911" s="2"/>
      <c r="F911" s="2"/>
      <c r="G911" s="2"/>
      <c r="H911" s="2"/>
      <c r="I911" s="2"/>
      <c r="J911" s="3"/>
      <c r="K911" s="2"/>
      <c r="L911" s="3"/>
      <c r="M911" s="2"/>
      <c r="N911" s="3"/>
      <c r="O911" s="2"/>
      <c r="P911" s="3"/>
    </row>
    <row r="912" spans="4:16" ht="15.75" customHeight="1" x14ac:dyDescent="0.3">
      <c r="D912" s="2"/>
      <c r="E912" s="2"/>
      <c r="F912" s="2"/>
      <c r="G912" s="2"/>
      <c r="H912" s="2"/>
      <c r="I912" s="2"/>
      <c r="J912" s="3"/>
      <c r="K912" s="2"/>
      <c r="L912" s="3"/>
      <c r="M912" s="2"/>
      <c r="N912" s="3"/>
      <c r="O912" s="2"/>
      <c r="P912" s="3"/>
    </row>
    <row r="913" spans="4:16" ht="15.75" customHeight="1" x14ac:dyDescent="0.3">
      <c r="D913" s="2"/>
      <c r="E913" s="2"/>
      <c r="F913" s="2"/>
      <c r="G913" s="2"/>
      <c r="H913" s="2"/>
      <c r="I913" s="2"/>
      <c r="J913" s="3"/>
      <c r="K913" s="2"/>
      <c r="L913" s="3"/>
      <c r="M913" s="2"/>
      <c r="N913" s="3"/>
      <c r="O913" s="2"/>
      <c r="P913" s="3"/>
    </row>
    <row r="914" spans="4:16" ht="15.75" customHeight="1" x14ac:dyDescent="0.3">
      <c r="D914" s="2"/>
      <c r="E914" s="2"/>
      <c r="F914" s="2"/>
      <c r="G914" s="2"/>
      <c r="H914" s="2"/>
      <c r="I914" s="2"/>
      <c r="J914" s="3"/>
      <c r="K914" s="2"/>
      <c r="L914" s="3"/>
      <c r="M914" s="2"/>
      <c r="N914" s="3"/>
      <c r="O914" s="2"/>
      <c r="P914" s="3"/>
    </row>
    <row r="915" spans="4:16" ht="15.75" customHeight="1" x14ac:dyDescent="0.3">
      <c r="D915" s="2"/>
      <c r="E915" s="2"/>
      <c r="F915" s="2"/>
      <c r="G915" s="2"/>
      <c r="H915" s="2"/>
      <c r="I915" s="2"/>
      <c r="J915" s="3"/>
      <c r="K915" s="2"/>
      <c r="L915" s="3"/>
      <c r="M915" s="2"/>
      <c r="N915" s="3"/>
      <c r="O915" s="2"/>
      <c r="P915" s="3"/>
    </row>
    <row r="916" spans="4:16" ht="15.75" customHeight="1" x14ac:dyDescent="0.3">
      <c r="D916" s="2"/>
      <c r="E916" s="2"/>
      <c r="F916" s="2"/>
      <c r="G916" s="2"/>
      <c r="H916" s="2"/>
      <c r="I916" s="2"/>
      <c r="J916" s="3"/>
      <c r="K916" s="2"/>
      <c r="L916" s="3"/>
      <c r="M916" s="2"/>
      <c r="N916" s="3"/>
      <c r="O916" s="2"/>
      <c r="P916" s="3"/>
    </row>
    <row r="917" spans="4:16" ht="15.75" customHeight="1" x14ac:dyDescent="0.3">
      <c r="D917" s="2"/>
      <c r="E917" s="2"/>
      <c r="F917" s="2"/>
      <c r="G917" s="2"/>
      <c r="H917" s="2"/>
      <c r="I917" s="2"/>
      <c r="J917" s="3"/>
      <c r="K917" s="2"/>
      <c r="L917" s="3"/>
      <c r="M917" s="2"/>
      <c r="N917" s="3"/>
      <c r="O917" s="2"/>
      <c r="P917" s="3"/>
    </row>
    <row r="918" spans="4:16" ht="15.75" customHeight="1" x14ac:dyDescent="0.3">
      <c r="D918" s="2"/>
      <c r="E918" s="2"/>
      <c r="F918" s="2"/>
      <c r="G918" s="2"/>
      <c r="H918" s="2"/>
      <c r="I918" s="2"/>
      <c r="J918" s="3"/>
      <c r="K918" s="2"/>
      <c r="L918" s="3"/>
      <c r="M918" s="2"/>
      <c r="N918" s="3"/>
      <c r="O918" s="2"/>
      <c r="P918" s="3"/>
    </row>
    <row r="919" spans="4:16" ht="15.75" customHeight="1" x14ac:dyDescent="0.3">
      <c r="D919" s="2"/>
      <c r="E919" s="2"/>
      <c r="F919" s="2"/>
      <c r="G919" s="2"/>
      <c r="H919" s="2"/>
      <c r="I919" s="2"/>
      <c r="J919" s="3"/>
      <c r="K919" s="2"/>
      <c r="L919" s="3"/>
      <c r="M919" s="2"/>
      <c r="N919" s="3"/>
      <c r="O919" s="2"/>
      <c r="P919" s="3"/>
    </row>
    <row r="920" spans="4:16" ht="15.75" customHeight="1" x14ac:dyDescent="0.3">
      <c r="D920" s="2"/>
      <c r="E920" s="2"/>
      <c r="F920" s="2"/>
      <c r="G920" s="2"/>
      <c r="H920" s="2"/>
      <c r="I920" s="2"/>
      <c r="J920" s="3"/>
      <c r="K920" s="2"/>
      <c r="L920" s="3"/>
      <c r="M920" s="2"/>
      <c r="N920" s="3"/>
      <c r="O920" s="2"/>
      <c r="P920" s="3"/>
    </row>
    <row r="921" spans="4:16" ht="15.75" customHeight="1" x14ac:dyDescent="0.3">
      <c r="D921" s="2"/>
      <c r="E921" s="2"/>
      <c r="F921" s="2"/>
      <c r="G921" s="2"/>
      <c r="H921" s="2"/>
      <c r="I921" s="2"/>
      <c r="J921" s="3"/>
      <c r="K921" s="2"/>
      <c r="L921" s="3"/>
      <c r="M921" s="2"/>
      <c r="N921" s="3"/>
      <c r="O921" s="2"/>
      <c r="P921" s="3"/>
    </row>
    <row r="922" spans="4:16" ht="15.75" customHeight="1" x14ac:dyDescent="0.3">
      <c r="D922" s="2"/>
      <c r="E922" s="2"/>
      <c r="F922" s="2"/>
      <c r="G922" s="2"/>
      <c r="H922" s="2"/>
      <c r="I922" s="2"/>
      <c r="J922" s="3"/>
      <c r="K922" s="2"/>
      <c r="L922" s="3"/>
      <c r="M922" s="2"/>
      <c r="N922" s="3"/>
      <c r="O922" s="2"/>
      <c r="P922" s="3"/>
    </row>
    <row r="923" spans="4:16" ht="15.75" customHeight="1" x14ac:dyDescent="0.3">
      <c r="D923" s="2"/>
      <c r="E923" s="2"/>
      <c r="F923" s="2"/>
      <c r="G923" s="2"/>
      <c r="H923" s="2"/>
      <c r="I923" s="2"/>
      <c r="J923" s="3"/>
      <c r="K923" s="2"/>
      <c r="L923" s="3"/>
      <c r="M923" s="2"/>
      <c r="N923" s="3"/>
      <c r="O923" s="2"/>
      <c r="P923" s="3"/>
    </row>
    <row r="924" spans="4:16" ht="15.75" customHeight="1" x14ac:dyDescent="0.3">
      <c r="D924" s="2"/>
      <c r="E924" s="2"/>
      <c r="F924" s="2"/>
      <c r="G924" s="2"/>
      <c r="H924" s="2"/>
      <c r="I924" s="2"/>
      <c r="J924" s="3"/>
      <c r="K924" s="2"/>
      <c r="L924" s="3"/>
      <c r="M924" s="2"/>
      <c r="N924" s="3"/>
      <c r="O924" s="2"/>
      <c r="P924" s="3"/>
    </row>
    <row r="925" spans="4:16" ht="15.75" customHeight="1" x14ac:dyDescent="0.3">
      <c r="D925" s="2"/>
      <c r="E925" s="2"/>
      <c r="F925" s="2"/>
      <c r="G925" s="2"/>
      <c r="H925" s="2"/>
      <c r="I925" s="2"/>
      <c r="J925" s="3"/>
      <c r="K925" s="2"/>
      <c r="L925" s="3"/>
      <c r="M925" s="2"/>
      <c r="N925" s="3"/>
      <c r="O925" s="2"/>
      <c r="P925" s="3"/>
    </row>
    <row r="926" spans="4:16" ht="15.75" customHeight="1" x14ac:dyDescent="0.3">
      <c r="D926" s="2"/>
      <c r="E926" s="2"/>
      <c r="F926" s="2"/>
      <c r="G926" s="2"/>
      <c r="H926" s="2"/>
      <c r="I926" s="2"/>
      <c r="J926" s="3"/>
      <c r="K926" s="2"/>
      <c r="L926" s="3"/>
      <c r="M926" s="2"/>
      <c r="N926" s="3"/>
      <c r="O926" s="2"/>
      <c r="P926" s="3"/>
    </row>
    <row r="927" spans="4:16" ht="15.75" customHeight="1" x14ac:dyDescent="0.3">
      <c r="D927" s="2"/>
      <c r="E927" s="2"/>
      <c r="F927" s="2"/>
      <c r="G927" s="2"/>
      <c r="H927" s="2"/>
      <c r="I927" s="2"/>
      <c r="J927" s="3"/>
      <c r="K927" s="2"/>
      <c r="L927" s="3"/>
      <c r="M927" s="2"/>
      <c r="N927" s="3"/>
      <c r="O927" s="2"/>
      <c r="P927" s="3"/>
    </row>
    <row r="928" spans="4:16" ht="15.75" customHeight="1" x14ac:dyDescent="0.3">
      <c r="D928" s="2"/>
      <c r="E928" s="2"/>
      <c r="F928" s="2"/>
      <c r="G928" s="2"/>
      <c r="H928" s="2"/>
      <c r="I928" s="2"/>
      <c r="J928" s="3"/>
      <c r="K928" s="2"/>
      <c r="L928" s="3"/>
      <c r="M928" s="2"/>
      <c r="N928" s="3"/>
      <c r="O928" s="2"/>
      <c r="P928" s="3"/>
    </row>
    <row r="929" spans="4:16" ht="15.75" customHeight="1" x14ac:dyDescent="0.3">
      <c r="D929" s="2"/>
      <c r="E929" s="2"/>
      <c r="F929" s="2"/>
      <c r="G929" s="2"/>
      <c r="H929" s="2"/>
      <c r="I929" s="2"/>
      <c r="J929" s="3"/>
      <c r="K929" s="2"/>
      <c r="L929" s="3"/>
      <c r="M929" s="2"/>
      <c r="N929" s="3"/>
      <c r="O929" s="2"/>
      <c r="P929" s="3"/>
    </row>
    <row r="930" spans="4:16" ht="15.75" customHeight="1" x14ac:dyDescent="0.3">
      <c r="D930" s="2"/>
      <c r="E930" s="2"/>
      <c r="F930" s="2"/>
      <c r="G930" s="2"/>
      <c r="H930" s="2"/>
      <c r="I930" s="2"/>
      <c r="J930" s="3"/>
      <c r="K930" s="2"/>
      <c r="L930" s="3"/>
      <c r="M930" s="2"/>
      <c r="N930" s="3"/>
      <c r="O930" s="2"/>
      <c r="P930" s="3"/>
    </row>
    <row r="931" spans="4:16" ht="15.75" customHeight="1" x14ac:dyDescent="0.3">
      <c r="D931" s="2"/>
      <c r="E931" s="2"/>
      <c r="F931" s="2"/>
      <c r="G931" s="2"/>
      <c r="H931" s="2"/>
      <c r="I931" s="2"/>
      <c r="J931" s="3"/>
      <c r="K931" s="2"/>
      <c r="L931" s="3"/>
      <c r="M931" s="2"/>
      <c r="N931" s="3"/>
      <c r="O931" s="2"/>
      <c r="P931" s="3"/>
    </row>
    <row r="932" spans="4:16" ht="15.75" customHeight="1" x14ac:dyDescent="0.3">
      <c r="D932" s="2"/>
      <c r="E932" s="2"/>
      <c r="F932" s="2"/>
      <c r="G932" s="2"/>
      <c r="H932" s="2"/>
      <c r="I932" s="2"/>
      <c r="J932" s="3"/>
      <c r="K932" s="2"/>
      <c r="L932" s="3"/>
      <c r="M932" s="2"/>
      <c r="N932" s="3"/>
      <c r="O932" s="2"/>
      <c r="P932" s="3"/>
    </row>
    <row r="933" spans="4:16" ht="15.75" customHeight="1" x14ac:dyDescent="0.3">
      <c r="D933" s="2"/>
      <c r="E933" s="2"/>
      <c r="F933" s="2"/>
      <c r="G933" s="2"/>
      <c r="H933" s="2"/>
      <c r="I933" s="2"/>
      <c r="J933" s="3"/>
      <c r="K933" s="2"/>
      <c r="L933" s="3"/>
      <c r="M933" s="2"/>
      <c r="N933" s="3"/>
      <c r="O933" s="2"/>
      <c r="P933" s="3"/>
    </row>
    <row r="934" spans="4:16" ht="15.75" customHeight="1" x14ac:dyDescent="0.3">
      <c r="D934" s="2"/>
      <c r="E934" s="2"/>
      <c r="F934" s="2"/>
      <c r="G934" s="2"/>
      <c r="H934" s="2"/>
      <c r="I934" s="2"/>
      <c r="J934" s="3"/>
      <c r="K934" s="2"/>
      <c r="L934" s="3"/>
      <c r="M934" s="2"/>
      <c r="N934" s="3"/>
      <c r="O934" s="2"/>
      <c r="P934" s="3"/>
    </row>
    <row r="935" spans="4:16" ht="15.75" customHeight="1" x14ac:dyDescent="0.3">
      <c r="D935" s="2"/>
      <c r="E935" s="2"/>
      <c r="F935" s="2"/>
      <c r="G935" s="2"/>
      <c r="H935" s="2"/>
      <c r="I935" s="2"/>
      <c r="J935" s="3"/>
      <c r="K935" s="2"/>
      <c r="L935" s="3"/>
      <c r="M935" s="2"/>
      <c r="N935" s="3"/>
      <c r="O935" s="2"/>
      <c r="P935" s="3"/>
    </row>
    <row r="936" spans="4:16" ht="15.75" customHeight="1" x14ac:dyDescent="0.3">
      <c r="D936" s="2"/>
      <c r="E936" s="2"/>
      <c r="F936" s="2"/>
      <c r="G936" s="2"/>
      <c r="H936" s="2"/>
      <c r="I936" s="2"/>
      <c r="J936" s="3"/>
      <c r="K936" s="2"/>
      <c r="L936" s="3"/>
      <c r="M936" s="2"/>
      <c r="N936" s="3"/>
      <c r="O936" s="2"/>
      <c r="P936" s="3"/>
    </row>
    <row r="937" spans="4:16" ht="15.75" customHeight="1" x14ac:dyDescent="0.3">
      <c r="D937" s="2"/>
      <c r="E937" s="2"/>
      <c r="F937" s="2"/>
      <c r="G937" s="2"/>
      <c r="H937" s="2"/>
      <c r="I937" s="2"/>
      <c r="J937" s="3"/>
      <c r="K937" s="2"/>
      <c r="L937" s="3"/>
      <c r="M937" s="2"/>
      <c r="N937" s="3"/>
      <c r="O937" s="2"/>
      <c r="P937" s="3"/>
    </row>
    <row r="938" spans="4:16" ht="15.75" customHeight="1" x14ac:dyDescent="0.3">
      <c r="D938" s="2"/>
      <c r="E938" s="2"/>
      <c r="F938" s="2"/>
      <c r="G938" s="2"/>
      <c r="H938" s="2"/>
      <c r="I938" s="2"/>
      <c r="J938" s="3"/>
      <c r="K938" s="2"/>
      <c r="L938" s="3"/>
      <c r="M938" s="2"/>
      <c r="N938" s="3"/>
      <c r="O938" s="2"/>
      <c r="P938" s="3"/>
    </row>
    <row r="939" spans="4:16" ht="15.75" customHeight="1" x14ac:dyDescent="0.3">
      <c r="D939" s="2"/>
      <c r="E939" s="2"/>
      <c r="F939" s="2"/>
      <c r="G939" s="2"/>
      <c r="H939" s="2"/>
      <c r="I939" s="2"/>
      <c r="J939" s="3"/>
      <c r="K939" s="2"/>
      <c r="L939" s="3"/>
      <c r="M939" s="2"/>
      <c r="N939" s="3"/>
      <c r="O939" s="2"/>
      <c r="P939" s="3"/>
    </row>
    <row r="940" spans="4:16" ht="15.75" customHeight="1" x14ac:dyDescent="0.3">
      <c r="D940" s="2"/>
      <c r="E940" s="2"/>
      <c r="F940" s="2"/>
      <c r="G940" s="2"/>
      <c r="H940" s="2"/>
      <c r="I940" s="2"/>
      <c r="J940" s="3"/>
      <c r="K940" s="2"/>
      <c r="L940" s="3"/>
      <c r="M940" s="2"/>
      <c r="N940" s="3"/>
      <c r="O940" s="2"/>
      <c r="P940" s="3"/>
    </row>
    <row r="941" spans="4:16" ht="15.75" customHeight="1" x14ac:dyDescent="0.3">
      <c r="D941" s="2"/>
      <c r="E941" s="2"/>
      <c r="F941" s="2"/>
      <c r="G941" s="2"/>
      <c r="H941" s="2"/>
      <c r="I941" s="2"/>
      <c r="J941" s="3"/>
      <c r="K941" s="2"/>
      <c r="L941" s="3"/>
      <c r="M941" s="2"/>
      <c r="N941" s="3"/>
      <c r="O941" s="2"/>
      <c r="P941" s="3"/>
    </row>
    <row r="942" spans="4:16" ht="15.75" customHeight="1" x14ac:dyDescent="0.3">
      <c r="D942" s="2"/>
      <c r="E942" s="2"/>
      <c r="F942" s="2"/>
      <c r="G942" s="2"/>
      <c r="H942" s="2"/>
      <c r="I942" s="2"/>
      <c r="J942" s="3"/>
      <c r="K942" s="2"/>
      <c r="L942" s="3"/>
      <c r="M942" s="2"/>
      <c r="N942" s="3"/>
      <c r="O942" s="2"/>
      <c r="P942" s="3"/>
    </row>
    <row r="943" spans="4:16" ht="15.75" customHeight="1" x14ac:dyDescent="0.3">
      <c r="D943" s="2"/>
      <c r="E943" s="2"/>
      <c r="F943" s="2"/>
      <c r="G943" s="2"/>
      <c r="H943" s="2"/>
      <c r="I943" s="2"/>
      <c r="J943" s="3"/>
      <c r="K943" s="2"/>
      <c r="L943" s="3"/>
      <c r="M943" s="2"/>
      <c r="N943" s="3"/>
      <c r="O943" s="2"/>
      <c r="P943" s="3"/>
    </row>
    <row r="944" spans="4:16" ht="15.75" customHeight="1" x14ac:dyDescent="0.3">
      <c r="D944" s="2"/>
      <c r="E944" s="2"/>
      <c r="F944" s="2"/>
      <c r="G944" s="2"/>
      <c r="H944" s="2"/>
      <c r="I944" s="2"/>
      <c r="J944" s="3"/>
      <c r="K944" s="2"/>
      <c r="L944" s="3"/>
      <c r="M944" s="2"/>
      <c r="N944" s="3"/>
      <c r="O944" s="2"/>
      <c r="P944" s="3"/>
    </row>
    <row r="945" spans="4:16" ht="15.75" customHeight="1" x14ac:dyDescent="0.3">
      <c r="D945" s="2"/>
      <c r="E945" s="2"/>
      <c r="F945" s="2"/>
      <c r="G945" s="2"/>
      <c r="H945" s="2"/>
      <c r="I945" s="2"/>
      <c r="J945" s="3"/>
      <c r="K945" s="2"/>
      <c r="L945" s="3"/>
      <c r="M945" s="2"/>
      <c r="N945" s="3"/>
      <c r="O945" s="2"/>
      <c r="P945" s="3"/>
    </row>
    <row r="946" spans="4:16" ht="15.75" customHeight="1" x14ac:dyDescent="0.3">
      <c r="D946" s="2"/>
      <c r="E946" s="2"/>
      <c r="F946" s="2"/>
      <c r="G946" s="2"/>
      <c r="H946" s="2"/>
      <c r="I946" s="2"/>
      <c r="J946" s="3"/>
      <c r="K946" s="2"/>
      <c r="L946" s="3"/>
      <c r="M946" s="2"/>
      <c r="N946" s="3"/>
      <c r="O946" s="2"/>
      <c r="P946" s="3"/>
    </row>
    <row r="947" spans="4:16" ht="15.75" customHeight="1" x14ac:dyDescent="0.3">
      <c r="D947" s="2"/>
      <c r="E947" s="2"/>
      <c r="F947" s="2"/>
      <c r="G947" s="2"/>
      <c r="H947" s="2"/>
      <c r="I947" s="2"/>
      <c r="J947" s="3"/>
      <c r="K947" s="2"/>
      <c r="L947" s="3"/>
      <c r="M947" s="2"/>
      <c r="N947" s="3"/>
      <c r="O947" s="2"/>
      <c r="P947" s="3"/>
    </row>
    <row r="948" spans="4:16" ht="15.75" customHeight="1" x14ac:dyDescent="0.3">
      <c r="D948" s="2"/>
      <c r="E948" s="2"/>
      <c r="F948" s="2"/>
      <c r="G948" s="2"/>
      <c r="H948" s="2"/>
      <c r="I948" s="2"/>
      <c r="J948" s="3"/>
      <c r="K948" s="2"/>
      <c r="L948" s="3"/>
      <c r="M948" s="2"/>
      <c r="N948" s="3"/>
      <c r="O948" s="2"/>
      <c r="P948" s="3"/>
    </row>
    <row r="949" spans="4:16" ht="15.75" customHeight="1" x14ac:dyDescent="0.3">
      <c r="D949" s="2"/>
      <c r="E949" s="2"/>
      <c r="F949" s="2"/>
      <c r="G949" s="2"/>
      <c r="H949" s="2"/>
      <c r="I949" s="2"/>
      <c r="J949" s="3"/>
      <c r="K949" s="2"/>
      <c r="L949" s="3"/>
      <c r="M949" s="2"/>
      <c r="N949" s="3"/>
      <c r="O949" s="2"/>
      <c r="P949" s="3"/>
    </row>
    <row r="950" spans="4:16" ht="15.75" customHeight="1" x14ac:dyDescent="0.3">
      <c r="D950" s="2"/>
      <c r="E950" s="2"/>
      <c r="F950" s="2"/>
      <c r="G950" s="2"/>
      <c r="H950" s="2"/>
      <c r="I950" s="2"/>
      <c r="J950" s="3"/>
      <c r="K950" s="2"/>
      <c r="L950" s="3"/>
      <c r="M950" s="2"/>
      <c r="N950" s="3"/>
      <c r="O950" s="2"/>
      <c r="P950" s="3"/>
    </row>
    <row r="951" spans="4:16" ht="15.75" customHeight="1" x14ac:dyDescent="0.3">
      <c r="D951" s="2"/>
      <c r="E951" s="2"/>
      <c r="F951" s="2"/>
      <c r="G951" s="2"/>
      <c r="H951" s="2"/>
      <c r="I951" s="2"/>
      <c r="J951" s="3"/>
      <c r="K951" s="2"/>
      <c r="L951" s="3"/>
      <c r="M951" s="2"/>
      <c r="N951" s="3"/>
      <c r="O951" s="2"/>
      <c r="P951" s="3"/>
    </row>
    <row r="952" spans="4:16" ht="15.75" customHeight="1" x14ac:dyDescent="0.3">
      <c r="D952" s="2"/>
      <c r="E952" s="2"/>
      <c r="F952" s="2"/>
      <c r="G952" s="2"/>
      <c r="H952" s="2"/>
      <c r="I952" s="2"/>
      <c r="J952" s="3"/>
      <c r="K952" s="2"/>
      <c r="L952" s="3"/>
      <c r="M952" s="2"/>
      <c r="N952" s="3"/>
      <c r="O952" s="2"/>
      <c r="P952" s="3"/>
    </row>
    <row r="953" spans="4:16" ht="15.75" customHeight="1" x14ac:dyDescent="0.3">
      <c r="D953" s="2"/>
      <c r="E953" s="2"/>
      <c r="F953" s="2"/>
      <c r="G953" s="2"/>
      <c r="H953" s="2"/>
      <c r="I953" s="2"/>
      <c r="J953" s="3"/>
      <c r="K953" s="2"/>
      <c r="L953" s="3"/>
      <c r="M953" s="2"/>
      <c r="N953" s="3"/>
      <c r="O953" s="2"/>
      <c r="P953" s="3"/>
    </row>
    <row r="954" spans="4:16" ht="15.75" customHeight="1" x14ac:dyDescent="0.3">
      <c r="D954" s="2"/>
      <c r="E954" s="2"/>
      <c r="F954" s="2"/>
      <c r="G954" s="2"/>
      <c r="H954" s="2"/>
      <c r="I954" s="2"/>
      <c r="J954" s="3"/>
      <c r="K954" s="2"/>
      <c r="L954" s="3"/>
      <c r="M954" s="2"/>
      <c r="N954" s="3"/>
      <c r="O954" s="2"/>
      <c r="P954" s="3"/>
    </row>
    <row r="955" spans="4:16" ht="15.75" customHeight="1" x14ac:dyDescent="0.3">
      <c r="D955" s="2"/>
      <c r="E955" s="2"/>
      <c r="F955" s="2"/>
      <c r="G955" s="2"/>
      <c r="H955" s="2"/>
      <c r="I955" s="2"/>
      <c r="J955" s="3"/>
      <c r="K955" s="2"/>
      <c r="L955" s="3"/>
      <c r="M955" s="2"/>
      <c r="N955" s="3"/>
      <c r="O955" s="2"/>
      <c r="P955" s="3"/>
    </row>
    <row r="956" spans="4:16" ht="15.75" customHeight="1" x14ac:dyDescent="0.3">
      <c r="D956" s="2"/>
      <c r="E956" s="2"/>
      <c r="F956" s="2"/>
      <c r="G956" s="2"/>
      <c r="H956" s="2"/>
      <c r="I956" s="2"/>
      <c r="J956" s="3"/>
      <c r="K956" s="2"/>
      <c r="L956" s="3"/>
      <c r="M956" s="2"/>
      <c r="N956" s="3"/>
      <c r="O956" s="2"/>
      <c r="P956" s="3"/>
    </row>
    <row r="957" spans="4:16" ht="15.75" customHeight="1" x14ac:dyDescent="0.3">
      <c r="D957" s="2"/>
      <c r="E957" s="2"/>
      <c r="F957" s="2"/>
      <c r="G957" s="2"/>
      <c r="H957" s="2"/>
      <c r="I957" s="2"/>
      <c r="J957" s="3"/>
      <c r="K957" s="2"/>
      <c r="L957" s="3"/>
      <c r="M957" s="2"/>
      <c r="N957" s="3"/>
      <c r="O957" s="2"/>
      <c r="P957" s="3"/>
    </row>
    <row r="958" spans="4:16" ht="15.75" customHeight="1" x14ac:dyDescent="0.3">
      <c r="D958" s="2"/>
      <c r="E958" s="2"/>
      <c r="F958" s="2"/>
      <c r="G958" s="2"/>
      <c r="H958" s="2"/>
      <c r="I958" s="2"/>
      <c r="J958" s="3"/>
      <c r="K958" s="2"/>
      <c r="L958" s="3"/>
      <c r="M958" s="2"/>
      <c r="N958" s="3"/>
      <c r="O958" s="2"/>
      <c r="P958" s="3"/>
    </row>
    <row r="959" spans="4:16" ht="15.75" customHeight="1" x14ac:dyDescent="0.3">
      <c r="D959" s="2"/>
      <c r="E959" s="2"/>
      <c r="F959" s="2"/>
      <c r="G959" s="2"/>
      <c r="H959" s="2"/>
      <c r="I959" s="2"/>
      <c r="J959" s="3"/>
      <c r="K959" s="2"/>
      <c r="L959" s="3"/>
      <c r="M959" s="2"/>
      <c r="N959" s="3"/>
      <c r="O959" s="2"/>
      <c r="P959" s="3"/>
    </row>
    <row r="960" spans="4:16" ht="15.75" customHeight="1" x14ac:dyDescent="0.3">
      <c r="D960" s="2"/>
      <c r="E960" s="2"/>
      <c r="F960" s="2"/>
      <c r="G960" s="2"/>
      <c r="H960" s="2"/>
      <c r="I960" s="2"/>
      <c r="J960" s="3"/>
      <c r="K960" s="2"/>
      <c r="L960" s="3"/>
      <c r="M960" s="2"/>
      <c r="N960" s="3"/>
      <c r="O960" s="2"/>
      <c r="P960" s="3"/>
    </row>
    <row r="961" spans="4:16" ht="15.75" customHeight="1" x14ac:dyDescent="0.3">
      <c r="D961" s="2"/>
      <c r="E961" s="2"/>
      <c r="F961" s="2"/>
      <c r="G961" s="2"/>
      <c r="H961" s="2"/>
      <c r="I961" s="2"/>
      <c r="J961" s="3"/>
      <c r="K961" s="2"/>
      <c r="L961" s="3"/>
      <c r="M961" s="2"/>
      <c r="N961" s="3"/>
      <c r="O961" s="2"/>
      <c r="P961" s="3"/>
    </row>
    <row r="962" spans="4:16" ht="15.75" customHeight="1" x14ac:dyDescent="0.3">
      <c r="D962" s="2"/>
      <c r="E962" s="2"/>
      <c r="F962" s="2"/>
      <c r="G962" s="2"/>
      <c r="H962" s="2"/>
      <c r="I962" s="2"/>
      <c r="J962" s="3"/>
      <c r="K962" s="2"/>
      <c r="L962" s="3"/>
      <c r="M962" s="2"/>
      <c r="N962" s="3"/>
      <c r="O962" s="2"/>
      <c r="P962" s="3"/>
    </row>
    <row r="963" spans="4:16" ht="15.75" customHeight="1" x14ac:dyDescent="0.3">
      <c r="D963" s="2"/>
      <c r="E963" s="2"/>
      <c r="F963" s="2"/>
      <c r="G963" s="2"/>
      <c r="H963" s="2"/>
      <c r="I963" s="2"/>
      <c r="J963" s="3"/>
      <c r="K963" s="2"/>
      <c r="L963" s="3"/>
      <c r="M963" s="2"/>
      <c r="N963" s="3"/>
      <c r="O963" s="2"/>
      <c r="P963" s="3"/>
    </row>
    <row r="964" spans="4:16" ht="15.75" customHeight="1" x14ac:dyDescent="0.3">
      <c r="D964" s="2"/>
      <c r="E964" s="2"/>
      <c r="F964" s="2"/>
      <c r="G964" s="2"/>
      <c r="H964" s="2"/>
      <c r="I964" s="2"/>
      <c r="J964" s="3"/>
      <c r="K964" s="2"/>
      <c r="L964" s="3"/>
      <c r="M964" s="2"/>
      <c r="N964" s="3"/>
      <c r="O964" s="2"/>
      <c r="P964" s="3"/>
    </row>
    <row r="965" spans="4:16" ht="15.75" customHeight="1" x14ac:dyDescent="0.3">
      <c r="D965" s="2"/>
      <c r="E965" s="2"/>
      <c r="F965" s="2"/>
      <c r="G965" s="2"/>
      <c r="H965" s="2"/>
      <c r="I965" s="2"/>
      <c r="J965" s="3"/>
      <c r="K965" s="2"/>
      <c r="L965" s="3"/>
      <c r="M965" s="2"/>
      <c r="N965" s="3"/>
      <c r="O965" s="2"/>
      <c r="P965" s="3"/>
    </row>
    <row r="966" spans="4:16" ht="15.75" customHeight="1" x14ac:dyDescent="0.3">
      <c r="D966" s="2"/>
      <c r="E966" s="2"/>
      <c r="F966" s="2"/>
      <c r="G966" s="2"/>
      <c r="H966" s="2"/>
      <c r="I966" s="2"/>
      <c r="J966" s="3"/>
      <c r="K966" s="2"/>
      <c r="L966" s="3"/>
      <c r="M966" s="2"/>
      <c r="N966" s="3"/>
      <c r="O966" s="2"/>
      <c r="P966" s="3"/>
    </row>
    <row r="967" spans="4:16" ht="15.75" customHeight="1" x14ac:dyDescent="0.3">
      <c r="D967" s="2"/>
      <c r="E967" s="2"/>
      <c r="F967" s="2"/>
      <c r="G967" s="2"/>
      <c r="H967" s="2"/>
      <c r="I967" s="2"/>
      <c r="J967" s="3"/>
      <c r="K967" s="2"/>
      <c r="L967" s="3"/>
      <c r="M967" s="2"/>
      <c r="N967" s="3"/>
      <c r="O967" s="2"/>
      <c r="P967" s="3"/>
    </row>
    <row r="968" spans="4:16" ht="15.75" customHeight="1" x14ac:dyDescent="0.3">
      <c r="D968" s="2"/>
      <c r="E968" s="2"/>
      <c r="F968" s="2"/>
      <c r="G968" s="2"/>
      <c r="H968" s="2"/>
      <c r="I968" s="2"/>
      <c r="J968" s="3"/>
      <c r="K968" s="2"/>
      <c r="L968" s="3"/>
      <c r="M968" s="2"/>
      <c r="N968" s="3"/>
      <c r="O968" s="2"/>
      <c r="P968" s="3"/>
    </row>
    <row r="969" spans="4:16" ht="15.75" customHeight="1" x14ac:dyDescent="0.3">
      <c r="D969" s="2"/>
      <c r="E969" s="2"/>
      <c r="F969" s="2"/>
      <c r="G969" s="2"/>
      <c r="H969" s="2"/>
      <c r="I969" s="2"/>
      <c r="J969" s="3"/>
      <c r="K969" s="2"/>
      <c r="L969" s="3"/>
      <c r="M969" s="2"/>
      <c r="N969" s="3"/>
      <c r="O969" s="2"/>
      <c r="P969" s="3"/>
    </row>
    <row r="970" spans="4:16" ht="15.75" customHeight="1" x14ac:dyDescent="0.3">
      <c r="D970" s="2"/>
      <c r="E970" s="2"/>
      <c r="F970" s="2"/>
      <c r="G970" s="2"/>
      <c r="H970" s="2"/>
      <c r="I970" s="2"/>
      <c r="J970" s="3"/>
      <c r="K970" s="2"/>
      <c r="L970" s="3"/>
      <c r="M970" s="2"/>
      <c r="N970" s="3"/>
      <c r="O970" s="2"/>
      <c r="P970" s="3"/>
    </row>
    <row r="971" spans="4:16" ht="15.75" customHeight="1" x14ac:dyDescent="0.3">
      <c r="D971" s="2"/>
      <c r="E971" s="2"/>
      <c r="F971" s="2"/>
      <c r="G971" s="2"/>
      <c r="H971" s="2"/>
      <c r="I971" s="2"/>
      <c r="J971" s="3"/>
      <c r="K971" s="2"/>
      <c r="L971" s="3"/>
      <c r="M971" s="2"/>
      <c r="N971" s="3"/>
      <c r="O971" s="2"/>
      <c r="P971" s="3"/>
    </row>
    <row r="972" spans="4:16" ht="15.75" customHeight="1" x14ac:dyDescent="0.3">
      <c r="D972" s="2"/>
      <c r="E972" s="2"/>
      <c r="F972" s="2"/>
      <c r="G972" s="2"/>
      <c r="H972" s="2"/>
      <c r="I972" s="2"/>
      <c r="J972" s="3"/>
      <c r="K972" s="2"/>
      <c r="L972" s="3"/>
      <c r="M972" s="2"/>
      <c r="N972" s="3"/>
      <c r="O972" s="2"/>
      <c r="P972" s="3"/>
    </row>
    <row r="973" spans="4:16" ht="15.75" customHeight="1" x14ac:dyDescent="0.3">
      <c r="D973" s="2"/>
      <c r="E973" s="2"/>
      <c r="F973" s="2"/>
      <c r="G973" s="2"/>
      <c r="H973" s="2"/>
      <c r="I973" s="2"/>
      <c r="J973" s="3"/>
      <c r="K973" s="2"/>
      <c r="L973" s="3"/>
      <c r="M973" s="2"/>
      <c r="N973" s="3"/>
      <c r="O973" s="2"/>
      <c r="P973" s="3"/>
    </row>
    <row r="974" spans="4:16" ht="15.75" customHeight="1" x14ac:dyDescent="0.3">
      <c r="D974" s="2"/>
      <c r="E974" s="2"/>
      <c r="F974" s="2"/>
      <c r="G974" s="2"/>
      <c r="H974" s="2"/>
      <c r="I974" s="2"/>
      <c r="J974" s="3"/>
      <c r="K974" s="2"/>
      <c r="L974" s="3"/>
      <c r="M974" s="2"/>
      <c r="N974" s="3"/>
      <c r="O974" s="2"/>
      <c r="P974" s="3"/>
    </row>
    <row r="975" spans="4:16" ht="15.75" customHeight="1" x14ac:dyDescent="0.3">
      <c r="D975" s="2"/>
      <c r="E975" s="2"/>
      <c r="F975" s="2"/>
      <c r="G975" s="2"/>
      <c r="H975" s="2"/>
      <c r="I975" s="2"/>
      <c r="J975" s="3"/>
      <c r="K975" s="2"/>
      <c r="L975" s="3"/>
      <c r="M975" s="2"/>
      <c r="N975" s="3"/>
      <c r="O975" s="2"/>
      <c r="P975" s="3"/>
    </row>
    <row r="976" spans="4:16" ht="15.75" customHeight="1" x14ac:dyDescent="0.3">
      <c r="D976" s="2"/>
      <c r="E976" s="2"/>
      <c r="F976" s="2"/>
      <c r="G976" s="2"/>
      <c r="H976" s="2"/>
      <c r="I976" s="2"/>
      <c r="J976" s="3"/>
      <c r="K976" s="2"/>
      <c r="L976" s="3"/>
      <c r="M976" s="2"/>
      <c r="N976" s="3"/>
      <c r="O976" s="2"/>
      <c r="P976" s="3"/>
    </row>
    <row r="977" spans="4:16" ht="15.75" customHeight="1" x14ac:dyDescent="0.3">
      <c r="D977" s="2"/>
      <c r="E977" s="2"/>
      <c r="F977" s="2"/>
      <c r="G977" s="2"/>
      <c r="H977" s="2"/>
      <c r="I977" s="2"/>
      <c r="J977" s="3"/>
      <c r="K977" s="2"/>
      <c r="L977" s="3"/>
      <c r="M977" s="2"/>
      <c r="N977" s="3"/>
      <c r="O977" s="2"/>
      <c r="P977" s="3"/>
    </row>
    <row r="978" spans="4:16" ht="15.75" customHeight="1" x14ac:dyDescent="0.3">
      <c r="D978" s="2"/>
      <c r="E978" s="2"/>
      <c r="F978" s="2"/>
      <c r="G978" s="2"/>
      <c r="H978" s="2"/>
      <c r="I978" s="2"/>
      <c r="J978" s="3"/>
      <c r="K978" s="2"/>
      <c r="L978" s="3"/>
      <c r="M978" s="2"/>
      <c r="N978" s="3"/>
      <c r="O978" s="2"/>
      <c r="P978" s="3"/>
    </row>
    <row r="979" spans="4:16" ht="15.75" customHeight="1" x14ac:dyDescent="0.3">
      <c r="D979" s="2"/>
      <c r="E979" s="2"/>
      <c r="F979" s="2"/>
      <c r="G979" s="2"/>
      <c r="H979" s="2"/>
      <c r="I979" s="2"/>
      <c r="J979" s="3"/>
      <c r="K979" s="2"/>
      <c r="L979" s="3"/>
      <c r="M979" s="2"/>
      <c r="N979" s="3"/>
      <c r="O979" s="2"/>
      <c r="P979" s="3"/>
    </row>
    <row r="980" spans="4:16" ht="15.75" customHeight="1" x14ac:dyDescent="0.3">
      <c r="D980" s="2"/>
      <c r="E980" s="2"/>
      <c r="F980" s="2"/>
      <c r="G980" s="2"/>
      <c r="H980" s="2"/>
      <c r="I980" s="2"/>
      <c r="J980" s="3"/>
      <c r="K980" s="2"/>
      <c r="L980" s="3"/>
      <c r="M980" s="2"/>
      <c r="N980" s="3"/>
      <c r="O980" s="2"/>
      <c r="P980" s="3"/>
    </row>
    <row r="981" spans="4:16" ht="15.75" customHeight="1" x14ac:dyDescent="0.3">
      <c r="D981" s="2"/>
      <c r="E981" s="2"/>
      <c r="F981" s="2"/>
      <c r="G981" s="2"/>
      <c r="H981" s="2"/>
      <c r="I981" s="2"/>
      <c r="J981" s="3"/>
      <c r="K981" s="2"/>
      <c r="L981" s="3"/>
      <c r="M981" s="2"/>
      <c r="N981" s="3"/>
      <c r="O981" s="2"/>
      <c r="P981" s="3"/>
    </row>
    <row r="982" spans="4:16" ht="15.75" customHeight="1" x14ac:dyDescent="0.3">
      <c r="D982" s="2"/>
      <c r="E982" s="2"/>
      <c r="F982" s="2"/>
      <c r="G982" s="2"/>
      <c r="H982" s="2"/>
      <c r="I982" s="2"/>
      <c r="J982" s="3"/>
      <c r="K982" s="2"/>
      <c r="L982" s="3"/>
      <c r="M982" s="2"/>
      <c r="N982" s="3"/>
      <c r="O982" s="2"/>
      <c r="P982" s="3"/>
    </row>
    <row r="983" spans="4:16" ht="15.75" customHeight="1" x14ac:dyDescent="0.3">
      <c r="D983" s="2"/>
      <c r="E983" s="2"/>
      <c r="F983" s="2"/>
      <c r="G983" s="2"/>
      <c r="H983" s="2"/>
      <c r="I983" s="2"/>
      <c r="J983" s="3"/>
      <c r="K983" s="2"/>
      <c r="L983" s="3"/>
      <c r="M983" s="2"/>
      <c r="N983" s="3"/>
      <c r="O983" s="2"/>
      <c r="P983" s="3"/>
    </row>
    <row r="984" spans="4:16" ht="15.75" customHeight="1" x14ac:dyDescent="0.3">
      <c r="D984" s="2"/>
      <c r="E984" s="2"/>
      <c r="F984" s="2"/>
      <c r="G984" s="2"/>
      <c r="H984" s="2"/>
      <c r="I984" s="2"/>
      <c r="J984" s="3"/>
      <c r="K984" s="2"/>
      <c r="L984" s="3"/>
      <c r="M984" s="2"/>
      <c r="N984" s="3"/>
      <c r="O984" s="2"/>
      <c r="P984" s="3"/>
    </row>
    <row r="985" spans="4:16" ht="15.75" customHeight="1" x14ac:dyDescent="0.3">
      <c r="D985" s="2"/>
      <c r="E985" s="2"/>
      <c r="F985" s="2"/>
      <c r="G985" s="2"/>
      <c r="H985" s="2"/>
      <c r="I985" s="2"/>
      <c r="J985" s="3"/>
      <c r="K985" s="2"/>
      <c r="L985" s="3"/>
      <c r="M985" s="2"/>
      <c r="N985" s="3"/>
      <c r="O985" s="2"/>
      <c r="P985" s="3"/>
    </row>
    <row r="986" spans="4:16" ht="15.75" customHeight="1" x14ac:dyDescent="0.3">
      <c r="D986" s="2"/>
      <c r="E986" s="2"/>
      <c r="F986" s="2"/>
      <c r="G986" s="2"/>
      <c r="H986" s="2"/>
      <c r="I986" s="2"/>
      <c r="J986" s="3"/>
      <c r="K986" s="2"/>
      <c r="L986" s="3"/>
      <c r="M986" s="2"/>
      <c r="N986" s="3"/>
      <c r="O986" s="2"/>
      <c r="P986" s="3"/>
    </row>
    <row r="987" spans="4:16" ht="15.75" customHeight="1" x14ac:dyDescent="0.3">
      <c r="D987" s="2"/>
      <c r="E987" s="2"/>
      <c r="F987" s="2"/>
      <c r="G987" s="2"/>
      <c r="H987" s="2"/>
      <c r="I987" s="2"/>
      <c r="J987" s="3"/>
      <c r="K987" s="2"/>
      <c r="L987" s="3"/>
      <c r="M987" s="2"/>
      <c r="N987" s="3"/>
      <c r="O987" s="2"/>
      <c r="P987" s="3"/>
    </row>
    <row r="988" spans="4:16" ht="15.75" customHeight="1" x14ac:dyDescent="0.3">
      <c r="D988" s="2"/>
      <c r="E988" s="2"/>
      <c r="F988" s="2"/>
      <c r="G988" s="2"/>
      <c r="H988" s="2"/>
      <c r="I988" s="2"/>
      <c r="J988" s="3"/>
      <c r="K988" s="2"/>
      <c r="L988" s="3"/>
      <c r="M988" s="2"/>
      <c r="N988" s="3"/>
      <c r="O988" s="2"/>
      <c r="P988" s="3"/>
    </row>
    <row r="989" spans="4:16" ht="15.75" customHeight="1" x14ac:dyDescent="0.3">
      <c r="D989" s="2"/>
      <c r="E989" s="2"/>
      <c r="F989" s="2"/>
      <c r="G989" s="2"/>
      <c r="H989" s="2"/>
      <c r="I989" s="2"/>
      <c r="J989" s="3"/>
      <c r="K989" s="2"/>
      <c r="L989" s="3"/>
      <c r="M989" s="2"/>
      <c r="N989" s="3"/>
      <c r="O989" s="2"/>
      <c r="P989" s="3"/>
    </row>
    <row r="990" spans="4:16" ht="15.75" customHeight="1" x14ac:dyDescent="0.3">
      <c r="D990" s="2"/>
      <c r="E990" s="2"/>
      <c r="F990" s="2"/>
      <c r="G990" s="2"/>
      <c r="H990" s="2"/>
      <c r="I990" s="2"/>
      <c r="J990" s="3"/>
      <c r="K990" s="2"/>
      <c r="L990" s="3"/>
      <c r="M990" s="2"/>
      <c r="N990" s="3"/>
      <c r="O990" s="2"/>
      <c r="P990" s="3"/>
    </row>
    <row r="991" spans="4:16" ht="15.75" customHeight="1" x14ac:dyDescent="0.3">
      <c r="D991" s="2"/>
      <c r="E991" s="2"/>
      <c r="F991" s="2"/>
      <c r="G991" s="2"/>
      <c r="H991" s="2"/>
      <c r="I991" s="2"/>
      <c r="J991" s="3"/>
      <c r="K991" s="2"/>
      <c r="L991" s="3"/>
      <c r="M991" s="2"/>
      <c r="N991" s="3"/>
      <c r="O991" s="2"/>
      <c r="P991" s="3"/>
    </row>
    <row r="992" spans="4:16" ht="15.75" customHeight="1" x14ac:dyDescent="0.3">
      <c r="D992" s="2"/>
      <c r="E992" s="2"/>
      <c r="F992" s="2"/>
      <c r="G992" s="2"/>
      <c r="H992" s="2"/>
      <c r="I992" s="2"/>
      <c r="J992" s="3"/>
      <c r="K992" s="2"/>
      <c r="L992" s="3"/>
      <c r="M992" s="2"/>
      <c r="N992" s="3"/>
      <c r="O992" s="2"/>
      <c r="P992" s="3"/>
    </row>
    <row r="993" spans="4:16" ht="15.75" customHeight="1" x14ac:dyDescent="0.3">
      <c r="D993" s="2"/>
      <c r="E993" s="2"/>
      <c r="F993" s="2"/>
      <c r="G993" s="2"/>
      <c r="H993" s="2"/>
      <c r="I993" s="2"/>
      <c r="J993" s="3"/>
      <c r="K993" s="2"/>
      <c r="L993" s="3"/>
      <c r="M993" s="2"/>
      <c r="N993" s="3"/>
      <c r="O993" s="2"/>
      <c r="P993" s="3"/>
    </row>
    <row r="994" spans="4:16" ht="15.75" customHeight="1" x14ac:dyDescent="0.3">
      <c r="D994" s="2"/>
      <c r="E994" s="2"/>
      <c r="F994" s="2"/>
      <c r="G994" s="2"/>
      <c r="H994" s="2"/>
      <c r="I994" s="2"/>
      <c r="J994" s="3"/>
      <c r="K994" s="2"/>
      <c r="L994" s="3"/>
      <c r="M994" s="2"/>
      <c r="N994" s="3"/>
      <c r="O994" s="2"/>
      <c r="P994" s="3"/>
    </row>
    <row r="995" spans="4:16" ht="15.75" customHeight="1" x14ac:dyDescent="0.3">
      <c r="D995" s="2"/>
      <c r="E995" s="2"/>
      <c r="F995" s="2"/>
      <c r="G995" s="2"/>
      <c r="H995" s="2"/>
      <c r="I995" s="2"/>
      <c r="J995" s="3"/>
      <c r="K995" s="2"/>
      <c r="L995" s="3"/>
      <c r="M995" s="2"/>
      <c r="N995" s="3"/>
      <c r="O995" s="2"/>
      <c r="P995" s="3"/>
    </row>
    <row r="996" spans="4:16" ht="15.75" customHeight="1" x14ac:dyDescent="0.3">
      <c r="D996" s="2"/>
      <c r="E996" s="2"/>
      <c r="F996" s="2"/>
      <c r="G996" s="2"/>
      <c r="H996" s="2"/>
      <c r="I996" s="2"/>
      <c r="J996" s="3"/>
      <c r="K996" s="2"/>
      <c r="L996" s="3"/>
      <c r="M996" s="2"/>
      <c r="N996" s="3"/>
      <c r="O996" s="2"/>
      <c r="P996" s="3"/>
    </row>
    <row r="997" spans="4:16" ht="15.75" customHeight="1" x14ac:dyDescent="0.3">
      <c r="D997" s="2"/>
      <c r="E997" s="2"/>
      <c r="F997" s="2"/>
      <c r="G997" s="2"/>
      <c r="H997" s="2"/>
      <c r="I997" s="2"/>
      <c r="J997" s="3"/>
      <c r="K997" s="2"/>
      <c r="L997" s="3"/>
      <c r="M997" s="2"/>
      <c r="N997" s="3"/>
      <c r="O997" s="2"/>
      <c r="P997" s="3"/>
    </row>
    <row r="998" spans="4:16" ht="15.75" customHeight="1" x14ac:dyDescent="0.3">
      <c r="D998" s="2"/>
      <c r="E998" s="2"/>
      <c r="F998" s="2"/>
      <c r="G998" s="2"/>
      <c r="H998" s="2"/>
      <c r="I998" s="2"/>
      <c r="J998" s="3"/>
      <c r="K998" s="2"/>
      <c r="L998" s="3"/>
      <c r="M998" s="2"/>
      <c r="N998" s="3"/>
      <c r="O998" s="2"/>
      <c r="P998" s="3"/>
    </row>
    <row r="999" spans="4:16" ht="15.75" customHeight="1" x14ac:dyDescent="0.3">
      <c r="D999" s="2"/>
      <c r="E999" s="2"/>
      <c r="F999" s="2"/>
      <c r="G999" s="2"/>
      <c r="H999" s="2"/>
      <c r="I999" s="2"/>
      <c r="J999" s="3"/>
      <c r="K999" s="2"/>
      <c r="L999" s="3"/>
      <c r="M999" s="2"/>
      <c r="N999" s="3"/>
      <c r="O999" s="2"/>
      <c r="P999" s="3"/>
    </row>
    <row r="1000" spans="4:16" ht="15.75" customHeight="1" x14ac:dyDescent="0.3">
      <c r="D1000" s="2"/>
      <c r="E1000" s="2"/>
      <c r="F1000" s="2"/>
      <c r="G1000" s="2"/>
      <c r="H1000" s="2"/>
      <c r="I1000" s="2"/>
      <c r="J1000" s="3"/>
      <c r="K1000" s="2"/>
      <c r="L1000" s="3"/>
      <c r="M1000" s="2"/>
      <c r="N1000" s="3"/>
      <c r="O1000" s="2"/>
      <c r="P1000" s="3"/>
    </row>
  </sheetData>
  <mergeCells count="9">
    <mergeCell ref="B11:N11"/>
    <mergeCell ref="B12:N12"/>
    <mergeCell ref="B13:N13"/>
    <mergeCell ref="A16:A18"/>
    <mergeCell ref="B16:C17"/>
    <mergeCell ref="D16:J16"/>
    <mergeCell ref="M16:N17"/>
    <mergeCell ref="K16:L17"/>
    <mergeCell ref="I17:J17"/>
  </mergeCells>
  <pageMargins left="0.70866141732283472" right="0.70866141732283472" top="0.74803149606299213" bottom="0.74803149606299213" header="0" footer="0"/>
  <pageSetup paperSize="9"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775DDB-C1C6-445D-86AD-1D0DD4DBE3FC}">
  <sheetPr>
    <tabColor theme="4"/>
    <pageSetUpPr fitToPage="1"/>
  </sheetPr>
  <dimension ref="A1:AE985"/>
  <sheetViews>
    <sheetView tabSelected="1" zoomScale="60" zoomScaleNormal="60" workbookViewId="0">
      <pane xSplit="3" ySplit="10" topLeftCell="D150" activePane="bottomRight" state="frozen"/>
      <selection pane="topRight" activeCell="D1" sqref="D1"/>
      <selection pane="bottomLeft" activeCell="A11" sqref="A11"/>
      <selection pane="bottomRight" activeCell="AA163" sqref="AA163"/>
    </sheetView>
  </sheetViews>
  <sheetFormatPr defaultColWidth="12.59765625" defaultRowHeight="15" customHeight="1" outlineLevelCol="1" x14ac:dyDescent="0.25"/>
  <cols>
    <col min="1" max="1" width="3.19921875" style="48" customWidth="1"/>
    <col min="2" max="2" width="5.09765625" style="48" customWidth="1"/>
    <col min="3" max="3" width="19.8984375" style="48" customWidth="1"/>
    <col min="4" max="4" width="5.3984375" style="48" customWidth="1"/>
    <col min="5" max="5" width="3.5" style="48" customWidth="1"/>
    <col min="6" max="6" width="2.69921875" style="48" customWidth="1"/>
    <col min="7" max="7" width="14.3984375" style="48" customWidth="1"/>
    <col min="8" max="8" width="4.09765625" style="48" customWidth="1"/>
    <col min="9" max="9" width="4.3984375" style="48" customWidth="1"/>
    <col min="10" max="10" width="13.19921875" style="48" customWidth="1"/>
    <col min="11" max="11" width="7.8984375" style="48" customWidth="1" outlineLevel="1"/>
    <col min="12" max="12" width="12.5" style="48" customWidth="1" outlineLevel="1"/>
    <col min="13" max="13" width="13.8984375" style="48" customWidth="1" outlineLevel="1"/>
    <col min="14" max="14" width="5.3984375" style="48" customWidth="1" outlineLevel="1"/>
    <col min="15" max="15" width="5.59765625" style="48" customWidth="1" outlineLevel="1"/>
    <col min="16" max="16" width="13.69921875" style="48" customWidth="1" outlineLevel="1"/>
    <col min="17" max="17" width="7.69921875" style="48" customWidth="1" outlineLevel="1"/>
    <col min="18" max="18" width="12.796875" style="48" customWidth="1" outlineLevel="1"/>
    <col min="19" max="19" width="14.59765625" style="48" customWidth="1" outlineLevel="1"/>
    <col min="20" max="20" width="6.19921875" style="48" customWidth="1" outlineLevel="1"/>
    <col min="21" max="21" width="5.69921875" style="48" customWidth="1" outlineLevel="1"/>
    <col min="22" max="22" width="5" style="48" customWidth="1" outlineLevel="1"/>
    <col min="23" max="23" width="14.796875" style="48" customWidth="1"/>
    <col min="24" max="24" width="14.5" style="48" customWidth="1"/>
    <col min="25" max="25" width="13.19921875" style="48" customWidth="1"/>
    <col min="26" max="26" width="9.69921875" style="48" customWidth="1"/>
    <col min="27" max="27" width="33.69921875" style="48" customWidth="1"/>
    <col min="28" max="31" width="5.8984375" style="48" customWidth="1"/>
    <col min="32" max="16384" width="12.59765625" style="48"/>
  </cols>
  <sheetData>
    <row r="1" spans="1:31" ht="23.25" customHeight="1" x14ac:dyDescent="0.3">
      <c r="A1" s="502" t="s">
        <v>328</v>
      </c>
      <c r="B1" s="503"/>
      <c r="C1" s="503"/>
      <c r="D1" s="503"/>
      <c r="E1" s="503"/>
      <c r="F1" s="504"/>
      <c r="G1" s="504"/>
      <c r="H1" s="53"/>
      <c r="I1" s="53"/>
      <c r="J1" s="53"/>
      <c r="K1" s="53"/>
      <c r="L1" s="53"/>
      <c r="M1" s="53"/>
      <c r="N1" s="53"/>
      <c r="O1" s="53"/>
      <c r="P1" s="53"/>
      <c r="Q1" s="53"/>
      <c r="R1" s="53"/>
      <c r="S1" s="53"/>
      <c r="T1" s="53"/>
      <c r="U1" s="53"/>
      <c r="V1" s="53"/>
      <c r="W1" s="453"/>
      <c r="X1" s="453"/>
      <c r="Y1" s="453"/>
      <c r="Z1" s="453"/>
      <c r="AA1" s="53"/>
    </row>
    <row r="2" spans="1:31" ht="28.5" customHeight="1" x14ac:dyDescent="0.25">
      <c r="A2" s="505" t="s">
        <v>327</v>
      </c>
      <c r="B2" s="506"/>
      <c r="C2" s="506"/>
      <c r="D2" s="506"/>
      <c r="E2" s="506"/>
      <c r="F2" s="506"/>
      <c r="G2" s="506"/>
      <c r="H2" s="450"/>
      <c r="I2" s="450"/>
      <c r="J2" s="450"/>
      <c r="K2" s="450"/>
      <c r="L2" s="450"/>
      <c r="M2" s="450"/>
      <c r="N2" s="450"/>
      <c r="O2" s="450"/>
      <c r="P2" s="450"/>
      <c r="Q2" s="450"/>
      <c r="R2" s="450"/>
      <c r="S2" s="450"/>
      <c r="T2" s="450"/>
      <c r="U2" s="450"/>
      <c r="V2" s="450"/>
      <c r="W2" s="454"/>
      <c r="X2" s="454"/>
      <c r="Y2" s="454"/>
      <c r="Z2" s="454"/>
      <c r="AA2" s="447"/>
    </row>
    <row r="3" spans="1:31" ht="15.75" customHeight="1" x14ac:dyDescent="0.25">
      <c r="A3" s="507" t="s">
        <v>326</v>
      </c>
      <c r="B3" s="497"/>
      <c r="C3" s="497"/>
      <c r="D3" s="497"/>
      <c r="E3" s="497"/>
      <c r="F3" s="497"/>
      <c r="G3" s="497"/>
      <c r="H3" s="450"/>
      <c r="I3" s="450"/>
      <c r="J3" s="450"/>
      <c r="K3" s="449"/>
      <c r="L3" s="449"/>
      <c r="M3" s="449"/>
      <c r="N3" s="449"/>
      <c r="O3" s="449"/>
      <c r="P3" s="449"/>
      <c r="Q3" s="449"/>
      <c r="R3" s="449"/>
      <c r="S3" s="449"/>
      <c r="T3" s="449"/>
      <c r="U3" s="449"/>
      <c r="V3" s="449"/>
      <c r="W3" s="448"/>
      <c r="X3" s="448"/>
      <c r="Y3" s="448"/>
      <c r="Z3" s="448"/>
      <c r="AA3" s="447"/>
    </row>
    <row r="4" spans="1:31" ht="14.4" thickBot="1" x14ac:dyDescent="0.3">
      <c r="A4" s="453"/>
      <c r="B4" s="452"/>
      <c r="C4" s="451"/>
      <c r="D4" s="450"/>
      <c r="E4" s="450"/>
      <c r="F4" s="450"/>
      <c r="G4" s="450"/>
      <c r="H4" s="450"/>
      <c r="I4" s="450"/>
      <c r="J4" s="450"/>
      <c r="K4" s="449"/>
      <c r="L4" s="449"/>
      <c r="M4" s="449"/>
      <c r="N4" s="449"/>
      <c r="O4" s="449"/>
      <c r="P4" s="449"/>
      <c r="Q4" s="449"/>
      <c r="R4" s="449"/>
      <c r="S4" s="449"/>
      <c r="T4" s="449"/>
      <c r="U4" s="449"/>
      <c r="V4" s="449"/>
      <c r="W4" s="448"/>
      <c r="X4" s="448"/>
      <c r="Y4" s="448"/>
      <c r="Z4" s="448"/>
      <c r="AA4" s="447"/>
    </row>
    <row r="5" spans="1:31" ht="38.25" customHeight="1" thickBot="1" x14ac:dyDescent="0.35">
      <c r="A5" s="512" t="s">
        <v>325</v>
      </c>
      <c r="B5" s="514" t="s">
        <v>38</v>
      </c>
      <c r="C5" s="516" t="s">
        <v>39</v>
      </c>
      <c r="D5" s="518" t="s">
        <v>40</v>
      </c>
      <c r="E5" s="508" t="s">
        <v>41</v>
      </c>
      <c r="F5" s="480"/>
      <c r="G5" s="481"/>
      <c r="H5" s="508" t="s">
        <v>41</v>
      </c>
      <c r="I5" s="480"/>
      <c r="J5" s="481"/>
      <c r="K5" s="479" t="s">
        <v>324</v>
      </c>
      <c r="L5" s="480"/>
      <c r="M5" s="481"/>
      <c r="N5" s="479" t="s">
        <v>324</v>
      </c>
      <c r="O5" s="480"/>
      <c r="P5" s="481"/>
      <c r="Q5" s="479" t="s">
        <v>323</v>
      </c>
      <c r="R5" s="480"/>
      <c r="S5" s="481"/>
      <c r="T5" s="479" t="s">
        <v>323</v>
      </c>
      <c r="U5" s="480"/>
      <c r="V5" s="480"/>
      <c r="W5" s="485" t="s">
        <v>322</v>
      </c>
      <c r="X5" s="486"/>
      <c r="Y5" s="486"/>
      <c r="Z5" s="486"/>
      <c r="AA5" s="446"/>
      <c r="AC5" s="51"/>
    </row>
    <row r="6" spans="1:31" ht="28.5" customHeight="1" thickBot="1" x14ac:dyDescent="0.3">
      <c r="A6" s="513"/>
      <c r="B6" s="515"/>
      <c r="C6" s="517"/>
      <c r="D6" s="517"/>
      <c r="E6" s="479" t="s">
        <v>319</v>
      </c>
      <c r="F6" s="480"/>
      <c r="G6" s="481"/>
      <c r="H6" s="509" t="s">
        <v>321</v>
      </c>
      <c r="I6" s="510"/>
      <c r="J6" s="511"/>
      <c r="K6" s="479" t="s">
        <v>319</v>
      </c>
      <c r="L6" s="480"/>
      <c r="M6" s="481"/>
      <c r="N6" s="482" t="s">
        <v>320</v>
      </c>
      <c r="O6" s="483"/>
      <c r="P6" s="484"/>
      <c r="Q6" s="479" t="s">
        <v>319</v>
      </c>
      <c r="R6" s="480"/>
      <c r="S6" s="480"/>
      <c r="T6" s="493" t="s">
        <v>42</v>
      </c>
      <c r="U6" s="494"/>
      <c r="V6" s="494"/>
      <c r="W6" s="487" t="s">
        <v>318</v>
      </c>
      <c r="X6" s="487" t="s">
        <v>317</v>
      </c>
      <c r="Y6" s="492" t="s">
        <v>316</v>
      </c>
      <c r="Z6" s="486"/>
      <c r="AA6" s="439" t="s">
        <v>315</v>
      </c>
    </row>
    <row r="7" spans="1:31" ht="33" customHeight="1" thickBot="1" x14ac:dyDescent="0.3">
      <c r="A7" s="513"/>
      <c r="B7" s="515"/>
      <c r="C7" s="517"/>
      <c r="D7" s="517"/>
      <c r="E7" s="443" t="s">
        <v>312</v>
      </c>
      <c r="F7" s="442" t="s">
        <v>43</v>
      </c>
      <c r="G7" s="444" t="s">
        <v>44</v>
      </c>
      <c r="H7" s="445" t="s">
        <v>314</v>
      </c>
      <c r="I7" s="445" t="s">
        <v>313</v>
      </c>
      <c r="J7" s="445" t="s">
        <v>12</v>
      </c>
      <c r="K7" s="443" t="s">
        <v>312</v>
      </c>
      <c r="L7" s="442" t="s">
        <v>46</v>
      </c>
      <c r="M7" s="444" t="s">
        <v>45</v>
      </c>
      <c r="N7" s="441"/>
      <c r="O7" s="441"/>
      <c r="P7" s="441"/>
      <c r="Q7" s="443" t="s">
        <v>312</v>
      </c>
      <c r="R7" s="442" t="s">
        <v>46</v>
      </c>
      <c r="S7" s="441" t="s">
        <v>47</v>
      </c>
      <c r="T7" s="443" t="s">
        <v>312</v>
      </c>
      <c r="U7" s="442" t="s">
        <v>46</v>
      </c>
      <c r="V7" s="441" t="s">
        <v>48</v>
      </c>
      <c r="W7" s="488"/>
      <c r="X7" s="488"/>
      <c r="Y7" s="440" t="s">
        <v>14</v>
      </c>
      <c r="Z7" s="440" t="s">
        <v>13</v>
      </c>
      <c r="AA7" s="439"/>
    </row>
    <row r="8" spans="1:31" ht="53.4" thickBot="1" x14ac:dyDescent="0.3">
      <c r="A8" s="438" t="s">
        <v>49</v>
      </c>
      <c r="B8" s="437">
        <v>1</v>
      </c>
      <c r="C8" s="436">
        <v>2</v>
      </c>
      <c r="D8" s="435">
        <v>3</v>
      </c>
      <c r="E8" s="434">
        <v>4</v>
      </c>
      <c r="F8" s="434">
        <v>5</v>
      </c>
      <c r="G8" s="434">
        <v>6</v>
      </c>
      <c r="H8" s="434">
        <v>7</v>
      </c>
      <c r="I8" s="434">
        <v>8</v>
      </c>
      <c r="J8" s="434">
        <v>9</v>
      </c>
      <c r="K8" s="432">
        <v>10</v>
      </c>
      <c r="L8" s="432">
        <v>11</v>
      </c>
      <c r="M8" s="432">
        <v>12</v>
      </c>
      <c r="N8" s="432">
        <v>13</v>
      </c>
      <c r="O8" s="432">
        <v>14</v>
      </c>
      <c r="P8" s="432">
        <v>15</v>
      </c>
      <c r="Q8" s="432">
        <v>16</v>
      </c>
      <c r="R8" s="432">
        <v>17</v>
      </c>
      <c r="S8" s="432">
        <v>18</v>
      </c>
      <c r="T8" s="433">
        <v>19</v>
      </c>
      <c r="U8" s="433">
        <v>20</v>
      </c>
      <c r="V8" s="433">
        <v>21</v>
      </c>
      <c r="W8" s="433">
        <v>19</v>
      </c>
      <c r="X8" s="433">
        <v>20</v>
      </c>
      <c r="Y8" s="433">
        <v>21</v>
      </c>
      <c r="Z8" s="433">
        <v>22</v>
      </c>
      <c r="AA8" s="432">
        <v>23</v>
      </c>
    </row>
    <row r="9" spans="1:31" ht="19.5" customHeight="1" thickBot="1" x14ac:dyDescent="0.3">
      <c r="A9" s="431" t="s">
        <v>70</v>
      </c>
      <c r="B9" s="430" t="s">
        <v>311</v>
      </c>
      <c r="C9" s="429" t="s">
        <v>50</v>
      </c>
      <c r="D9" s="426"/>
      <c r="E9" s="428"/>
      <c r="F9" s="426"/>
      <c r="G9" s="427"/>
      <c r="H9" s="426"/>
      <c r="I9" s="426"/>
      <c r="J9" s="426"/>
      <c r="K9" s="428"/>
      <c r="L9" s="426"/>
      <c r="M9" s="427"/>
      <c r="N9" s="426"/>
      <c r="O9" s="426"/>
      <c r="P9" s="426"/>
      <c r="Q9" s="428"/>
      <c r="R9" s="426"/>
      <c r="S9" s="427"/>
      <c r="T9" s="426"/>
      <c r="U9" s="426"/>
      <c r="V9" s="426"/>
      <c r="W9" s="425"/>
      <c r="X9" s="425"/>
      <c r="Y9" s="425"/>
      <c r="Z9" s="425"/>
      <c r="AA9" s="424"/>
      <c r="AB9" s="69"/>
      <c r="AC9" s="69"/>
      <c r="AD9" s="69"/>
      <c r="AE9" s="69"/>
    </row>
    <row r="10" spans="1:31" ht="22.5" customHeight="1" thickBot="1" x14ac:dyDescent="0.3">
      <c r="A10" s="423" t="s">
        <v>51</v>
      </c>
      <c r="B10" s="405">
        <v>1</v>
      </c>
      <c r="C10" s="422" t="s">
        <v>52</v>
      </c>
      <c r="D10" s="419"/>
      <c r="E10" s="421"/>
      <c r="F10" s="419"/>
      <c r="G10" s="420"/>
      <c r="H10" s="419"/>
      <c r="I10" s="419"/>
      <c r="J10" s="419"/>
      <c r="K10" s="421"/>
      <c r="L10" s="419"/>
      <c r="M10" s="420"/>
      <c r="N10" s="419"/>
      <c r="O10" s="419"/>
      <c r="P10" s="419"/>
      <c r="Q10" s="421"/>
      <c r="R10" s="419"/>
      <c r="S10" s="420"/>
      <c r="T10" s="419"/>
      <c r="U10" s="419"/>
      <c r="V10" s="419"/>
      <c r="W10" s="418"/>
      <c r="X10" s="418"/>
      <c r="Y10" s="418"/>
      <c r="Z10" s="418"/>
      <c r="AA10" s="271"/>
      <c r="AB10" s="82"/>
      <c r="AC10" s="82"/>
      <c r="AD10" s="82"/>
      <c r="AE10" s="82"/>
    </row>
    <row r="11" spans="1:31" ht="30" customHeight="1" thickBot="1" x14ac:dyDescent="0.3">
      <c r="A11" s="148" t="s">
        <v>53</v>
      </c>
      <c r="B11" s="153" t="s">
        <v>54</v>
      </c>
      <c r="C11" s="352" t="s">
        <v>55</v>
      </c>
      <c r="D11" s="151"/>
      <c r="E11" s="148">
        <f>SUM(E12:E20)</f>
        <v>25</v>
      </c>
      <c r="F11" s="147">
        <f>SUM(F12:F20)</f>
        <v>99585</v>
      </c>
      <c r="G11" s="146">
        <f>SUM(G12:G20)</f>
        <v>314340</v>
      </c>
      <c r="H11" s="150"/>
      <c r="I11" s="150"/>
      <c r="J11" s="150">
        <f>J13+J14+J15+J16+J18+J19+J20</f>
        <v>281545.24000000005</v>
      </c>
      <c r="K11" s="148">
        <f>SUM(K12:K20)</f>
        <v>0</v>
      </c>
      <c r="L11" s="147">
        <f>SUM(L12:L20)</f>
        <v>0</v>
      </c>
      <c r="M11" s="146">
        <f>SUM(M12:M20)</f>
        <v>0</v>
      </c>
      <c r="N11" s="150"/>
      <c r="O11" s="150"/>
      <c r="P11" s="150"/>
      <c r="Q11" s="148">
        <f>SUM(Q12:Q20)</f>
        <v>5</v>
      </c>
      <c r="R11" s="147">
        <f>SUM(R12:R20)</f>
        <v>9836.06</v>
      </c>
      <c r="S11" s="146">
        <f>SUM(S12:S20)</f>
        <v>49180.33</v>
      </c>
      <c r="T11" s="148"/>
      <c r="U11" s="147"/>
      <c r="V11" s="146"/>
      <c r="W11" s="85">
        <f t="shared" ref="W11:W42" si="0">G11+M11+S11</f>
        <v>363520.33</v>
      </c>
      <c r="X11" s="84">
        <f t="shared" ref="X11:X42" si="1">J11+P11+V11</f>
        <v>281545.24000000005</v>
      </c>
      <c r="Y11" s="84">
        <f t="shared" ref="Y11:Y42" si="2">W11-X11</f>
        <v>81975.089999999967</v>
      </c>
      <c r="Z11" s="84">
        <f t="shared" ref="Z11:Z42" si="3">X11/W11*100</f>
        <v>77.449654603911711</v>
      </c>
      <c r="AA11" s="145"/>
      <c r="AB11" s="144"/>
      <c r="AC11" s="144"/>
      <c r="AD11" s="144"/>
      <c r="AE11" s="144"/>
    </row>
    <row r="12" spans="1:31" ht="30" customHeight="1" thickBot="1" x14ac:dyDescent="0.3">
      <c r="A12" s="110" t="s">
        <v>56</v>
      </c>
      <c r="B12" s="142" t="s">
        <v>57</v>
      </c>
      <c r="C12" s="108" t="s">
        <v>310</v>
      </c>
      <c r="D12" s="143" t="s">
        <v>59</v>
      </c>
      <c r="E12" s="107"/>
      <c r="F12" s="106"/>
      <c r="G12" s="105">
        <f t="shared" ref="G12:G20" si="4">E12*F12</f>
        <v>0</v>
      </c>
      <c r="H12" s="107"/>
      <c r="I12" s="106"/>
      <c r="J12" s="105"/>
      <c r="K12" s="107"/>
      <c r="L12" s="106"/>
      <c r="M12" s="112">
        <f>K12*L12</f>
        <v>0</v>
      </c>
      <c r="N12" s="114"/>
      <c r="O12" s="113"/>
      <c r="P12" s="112"/>
      <c r="Q12" s="107">
        <v>5</v>
      </c>
      <c r="R12" s="106">
        <v>9836.06</v>
      </c>
      <c r="S12" s="112">
        <v>49180.33</v>
      </c>
      <c r="T12" s="114"/>
      <c r="U12" s="113"/>
      <c r="V12" s="112"/>
      <c r="W12" s="92">
        <f t="shared" si="0"/>
        <v>49180.33</v>
      </c>
      <c r="X12" s="91">
        <f t="shared" si="1"/>
        <v>0</v>
      </c>
      <c r="Y12" s="91">
        <f t="shared" si="2"/>
        <v>49180.33</v>
      </c>
      <c r="Z12" s="91">
        <f t="shared" si="3"/>
        <v>0</v>
      </c>
      <c r="AA12" s="139"/>
      <c r="AB12" s="82"/>
      <c r="AC12" s="82"/>
      <c r="AD12" s="82"/>
      <c r="AE12" s="82"/>
    </row>
    <row r="13" spans="1:31" ht="30" customHeight="1" thickBot="1" x14ac:dyDescent="0.3">
      <c r="A13" s="110" t="s">
        <v>56</v>
      </c>
      <c r="B13" s="142" t="s">
        <v>60</v>
      </c>
      <c r="C13" s="108" t="s">
        <v>309</v>
      </c>
      <c r="D13" s="143" t="s">
        <v>59</v>
      </c>
      <c r="E13" s="107">
        <v>4</v>
      </c>
      <c r="F13" s="106">
        <v>15585</v>
      </c>
      <c r="G13" s="105">
        <f t="shared" si="4"/>
        <v>62340</v>
      </c>
      <c r="H13" s="107"/>
      <c r="I13" s="106"/>
      <c r="J13" s="105">
        <v>60339.88</v>
      </c>
      <c r="K13" s="107"/>
      <c r="L13" s="106"/>
      <c r="M13" s="112"/>
      <c r="N13" s="114"/>
      <c r="O13" s="106"/>
      <c r="P13" s="112"/>
      <c r="Q13" s="107"/>
      <c r="R13" s="106"/>
      <c r="S13" s="112"/>
      <c r="T13" s="114"/>
      <c r="U13" s="113"/>
      <c r="V13" s="112"/>
      <c r="W13" s="92">
        <f t="shared" si="0"/>
        <v>62340</v>
      </c>
      <c r="X13" s="91">
        <f t="shared" si="1"/>
        <v>60339.88</v>
      </c>
      <c r="Y13" s="91">
        <f t="shared" si="2"/>
        <v>2000.1200000000026</v>
      </c>
      <c r="Z13" s="91">
        <f t="shared" si="3"/>
        <v>96.791594481873588</v>
      </c>
      <c r="AA13" s="207"/>
      <c r="AB13" s="82"/>
      <c r="AC13" s="82"/>
      <c r="AD13" s="82"/>
      <c r="AE13" s="82"/>
    </row>
    <row r="14" spans="1:31" ht="40.5" customHeight="1" thickBot="1" x14ac:dyDescent="0.3">
      <c r="A14" s="110" t="s">
        <v>56</v>
      </c>
      <c r="B14" s="142" t="s">
        <v>61</v>
      </c>
      <c r="C14" s="108" t="s">
        <v>308</v>
      </c>
      <c r="D14" s="143" t="s">
        <v>59</v>
      </c>
      <c r="E14" s="107">
        <v>3</v>
      </c>
      <c r="F14" s="106">
        <v>9000</v>
      </c>
      <c r="G14" s="105">
        <f t="shared" si="4"/>
        <v>27000</v>
      </c>
      <c r="H14" s="107"/>
      <c r="I14" s="106"/>
      <c r="J14" s="105">
        <v>27332.46</v>
      </c>
      <c r="K14" s="107"/>
      <c r="L14" s="106"/>
      <c r="M14" s="112">
        <f>K14*L14</f>
        <v>0</v>
      </c>
      <c r="N14" s="114"/>
      <c r="O14" s="113"/>
      <c r="P14" s="112"/>
      <c r="Q14" s="107"/>
      <c r="R14" s="106"/>
      <c r="S14" s="112">
        <f>Q14*R14</f>
        <v>0</v>
      </c>
      <c r="T14" s="114"/>
      <c r="U14" s="113"/>
      <c r="V14" s="112"/>
      <c r="W14" s="92">
        <f t="shared" si="0"/>
        <v>27000</v>
      </c>
      <c r="X14" s="91">
        <f t="shared" si="1"/>
        <v>27332.46</v>
      </c>
      <c r="Y14" s="91">
        <f t="shared" si="2"/>
        <v>-332.45999999999913</v>
      </c>
      <c r="Z14" s="91">
        <f t="shared" si="3"/>
        <v>101.23133333333334</v>
      </c>
      <c r="AA14" s="139"/>
      <c r="AB14" s="82"/>
      <c r="AC14" s="82"/>
      <c r="AD14" s="82"/>
      <c r="AE14" s="82"/>
    </row>
    <row r="15" spans="1:31" ht="30" customHeight="1" thickBot="1" x14ac:dyDescent="0.3">
      <c r="A15" s="110" t="s">
        <v>56</v>
      </c>
      <c r="B15" s="132" t="s">
        <v>124</v>
      </c>
      <c r="C15" s="163" t="s">
        <v>307</v>
      </c>
      <c r="D15" s="143" t="s">
        <v>59</v>
      </c>
      <c r="E15" s="126">
        <v>3</v>
      </c>
      <c r="F15" s="123">
        <v>12500</v>
      </c>
      <c r="G15" s="105">
        <f t="shared" si="4"/>
        <v>37500</v>
      </c>
      <c r="H15" s="107"/>
      <c r="I15" s="106"/>
      <c r="J15" s="105">
        <v>38774.58</v>
      </c>
      <c r="K15" s="126"/>
      <c r="L15" s="123"/>
      <c r="M15" s="122"/>
      <c r="N15" s="114"/>
      <c r="O15" s="113"/>
      <c r="P15" s="112"/>
      <c r="Q15" s="126"/>
      <c r="R15" s="123"/>
      <c r="S15" s="122"/>
      <c r="T15" s="114"/>
      <c r="U15" s="113"/>
      <c r="V15" s="112"/>
      <c r="W15" s="416">
        <f t="shared" si="0"/>
        <v>37500</v>
      </c>
      <c r="X15" s="91">
        <f t="shared" si="1"/>
        <v>38774.58</v>
      </c>
      <c r="Y15" s="91">
        <f t="shared" si="2"/>
        <v>-1274.5800000000017</v>
      </c>
      <c r="Z15" s="91">
        <f t="shared" si="3"/>
        <v>103.39888000000002</v>
      </c>
      <c r="AA15" s="162"/>
      <c r="AB15" s="82"/>
      <c r="AC15" s="82"/>
      <c r="AD15" s="82"/>
      <c r="AE15" s="82"/>
    </row>
    <row r="16" spans="1:31" ht="32.25" customHeight="1" thickBot="1" x14ac:dyDescent="0.3">
      <c r="A16" s="110" t="s">
        <v>56</v>
      </c>
      <c r="B16" s="132" t="s">
        <v>126</v>
      </c>
      <c r="C16" s="163" t="s">
        <v>306</v>
      </c>
      <c r="D16" s="143" t="s">
        <v>59</v>
      </c>
      <c r="E16" s="126">
        <v>3</v>
      </c>
      <c r="F16" s="123">
        <v>12500</v>
      </c>
      <c r="G16" s="105">
        <f t="shared" si="4"/>
        <v>37500</v>
      </c>
      <c r="H16" s="107"/>
      <c r="I16" s="106"/>
      <c r="J16" s="105">
        <v>38774.58</v>
      </c>
      <c r="K16" s="126"/>
      <c r="L16" s="123"/>
      <c r="M16" s="122"/>
      <c r="N16" s="114"/>
      <c r="O16" s="113"/>
      <c r="P16" s="112"/>
      <c r="Q16" s="126"/>
      <c r="R16" s="123"/>
      <c r="S16" s="122"/>
      <c r="T16" s="114"/>
      <c r="U16" s="113"/>
      <c r="V16" s="112"/>
      <c r="W16" s="92">
        <f t="shared" si="0"/>
        <v>37500</v>
      </c>
      <c r="X16" s="91">
        <f t="shared" si="1"/>
        <v>38774.58</v>
      </c>
      <c r="Y16" s="91">
        <f t="shared" si="2"/>
        <v>-1274.5800000000017</v>
      </c>
      <c r="Z16" s="91">
        <f t="shared" si="3"/>
        <v>103.39888000000002</v>
      </c>
      <c r="AA16" s="162"/>
      <c r="AB16" s="82"/>
      <c r="AC16" s="82"/>
      <c r="AD16" s="82"/>
      <c r="AE16" s="82"/>
    </row>
    <row r="17" spans="1:31" ht="20.25" customHeight="1" thickBot="1" x14ac:dyDescent="0.3">
      <c r="A17" s="110" t="s">
        <v>56</v>
      </c>
      <c r="B17" s="132" t="s">
        <v>128</v>
      </c>
      <c r="C17" s="163" t="s">
        <v>305</v>
      </c>
      <c r="D17" s="143" t="s">
        <v>59</v>
      </c>
      <c r="E17" s="126">
        <v>3</v>
      </c>
      <c r="F17" s="123">
        <v>12500</v>
      </c>
      <c r="G17" s="105">
        <f t="shared" si="4"/>
        <v>37500</v>
      </c>
      <c r="H17" s="107"/>
      <c r="I17" s="106"/>
      <c r="J17" s="105"/>
      <c r="K17" s="126"/>
      <c r="L17" s="123"/>
      <c r="M17" s="122"/>
      <c r="N17" s="114"/>
      <c r="O17" s="113"/>
      <c r="P17" s="112"/>
      <c r="Q17" s="126"/>
      <c r="R17" s="123"/>
      <c r="S17" s="122"/>
      <c r="T17" s="114"/>
      <c r="U17" s="113"/>
      <c r="V17" s="112"/>
      <c r="W17" s="92">
        <f t="shared" si="0"/>
        <v>37500</v>
      </c>
      <c r="X17" s="91">
        <f t="shared" si="1"/>
        <v>0</v>
      </c>
      <c r="Y17" s="91">
        <f t="shared" si="2"/>
        <v>37500</v>
      </c>
      <c r="Z17" s="91">
        <f t="shared" si="3"/>
        <v>0</v>
      </c>
      <c r="AA17" s="162"/>
      <c r="AB17" s="82"/>
      <c r="AC17" s="82"/>
      <c r="AD17" s="82"/>
      <c r="AE17" s="82"/>
    </row>
    <row r="18" spans="1:31" ht="31.5" customHeight="1" thickBot="1" x14ac:dyDescent="0.3">
      <c r="A18" s="110" t="s">
        <v>56</v>
      </c>
      <c r="B18" s="132" t="s">
        <v>130</v>
      </c>
      <c r="C18" s="163" t="s">
        <v>304</v>
      </c>
      <c r="D18" s="143" t="s">
        <v>59</v>
      </c>
      <c r="E18" s="126">
        <v>3</v>
      </c>
      <c r="F18" s="123">
        <v>12500</v>
      </c>
      <c r="G18" s="105">
        <f t="shared" si="4"/>
        <v>37500</v>
      </c>
      <c r="H18" s="107"/>
      <c r="I18" s="106"/>
      <c r="J18" s="105">
        <v>38774.58</v>
      </c>
      <c r="K18" s="126"/>
      <c r="L18" s="123"/>
      <c r="M18" s="122"/>
      <c r="N18" s="114"/>
      <c r="O18" s="113"/>
      <c r="P18" s="112"/>
      <c r="Q18" s="126"/>
      <c r="R18" s="123"/>
      <c r="S18" s="122"/>
      <c r="T18" s="114"/>
      <c r="U18" s="113"/>
      <c r="V18" s="112"/>
      <c r="W18" s="92">
        <f t="shared" si="0"/>
        <v>37500</v>
      </c>
      <c r="X18" s="91">
        <f t="shared" si="1"/>
        <v>38774.58</v>
      </c>
      <c r="Y18" s="91">
        <f t="shared" si="2"/>
        <v>-1274.5800000000017</v>
      </c>
      <c r="Z18" s="91">
        <f t="shared" si="3"/>
        <v>103.39888000000002</v>
      </c>
      <c r="AA18" s="162"/>
      <c r="AB18" s="82"/>
      <c r="AC18" s="82"/>
      <c r="AD18" s="82"/>
      <c r="AE18" s="82"/>
    </row>
    <row r="19" spans="1:31" ht="32.25" customHeight="1" thickBot="1" x14ac:dyDescent="0.3">
      <c r="A19" s="110" t="s">
        <v>56</v>
      </c>
      <c r="B19" s="132" t="s">
        <v>131</v>
      </c>
      <c r="C19" s="163" t="s">
        <v>303</v>
      </c>
      <c r="D19" s="143" t="s">
        <v>59</v>
      </c>
      <c r="E19" s="126">
        <v>3</v>
      </c>
      <c r="F19" s="123">
        <v>12500</v>
      </c>
      <c r="G19" s="105">
        <f t="shared" si="4"/>
        <v>37500</v>
      </c>
      <c r="H19" s="107"/>
      <c r="I19" s="106"/>
      <c r="J19" s="105">
        <v>38774.58</v>
      </c>
      <c r="K19" s="126"/>
      <c r="L19" s="123"/>
      <c r="M19" s="122"/>
      <c r="N19" s="114"/>
      <c r="O19" s="113"/>
      <c r="P19" s="112"/>
      <c r="Q19" s="126"/>
      <c r="R19" s="123"/>
      <c r="S19" s="122"/>
      <c r="T19" s="114"/>
      <c r="U19" s="113"/>
      <c r="V19" s="417"/>
      <c r="W19" s="416">
        <f t="shared" si="0"/>
        <v>37500</v>
      </c>
      <c r="X19" s="91">
        <f t="shared" si="1"/>
        <v>38774.58</v>
      </c>
      <c r="Y19" s="91">
        <f t="shared" si="2"/>
        <v>-1274.5800000000017</v>
      </c>
      <c r="Z19" s="91">
        <f t="shared" si="3"/>
        <v>103.39888000000002</v>
      </c>
      <c r="AA19" s="162"/>
      <c r="AB19" s="82"/>
      <c r="AC19" s="82"/>
      <c r="AD19" s="82"/>
      <c r="AE19" s="82"/>
    </row>
    <row r="20" spans="1:31" ht="36" customHeight="1" thickBot="1" x14ac:dyDescent="0.3">
      <c r="A20" s="164" t="s">
        <v>56</v>
      </c>
      <c r="B20" s="132" t="s">
        <v>133</v>
      </c>
      <c r="C20" s="163" t="s">
        <v>302</v>
      </c>
      <c r="D20" s="143" t="s">
        <v>59</v>
      </c>
      <c r="E20" s="126">
        <v>3</v>
      </c>
      <c r="F20" s="123">
        <v>12500</v>
      </c>
      <c r="G20" s="105">
        <f t="shared" si="4"/>
        <v>37500</v>
      </c>
      <c r="H20" s="102"/>
      <c r="I20" s="120"/>
      <c r="J20" s="157">
        <v>38774.58</v>
      </c>
      <c r="K20" s="126"/>
      <c r="L20" s="123"/>
      <c r="M20" s="122">
        <f>K20*L20</f>
        <v>0</v>
      </c>
      <c r="N20" s="114"/>
      <c r="O20" s="113"/>
      <c r="P20" s="112"/>
      <c r="Q20" s="126"/>
      <c r="R20" s="123"/>
      <c r="S20" s="122">
        <f>Q20*R20</f>
        <v>0</v>
      </c>
      <c r="T20" s="124"/>
      <c r="U20" s="130"/>
      <c r="V20" s="122"/>
      <c r="W20" s="92">
        <f t="shared" si="0"/>
        <v>37500</v>
      </c>
      <c r="X20" s="91">
        <f t="shared" si="1"/>
        <v>38774.58</v>
      </c>
      <c r="Y20" s="91">
        <f t="shared" si="2"/>
        <v>-1274.5800000000017</v>
      </c>
      <c r="Z20" s="91">
        <f t="shared" si="3"/>
        <v>103.39888000000002</v>
      </c>
      <c r="AA20" s="162"/>
      <c r="AB20" s="82"/>
      <c r="AC20" s="82"/>
      <c r="AD20" s="82"/>
      <c r="AE20" s="82"/>
    </row>
    <row r="21" spans="1:31" ht="30" customHeight="1" thickBot="1" x14ac:dyDescent="0.3">
      <c r="A21" s="148" t="s">
        <v>53</v>
      </c>
      <c r="B21" s="153" t="s">
        <v>62</v>
      </c>
      <c r="C21" s="352" t="s">
        <v>63</v>
      </c>
      <c r="D21" s="151"/>
      <c r="E21" s="148">
        <f>SUM(E22:E24)</f>
        <v>0</v>
      </c>
      <c r="F21" s="147">
        <f>SUM(F22:F24)</f>
        <v>0</v>
      </c>
      <c r="G21" s="146">
        <f>SUM(G22:G24)</f>
        <v>0</v>
      </c>
      <c r="H21" s="150"/>
      <c r="I21" s="150"/>
      <c r="J21" s="150"/>
      <c r="K21" s="148">
        <f>SUM(K22:K24)</f>
        <v>0</v>
      </c>
      <c r="L21" s="147">
        <f>SUM(L22:L24)</f>
        <v>0</v>
      </c>
      <c r="M21" s="146">
        <f>SUM(M22:M24)</f>
        <v>0</v>
      </c>
      <c r="N21" s="326"/>
      <c r="O21" s="325"/>
      <c r="P21" s="324"/>
      <c r="Q21" s="148">
        <f>SUM(Q22:Q24)</f>
        <v>0</v>
      </c>
      <c r="R21" s="147">
        <f>SUM(R22:R24)</f>
        <v>0</v>
      </c>
      <c r="S21" s="146">
        <f>SUM(S22:S24)</f>
        <v>0</v>
      </c>
      <c r="T21" s="148"/>
      <c r="U21" s="147"/>
      <c r="V21" s="146"/>
      <c r="W21" s="85">
        <f t="shared" si="0"/>
        <v>0</v>
      </c>
      <c r="X21" s="84">
        <f t="shared" si="1"/>
        <v>0</v>
      </c>
      <c r="Y21" s="84">
        <f t="shared" si="2"/>
        <v>0</v>
      </c>
      <c r="Z21" s="84" t="e">
        <f t="shared" si="3"/>
        <v>#DIV/0!</v>
      </c>
      <c r="AA21" s="145"/>
      <c r="AB21" s="144"/>
      <c r="AC21" s="144"/>
      <c r="AD21" s="144"/>
      <c r="AE21" s="144"/>
    </row>
    <row r="22" spans="1:31" ht="30" customHeight="1" thickBot="1" x14ac:dyDescent="0.3">
      <c r="A22" s="110" t="s">
        <v>56</v>
      </c>
      <c r="B22" s="142" t="s">
        <v>57</v>
      </c>
      <c r="C22" s="108" t="s">
        <v>58</v>
      </c>
      <c r="D22" s="143" t="s">
        <v>59</v>
      </c>
      <c r="E22" s="107"/>
      <c r="F22" s="106"/>
      <c r="G22" s="105">
        <f>E22*F22</f>
        <v>0</v>
      </c>
      <c r="H22" s="107"/>
      <c r="I22" s="106"/>
      <c r="J22" s="105"/>
      <c r="K22" s="107"/>
      <c r="L22" s="106"/>
      <c r="M22" s="112">
        <f>K22*L22</f>
        <v>0</v>
      </c>
      <c r="N22" s="114"/>
      <c r="O22" s="113"/>
      <c r="P22" s="112"/>
      <c r="Q22" s="107"/>
      <c r="R22" s="106"/>
      <c r="S22" s="112">
        <f>Q22*R22</f>
        <v>0</v>
      </c>
      <c r="T22" s="119"/>
      <c r="U22" s="118"/>
      <c r="V22" s="117"/>
      <c r="W22" s="92">
        <f t="shared" si="0"/>
        <v>0</v>
      </c>
      <c r="X22" s="91">
        <f t="shared" si="1"/>
        <v>0</v>
      </c>
      <c r="Y22" s="91">
        <f t="shared" si="2"/>
        <v>0</v>
      </c>
      <c r="Z22" s="91" t="e">
        <f t="shared" si="3"/>
        <v>#DIV/0!</v>
      </c>
      <c r="AA22" s="139"/>
      <c r="AB22" s="82"/>
      <c r="AC22" s="82"/>
      <c r="AD22" s="82"/>
      <c r="AE22" s="82"/>
    </row>
    <row r="23" spans="1:31" ht="30" customHeight="1" thickBot="1" x14ac:dyDescent="0.3">
      <c r="A23" s="110" t="s">
        <v>56</v>
      </c>
      <c r="B23" s="142" t="s">
        <v>60</v>
      </c>
      <c r="C23" s="108" t="s">
        <v>58</v>
      </c>
      <c r="D23" s="143" t="s">
        <v>59</v>
      </c>
      <c r="E23" s="107"/>
      <c r="F23" s="106"/>
      <c r="G23" s="105">
        <f>E23*F23</f>
        <v>0</v>
      </c>
      <c r="H23" s="107"/>
      <c r="I23" s="106"/>
      <c r="J23" s="105"/>
      <c r="K23" s="107"/>
      <c r="L23" s="106"/>
      <c r="M23" s="112">
        <f>K23*L23</f>
        <v>0</v>
      </c>
      <c r="N23" s="114"/>
      <c r="O23" s="113"/>
      <c r="P23" s="112"/>
      <c r="Q23" s="107"/>
      <c r="R23" s="106"/>
      <c r="S23" s="112">
        <f>Q23*R23</f>
        <v>0</v>
      </c>
      <c r="T23" s="119"/>
      <c r="U23" s="118"/>
      <c r="V23" s="117"/>
      <c r="W23" s="92">
        <f t="shared" si="0"/>
        <v>0</v>
      </c>
      <c r="X23" s="91">
        <f t="shared" si="1"/>
        <v>0</v>
      </c>
      <c r="Y23" s="91">
        <f t="shared" si="2"/>
        <v>0</v>
      </c>
      <c r="Z23" s="91" t="e">
        <f t="shared" si="3"/>
        <v>#DIV/0!</v>
      </c>
      <c r="AA23" s="139"/>
      <c r="AB23" s="82"/>
      <c r="AC23" s="82"/>
      <c r="AD23" s="82"/>
      <c r="AE23" s="82"/>
    </row>
    <row r="24" spans="1:31" ht="30" customHeight="1" thickBot="1" x14ac:dyDescent="0.3">
      <c r="A24" s="160" t="s">
        <v>56</v>
      </c>
      <c r="B24" s="128" t="s">
        <v>61</v>
      </c>
      <c r="C24" s="159" t="s">
        <v>58</v>
      </c>
      <c r="D24" s="318" t="s">
        <v>59</v>
      </c>
      <c r="E24" s="102"/>
      <c r="F24" s="120"/>
      <c r="G24" s="157">
        <f>E24*F24</f>
        <v>0</v>
      </c>
      <c r="H24" s="102"/>
      <c r="I24" s="120"/>
      <c r="J24" s="157"/>
      <c r="K24" s="102"/>
      <c r="L24" s="120"/>
      <c r="M24" s="93">
        <f>K24*L24</f>
        <v>0</v>
      </c>
      <c r="N24" s="95"/>
      <c r="O24" s="94"/>
      <c r="P24" s="93"/>
      <c r="Q24" s="102"/>
      <c r="R24" s="120"/>
      <c r="S24" s="93">
        <f>Q24*R24</f>
        <v>0</v>
      </c>
      <c r="T24" s="156"/>
      <c r="U24" s="155"/>
      <c r="V24" s="115"/>
      <c r="W24" s="92">
        <f t="shared" si="0"/>
        <v>0</v>
      </c>
      <c r="X24" s="91">
        <f t="shared" si="1"/>
        <v>0</v>
      </c>
      <c r="Y24" s="91">
        <f t="shared" si="2"/>
        <v>0</v>
      </c>
      <c r="Z24" s="91" t="e">
        <f t="shared" si="3"/>
        <v>#DIV/0!</v>
      </c>
      <c r="AA24" s="154"/>
      <c r="AB24" s="82"/>
      <c r="AC24" s="82"/>
      <c r="AD24" s="82"/>
      <c r="AE24" s="82"/>
    </row>
    <row r="25" spans="1:31" ht="30" customHeight="1" thickBot="1" x14ac:dyDescent="0.3">
      <c r="A25" s="148" t="s">
        <v>53</v>
      </c>
      <c r="B25" s="153" t="s">
        <v>64</v>
      </c>
      <c r="C25" s="352" t="s">
        <v>65</v>
      </c>
      <c r="D25" s="151"/>
      <c r="E25" s="148">
        <f>SUM(E26:E29)</f>
        <v>2.5</v>
      </c>
      <c r="F25" s="147">
        <f>SUM(F26:F29)</f>
        <v>39000</v>
      </c>
      <c r="G25" s="146">
        <f>SUM(G26:G29)</f>
        <v>46000</v>
      </c>
      <c r="H25" s="150"/>
      <c r="I25" s="150"/>
      <c r="J25" s="150"/>
      <c r="K25" s="148">
        <f>SUM(K26:K29)</f>
        <v>0</v>
      </c>
      <c r="L25" s="147">
        <f>SUM(L26:L29)</f>
        <v>0</v>
      </c>
      <c r="M25" s="146">
        <f>SUM(M26:M29)</f>
        <v>0</v>
      </c>
      <c r="N25" s="150"/>
      <c r="O25" s="150"/>
      <c r="P25" s="150"/>
      <c r="Q25" s="148">
        <f>SUM(Q26:Q29)</f>
        <v>0</v>
      </c>
      <c r="R25" s="147">
        <f>SUM(R26:R29)</f>
        <v>0</v>
      </c>
      <c r="S25" s="146">
        <f>SUM(S26:S29)</f>
        <v>0</v>
      </c>
      <c r="T25" s="148"/>
      <c r="U25" s="147"/>
      <c r="V25" s="146"/>
      <c r="W25" s="85">
        <f t="shared" si="0"/>
        <v>46000</v>
      </c>
      <c r="X25" s="84">
        <f t="shared" si="1"/>
        <v>0</v>
      </c>
      <c r="Y25" s="84">
        <f t="shared" si="2"/>
        <v>46000</v>
      </c>
      <c r="Z25" s="84">
        <f t="shared" si="3"/>
        <v>0</v>
      </c>
      <c r="AA25" s="145"/>
      <c r="AB25" s="144"/>
      <c r="AC25" s="144"/>
      <c r="AD25" s="144"/>
      <c r="AE25" s="144"/>
    </row>
    <row r="26" spans="1:31" ht="35.25" customHeight="1" thickBot="1" x14ac:dyDescent="0.3">
      <c r="A26" s="110" t="s">
        <v>56</v>
      </c>
      <c r="B26" s="142" t="s">
        <v>57</v>
      </c>
      <c r="C26" s="108" t="s">
        <v>301</v>
      </c>
      <c r="D26" s="143" t="s">
        <v>156</v>
      </c>
      <c r="E26" s="107">
        <v>1</v>
      </c>
      <c r="F26" s="106">
        <v>25000</v>
      </c>
      <c r="G26" s="105">
        <f>E26*F26</f>
        <v>25000</v>
      </c>
      <c r="H26" s="107"/>
      <c r="I26" s="106"/>
      <c r="J26" s="105"/>
      <c r="K26" s="107"/>
      <c r="L26" s="106"/>
      <c r="M26" s="112">
        <f>K26*L26</f>
        <v>0</v>
      </c>
      <c r="N26" s="114"/>
      <c r="O26" s="113"/>
      <c r="P26" s="112"/>
      <c r="Q26" s="107"/>
      <c r="R26" s="106"/>
      <c r="S26" s="112">
        <f>Q26*R26</f>
        <v>0</v>
      </c>
      <c r="T26" s="114"/>
      <c r="U26" s="113"/>
      <c r="V26" s="112"/>
      <c r="W26" s="92">
        <f t="shared" si="0"/>
        <v>25000</v>
      </c>
      <c r="X26" s="91">
        <f t="shared" si="1"/>
        <v>0</v>
      </c>
      <c r="Y26" s="91">
        <f t="shared" si="2"/>
        <v>25000</v>
      </c>
      <c r="Z26" s="91">
        <f t="shared" si="3"/>
        <v>0</v>
      </c>
      <c r="AA26" s="207" t="s">
        <v>300</v>
      </c>
      <c r="AB26" s="82"/>
      <c r="AC26" s="82"/>
      <c r="AD26" s="82"/>
      <c r="AE26" s="82"/>
    </row>
    <row r="27" spans="1:31" ht="43.5" customHeight="1" thickBot="1" x14ac:dyDescent="0.3">
      <c r="A27" s="110" t="s">
        <v>56</v>
      </c>
      <c r="B27" s="142" t="s">
        <v>60</v>
      </c>
      <c r="C27" s="108" t="s">
        <v>299</v>
      </c>
      <c r="D27" s="143" t="s">
        <v>156</v>
      </c>
      <c r="E27" s="107">
        <v>1.5</v>
      </c>
      <c r="F27" s="106">
        <v>14000</v>
      </c>
      <c r="G27" s="105">
        <f>E27*F27</f>
        <v>21000</v>
      </c>
      <c r="H27" s="107"/>
      <c r="I27" s="106"/>
      <c r="J27" s="105"/>
      <c r="K27" s="107"/>
      <c r="L27" s="106"/>
      <c r="M27" s="112"/>
      <c r="N27" s="114"/>
      <c r="O27" s="113"/>
      <c r="P27" s="112"/>
      <c r="Q27" s="107"/>
      <c r="R27" s="106"/>
      <c r="S27" s="112"/>
      <c r="T27" s="119"/>
      <c r="U27" s="118"/>
      <c r="V27" s="117"/>
      <c r="W27" s="92">
        <f t="shared" si="0"/>
        <v>21000</v>
      </c>
      <c r="X27" s="91">
        <f t="shared" si="1"/>
        <v>0</v>
      </c>
      <c r="Y27" s="91">
        <f t="shared" si="2"/>
        <v>21000</v>
      </c>
      <c r="Z27" s="91">
        <f t="shared" si="3"/>
        <v>0</v>
      </c>
      <c r="AA27" s="207" t="s">
        <v>298</v>
      </c>
      <c r="AB27" s="82"/>
      <c r="AC27" s="82"/>
      <c r="AD27" s="82"/>
      <c r="AE27" s="82"/>
    </row>
    <row r="28" spans="1:31" ht="21" customHeight="1" thickBot="1" x14ac:dyDescent="0.3">
      <c r="A28" s="110" t="s">
        <v>56</v>
      </c>
      <c r="B28" s="142" t="s">
        <v>61</v>
      </c>
      <c r="C28" s="108"/>
      <c r="D28" s="143"/>
      <c r="E28" s="107"/>
      <c r="F28" s="106"/>
      <c r="G28" s="105">
        <f>E28*F28</f>
        <v>0</v>
      </c>
      <c r="H28" s="107"/>
      <c r="I28" s="106"/>
      <c r="J28" s="105"/>
      <c r="K28" s="107"/>
      <c r="L28" s="106"/>
      <c r="M28" s="112">
        <f>K28*L28</f>
        <v>0</v>
      </c>
      <c r="N28" s="114"/>
      <c r="O28" s="113"/>
      <c r="P28" s="112"/>
      <c r="Q28" s="107"/>
      <c r="R28" s="106"/>
      <c r="S28" s="112">
        <f>Q28*R28</f>
        <v>0</v>
      </c>
      <c r="T28" s="119"/>
      <c r="U28" s="118"/>
      <c r="V28" s="117"/>
      <c r="W28" s="92">
        <f t="shared" si="0"/>
        <v>0</v>
      </c>
      <c r="X28" s="91">
        <f t="shared" si="1"/>
        <v>0</v>
      </c>
      <c r="Y28" s="91">
        <f t="shared" si="2"/>
        <v>0</v>
      </c>
      <c r="Z28" s="91" t="e">
        <f t="shared" si="3"/>
        <v>#DIV/0!</v>
      </c>
      <c r="AA28" s="207"/>
      <c r="AB28" s="82"/>
      <c r="AC28" s="82"/>
      <c r="AD28" s="82"/>
      <c r="AE28" s="82"/>
    </row>
    <row r="29" spans="1:31" ht="21.75" customHeight="1" thickBot="1" x14ac:dyDescent="0.3">
      <c r="A29" s="160" t="s">
        <v>56</v>
      </c>
      <c r="B29" s="128" t="s">
        <v>124</v>
      </c>
      <c r="C29" s="159"/>
      <c r="D29" s="318"/>
      <c r="E29" s="102"/>
      <c r="F29" s="120"/>
      <c r="G29" s="157">
        <f>E29*F29</f>
        <v>0</v>
      </c>
      <c r="H29" s="102"/>
      <c r="I29" s="120"/>
      <c r="J29" s="157"/>
      <c r="K29" s="102"/>
      <c r="L29" s="120"/>
      <c r="M29" s="93">
        <f>K29*L29</f>
        <v>0</v>
      </c>
      <c r="N29" s="95"/>
      <c r="O29" s="94"/>
      <c r="P29" s="93"/>
      <c r="Q29" s="102"/>
      <c r="R29" s="120"/>
      <c r="S29" s="93">
        <f>Q29*R29</f>
        <v>0</v>
      </c>
      <c r="T29" s="97"/>
      <c r="U29" s="99"/>
      <c r="V29" s="98"/>
      <c r="W29" s="92">
        <f t="shared" si="0"/>
        <v>0</v>
      </c>
      <c r="X29" s="91">
        <f t="shared" si="1"/>
        <v>0</v>
      </c>
      <c r="Y29" s="91">
        <f t="shared" si="2"/>
        <v>0</v>
      </c>
      <c r="Z29" s="91" t="e">
        <f t="shared" si="3"/>
        <v>#DIV/0!</v>
      </c>
      <c r="AA29" s="207"/>
      <c r="AB29" s="82"/>
      <c r="AC29" s="82"/>
      <c r="AD29" s="82"/>
      <c r="AE29" s="82"/>
    </row>
    <row r="30" spans="1:31" ht="15.75" customHeight="1" thickBot="1" x14ac:dyDescent="0.3">
      <c r="A30" s="415" t="s">
        <v>66</v>
      </c>
      <c r="B30" s="414"/>
      <c r="C30" s="413"/>
      <c r="D30" s="409"/>
      <c r="E30" s="282">
        <f>E25+E21+E11</f>
        <v>27.5</v>
      </c>
      <c r="F30" s="282">
        <f>F25+F21+F11</f>
        <v>138585</v>
      </c>
      <c r="G30" s="412">
        <f>G25+G21+G11</f>
        <v>360340</v>
      </c>
      <c r="H30" s="411"/>
      <c r="I30" s="411"/>
      <c r="J30" s="411">
        <f>SUM(J13:J29)</f>
        <v>281545.24000000005</v>
      </c>
      <c r="K30" s="282">
        <f>K25+K21+K11</f>
        <v>0</v>
      </c>
      <c r="L30" s="282">
        <f>L25+L21+L11</f>
        <v>0</v>
      </c>
      <c r="M30" s="410">
        <f>M25+M21+M11</f>
        <v>0</v>
      </c>
      <c r="N30" s="409"/>
      <c r="O30" s="409"/>
      <c r="P30" s="409"/>
      <c r="Q30" s="282">
        <f>Q25+Q21+Q11</f>
        <v>5</v>
      </c>
      <c r="R30" s="282">
        <f>R25+R21+R11</f>
        <v>9836.06</v>
      </c>
      <c r="S30" s="408">
        <f>S25+S21+S11</f>
        <v>49180.33</v>
      </c>
      <c r="T30" s="407"/>
      <c r="U30" s="407"/>
      <c r="V30" s="407"/>
      <c r="W30" s="85">
        <f t="shared" si="0"/>
        <v>409520.33</v>
      </c>
      <c r="X30" s="84">
        <f t="shared" si="1"/>
        <v>281545.24000000005</v>
      </c>
      <c r="Y30" s="84">
        <f t="shared" si="2"/>
        <v>127975.08999999997</v>
      </c>
      <c r="Z30" s="84">
        <f t="shared" si="3"/>
        <v>68.750003204969104</v>
      </c>
      <c r="AA30" s="406"/>
      <c r="AB30" s="82"/>
      <c r="AC30" s="82"/>
      <c r="AD30" s="82"/>
      <c r="AE30" s="82"/>
    </row>
    <row r="31" spans="1:31" ht="30" customHeight="1" thickBot="1" x14ac:dyDescent="0.3">
      <c r="A31" s="250" t="s">
        <v>51</v>
      </c>
      <c r="B31" s="405">
        <v>2</v>
      </c>
      <c r="C31" s="192" t="s">
        <v>67</v>
      </c>
      <c r="D31" s="273"/>
      <c r="E31" s="274"/>
      <c r="F31" s="273"/>
      <c r="G31" s="272"/>
      <c r="H31" s="273"/>
      <c r="I31" s="273"/>
      <c r="J31" s="273"/>
      <c r="K31" s="274"/>
      <c r="L31" s="273"/>
      <c r="M31" s="272"/>
      <c r="N31" s="273"/>
      <c r="O31" s="273"/>
      <c r="P31" s="273"/>
      <c r="Q31" s="274"/>
      <c r="R31" s="273"/>
      <c r="S31" s="272"/>
      <c r="T31" s="219"/>
      <c r="U31" s="375"/>
      <c r="V31" s="375"/>
      <c r="W31" s="244">
        <f t="shared" si="0"/>
        <v>0</v>
      </c>
      <c r="X31" s="243">
        <f t="shared" si="1"/>
        <v>0</v>
      </c>
      <c r="Y31" s="243">
        <f t="shared" si="2"/>
        <v>0</v>
      </c>
      <c r="Z31" s="243" t="e">
        <f t="shared" si="3"/>
        <v>#DIV/0!</v>
      </c>
      <c r="AA31" s="271"/>
      <c r="AB31" s="82"/>
      <c r="AC31" s="82"/>
      <c r="AD31" s="82"/>
      <c r="AE31" s="82"/>
    </row>
    <row r="32" spans="1:31" ht="30" customHeight="1" thickBot="1" x14ac:dyDescent="0.3">
      <c r="A32" s="148" t="s">
        <v>53</v>
      </c>
      <c r="B32" s="153" t="s">
        <v>68</v>
      </c>
      <c r="C32" s="349" t="s">
        <v>69</v>
      </c>
      <c r="D32" s="404" t="s">
        <v>59</v>
      </c>
      <c r="E32" s="180">
        <f>SUM(E33)</f>
        <v>0</v>
      </c>
      <c r="F32" s="179">
        <f>SUM(F33)</f>
        <v>0.22</v>
      </c>
      <c r="G32" s="178">
        <f>SUM(G33)</f>
        <v>79274.8</v>
      </c>
      <c r="H32" s="181"/>
      <c r="I32" s="181"/>
      <c r="J32" s="181">
        <f>SUM(J13:J31)</f>
        <v>563090.4800000001</v>
      </c>
      <c r="K32" s="180">
        <f>SUM(K33)</f>
        <v>0</v>
      </c>
      <c r="L32" s="179">
        <f>SUM(L33)</f>
        <v>0</v>
      </c>
      <c r="M32" s="178">
        <f>SUM(M33)</f>
        <v>0</v>
      </c>
      <c r="N32" s="181"/>
      <c r="O32" s="181"/>
      <c r="P32" s="181"/>
      <c r="Q32" s="180">
        <f>SUM(Q33)</f>
        <v>0</v>
      </c>
      <c r="R32" s="179">
        <f>SUM(R33)</f>
        <v>0.22</v>
      </c>
      <c r="S32" s="178">
        <f>SUM(S33)</f>
        <v>10819.6726</v>
      </c>
      <c r="T32" s="403"/>
      <c r="U32" s="402"/>
      <c r="V32" s="401"/>
      <c r="W32" s="85">
        <f t="shared" si="0"/>
        <v>90094.472600000008</v>
      </c>
      <c r="X32" s="84">
        <f t="shared" si="1"/>
        <v>563090.4800000001</v>
      </c>
      <c r="Y32" s="84">
        <f t="shared" si="2"/>
        <v>-472996.00740000012</v>
      </c>
      <c r="Z32" s="84">
        <f t="shared" si="3"/>
        <v>625.00002913608273</v>
      </c>
      <c r="AA32" s="167"/>
      <c r="AB32" s="144"/>
      <c r="AC32" s="144"/>
      <c r="AD32" s="144"/>
      <c r="AE32" s="144"/>
    </row>
    <row r="33" spans="1:31" ht="30" customHeight="1" thickBot="1" x14ac:dyDescent="0.3">
      <c r="A33" s="160" t="s">
        <v>56</v>
      </c>
      <c r="B33" s="128" t="s">
        <v>57</v>
      </c>
      <c r="C33" s="159"/>
      <c r="D33" s="318" t="s">
        <v>59</v>
      </c>
      <c r="E33" s="102"/>
      <c r="F33" s="120">
        <v>0.22</v>
      </c>
      <c r="G33" s="93">
        <f>G30*F33</f>
        <v>79274.8</v>
      </c>
      <c r="H33" s="95"/>
      <c r="I33" s="94"/>
      <c r="J33" s="93">
        <v>56670.5</v>
      </c>
      <c r="K33" s="95"/>
      <c r="L33" s="94"/>
      <c r="M33" s="93">
        <f>K33*L33</f>
        <v>0</v>
      </c>
      <c r="N33" s="95"/>
      <c r="O33" s="94"/>
      <c r="P33" s="93"/>
      <c r="Q33" s="95"/>
      <c r="R33" s="94">
        <v>0.22</v>
      </c>
      <c r="S33" s="93">
        <f>S30*R33</f>
        <v>10819.6726</v>
      </c>
      <c r="T33" s="173"/>
      <c r="U33" s="172"/>
      <c r="V33" s="171"/>
      <c r="W33" s="92">
        <f t="shared" si="0"/>
        <v>90094.472600000008</v>
      </c>
      <c r="X33" s="91">
        <f t="shared" si="1"/>
        <v>56670.5</v>
      </c>
      <c r="Y33" s="91">
        <f t="shared" si="2"/>
        <v>33423.972600000008</v>
      </c>
      <c r="Z33" s="91">
        <f t="shared" si="3"/>
        <v>62.901195117268486</v>
      </c>
      <c r="AA33" s="154" t="s">
        <v>297</v>
      </c>
      <c r="AB33" s="82"/>
      <c r="AC33" s="82"/>
      <c r="AD33" s="82"/>
      <c r="AE33" s="82"/>
    </row>
    <row r="34" spans="1:31" ht="50.25" customHeight="1" thickBot="1" x14ac:dyDescent="0.3">
      <c r="A34" s="297" t="s">
        <v>296</v>
      </c>
      <c r="B34" s="296"/>
      <c r="C34" s="400"/>
      <c r="D34" s="397"/>
      <c r="E34" s="297">
        <f>E32</f>
        <v>0</v>
      </c>
      <c r="F34" s="297">
        <f>F32</f>
        <v>0.22</v>
      </c>
      <c r="G34" s="396">
        <f>G32</f>
        <v>79274.8</v>
      </c>
      <c r="H34" s="399"/>
      <c r="I34" s="399"/>
      <c r="J34" s="399">
        <f>SUM(J33)</f>
        <v>56670.5</v>
      </c>
      <c r="K34" s="297">
        <f>K32</f>
        <v>0</v>
      </c>
      <c r="L34" s="297">
        <f>L32</f>
        <v>0</v>
      </c>
      <c r="M34" s="398">
        <f>M32</f>
        <v>0</v>
      </c>
      <c r="N34" s="397"/>
      <c r="O34" s="397"/>
      <c r="P34" s="397"/>
      <c r="Q34" s="297">
        <f>Q32</f>
        <v>0</v>
      </c>
      <c r="R34" s="297">
        <f>R32</f>
        <v>0.22</v>
      </c>
      <c r="S34" s="396">
        <f>S32</f>
        <v>10819.6726</v>
      </c>
      <c r="T34" s="395"/>
      <c r="U34" s="394"/>
      <c r="V34" s="393"/>
      <c r="W34" s="392">
        <f t="shared" si="0"/>
        <v>90094.472600000008</v>
      </c>
      <c r="X34" s="391">
        <f t="shared" si="1"/>
        <v>56670.5</v>
      </c>
      <c r="Y34" s="391">
        <f t="shared" si="2"/>
        <v>33423.972600000008</v>
      </c>
      <c r="Z34" s="391">
        <f t="shared" si="3"/>
        <v>62.901195117268486</v>
      </c>
      <c r="AA34" s="390"/>
      <c r="AB34" s="82"/>
      <c r="AC34" s="82"/>
      <c r="AD34" s="82"/>
      <c r="AE34" s="82"/>
    </row>
    <row r="35" spans="1:31" ht="44.25" customHeight="1" thickBot="1" x14ac:dyDescent="0.3">
      <c r="A35" s="250" t="s">
        <v>70</v>
      </c>
      <c r="B35" s="376" t="s">
        <v>19</v>
      </c>
      <c r="C35" s="192" t="s">
        <v>71</v>
      </c>
      <c r="D35" s="273"/>
      <c r="E35" s="274"/>
      <c r="F35" s="273"/>
      <c r="G35" s="272"/>
      <c r="H35" s="273"/>
      <c r="I35" s="273"/>
      <c r="J35" s="273"/>
      <c r="K35" s="274"/>
      <c r="L35" s="273"/>
      <c r="M35" s="272"/>
      <c r="N35" s="273"/>
      <c r="O35" s="273"/>
      <c r="P35" s="273"/>
      <c r="Q35" s="274"/>
      <c r="R35" s="273"/>
      <c r="S35" s="272"/>
      <c r="T35" s="219"/>
      <c r="U35" s="219"/>
      <c r="V35" s="375"/>
      <c r="W35" s="244">
        <f t="shared" si="0"/>
        <v>0</v>
      </c>
      <c r="X35" s="243">
        <f t="shared" si="1"/>
        <v>0</v>
      </c>
      <c r="Y35" s="243">
        <f t="shared" si="2"/>
        <v>0</v>
      </c>
      <c r="Z35" s="243" t="e">
        <f t="shared" si="3"/>
        <v>#DIV/0!</v>
      </c>
      <c r="AA35" s="271"/>
      <c r="AB35" s="82"/>
      <c r="AC35" s="82"/>
      <c r="AD35" s="82"/>
      <c r="AE35" s="82"/>
    </row>
    <row r="36" spans="1:31" ht="29.25" customHeight="1" thickBot="1" x14ac:dyDescent="0.3">
      <c r="A36" s="148" t="s">
        <v>53</v>
      </c>
      <c r="B36" s="153" t="s">
        <v>72</v>
      </c>
      <c r="C36" s="349" t="s">
        <v>73</v>
      </c>
      <c r="D36" s="182"/>
      <c r="E36" s="180">
        <f>SUM(E37:E38)</f>
        <v>0</v>
      </c>
      <c r="F36" s="179">
        <f>SUM(F37:F38)</f>
        <v>0</v>
      </c>
      <c r="G36" s="178">
        <f>SUM(G37:G38)</f>
        <v>0</v>
      </c>
      <c r="H36" s="181"/>
      <c r="I36" s="181"/>
      <c r="J36" s="181"/>
      <c r="K36" s="180">
        <f>SUM(K37:K38)</f>
        <v>33</v>
      </c>
      <c r="L36" s="179">
        <f>SUM(L37:L38)</f>
        <v>5500</v>
      </c>
      <c r="M36" s="388">
        <f>SUM(M37:M38)</f>
        <v>57000</v>
      </c>
      <c r="N36" s="389"/>
      <c r="O36" s="389"/>
      <c r="P36" s="389">
        <f>P37+P38</f>
        <v>34360.009999999995</v>
      </c>
      <c r="Q36" s="180">
        <f>SUM(Q37:Q38)</f>
        <v>0</v>
      </c>
      <c r="R36" s="179">
        <f>SUM(R37:R38)</f>
        <v>0</v>
      </c>
      <c r="S36" s="388">
        <f>SUM(S37:S38)</f>
        <v>0</v>
      </c>
      <c r="T36" s="387"/>
      <c r="U36" s="386"/>
      <c r="V36" s="385"/>
      <c r="W36" s="85">
        <f t="shared" si="0"/>
        <v>57000</v>
      </c>
      <c r="X36" s="84">
        <f t="shared" si="1"/>
        <v>34360.009999999995</v>
      </c>
      <c r="Y36" s="84">
        <f t="shared" si="2"/>
        <v>22639.990000000005</v>
      </c>
      <c r="Z36" s="84">
        <f t="shared" si="3"/>
        <v>60.2807192982456</v>
      </c>
      <c r="AA36" s="167"/>
      <c r="AB36" s="144"/>
      <c r="AC36" s="144"/>
      <c r="AD36" s="144"/>
      <c r="AE36" s="144"/>
    </row>
    <row r="37" spans="1:31" ht="74.25" customHeight="1" thickBot="1" x14ac:dyDescent="0.3">
      <c r="A37" s="110" t="s">
        <v>56</v>
      </c>
      <c r="B37" s="142" t="s">
        <v>57</v>
      </c>
      <c r="C37" s="166" t="s">
        <v>295</v>
      </c>
      <c r="D37" s="143" t="s">
        <v>74</v>
      </c>
      <c r="E37" s="107"/>
      <c r="F37" s="106"/>
      <c r="G37" s="105">
        <f>E37*F37</f>
        <v>0</v>
      </c>
      <c r="H37" s="238"/>
      <c r="I37" s="238"/>
      <c r="J37" s="238"/>
      <c r="K37" s="114">
        <v>24</v>
      </c>
      <c r="L37" s="106">
        <v>500</v>
      </c>
      <c r="M37" s="384">
        <f>K37*L37</f>
        <v>12000</v>
      </c>
      <c r="N37" s="114"/>
      <c r="O37" s="113"/>
      <c r="P37" s="112">
        <v>10581.55</v>
      </c>
      <c r="Q37" s="114"/>
      <c r="R37" s="106"/>
      <c r="S37" s="112">
        <f>Q37*R37</f>
        <v>0</v>
      </c>
      <c r="T37" s="114"/>
      <c r="U37" s="113"/>
      <c r="V37" s="112"/>
      <c r="W37" s="92">
        <f t="shared" si="0"/>
        <v>12000</v>
      </c>
      <c r="X37" s="91">
        <f t="shared" si="1"/>
        <v>10581.55</v>
      </c>
      <c r="Y37" s="91">
        <f t="shared" si="2"/>
        <v>1418.4500000000007</v>
      </c>
      <c r="Z37" s="91">
        <f t="shared" si="3"/>
        <v>88.179583333333326</v>
      </c>
      <c r="AA37" s="165"/>
      <c r="AB37" s="82"/>
      <c r="AC37" s="82"/>
      <c r="AD37" s="82"/>
      <c r="AE37" s="82"/>
    </row>
    <row r="38" spans="1:31" ht="69.75" customHeight="1" thickBot="1" x14ac:dyDescent="0.3">
      <c r="A38" s="110" t="s">
        <v>56</v>
      </c>
      <c r="B38" s="142" t="s">
        <v>60</v>
      </c>
      <c r="C38" s="166" t="s">
        <v>294</v>
      </c>
      <c r="D38" s="143" t="s">
        <v>74</v>
      </c>
      <c r="E38" s="107"/>
      <c r="F38" s="106"/>
      <c r="G38" s="105">
        <f>E38*F38</f>
        <v>0</v>
      </c>
      <c r="H38" s="238"/>
      <c r="I38" s="106"/>
      <c r="J38" s="105"/>
      <c r="K38" s="114">
        <v>9</v>
      </c>
      <c r="L38" s="106">
        <v>5000</v>
      </c>
      <c r="M38" s="112">
        <f>K38*L38</f>
        <v>45000</v>
      </c>
      <c r="N38" s="114"/>
      <c r="O38" s="113"/>
      <c r="P38" s="112">
        <v>23778.46</v>
      </c>
      <c r="Q38" s="114"/>
      <c r="R38" s="106"/>
      <c r="S38" s="112">
        <f>Q38*R38</f>
        <v>0</v>
      </c>
      <c r="T38" s="95"/>
      <c r="U38" s="94"/>
      <c r="V38" s="93"/>
      <c r="W38" s="92">
        <f t="shared" si="0"/>
        <v>45000</v>
      </c>
      <c r="X38" s="91">
        <f t="shared" si="1"/>
        <v>23778.46</v>
      </c>
      <c r="Y38" s="91">
        <f t="shared" si="2"/>
        <v>21221.54</v>
      </c>
      <c r="Z38" s="91">
        <f t="shared" si="3"/>
        <v>52.841022222222222</v>
      </c>
      <c r="AA38" s="165"/>
      <c r="AB38" s="82"/>
      <c r="AC38" s="82"/>
      <c r="AD38" s="82"/>
      <c r="AE38" s="82"/>
    </row>
    <row r="39" spans="1:31" ht="30" customHeight="1" thickBot="1" x14ac:dyDescent="0.3">
      <c r="A39" s="148" t="s">
        <v>53</v>
      </c>
      <c r="B39" s="153" t="s">
        <v>75</v>
      </c>
      <c r="C39" s="352" t="s">
        <v>76</v>
      </c>
      <c r="D39" s="151"/>
      <c r="E39" s="148">
        <f>SUM(E40:E41)</f>
        <v>0</v>
      </c>
      <c r="F39" s="147">
        <f>SUM(F40:F41)</f>
        <v>0</v>
      </c>
      <c r="G39" s="146">
        <f>SUM(G40:G41)</f>
        <v>0</v>
      </c>
      <c r="H39" s="150"/>
      <c r="I39" s="147"/>
      <c r="J39" s="146"/>
      <c r="K39" s="148">
        <f>SUM(K40:K41)</f>
        <v>210</v>
      </c>
      <c r="L39" s="147">
        <f>SUM(L40:L41)</f>
        <v>1640</v>
      </c>
      <c r="M39" s="146">
        <f>SUM(M40:M41)</f>
        <v>171600</v>
      </c>
      <c r="N39" s="326"/>
      <c r="O39" s="325"/>
      <c r="P39" s="324">
        <f>P40+P41</f>
        <v>145291.62</v>
      </c>
      <c r="Q39" s="148">
        <f>SUM(Q40:Q41)</f>
        <v>0</v>
      </c>
      <c r="R39" s="147">
        <f>SUM(R40:R41)</f>
        <v>0</v>
      </c>
      <c r="S39" s="146">
        <f>SUM(S40:S41)</f>
        <v>0</v>
      </c>
      <c r="T39" s="150"/>
      <c r="U39" s="150"/>
      <c r="V39" s="150"/>
      <c r="W39" s="85">
        <f t="shared" si="0"/>
        <v>171600</v>
      </c>
      <c r="X39" s="84">
        <f t="shared" si="1"/>
        <v>145291.62</v>
      </c>
      <c r="Y39" s="84">
        <f t="shared" si="2"/>
        <v>26308.380000000005</v>
      </c>
      <c r="Z39" s="84">
        <f t="shared" si="3"/>
        <v>84.66877622377622</v>
      </c>
      <c r="AA39" s="145"/>
      <c r="AB39" s="144"/>
      <c r="AC39" s="144"/>
      <c r="AD39" s="144"/>
      <c r="AE39" s="144"/>
    </row>
    <row r="40" spans="1:31" ht="63.75" customHeight="1" thickBot="1" x14ac:dyDescent="0.3">
      <c r="A40" s="110" t="s">
        <v>56</v>
      </c>
      <c r="B40" s="142" t="s">
        <v>57</v>
      </c>
      <c r="C40" s="166" t="s">
        <v>293</v>
      </c>
      <c r="D40" s="143" t="s">
        <v>77</v>
      </c>
      <c r="E40" s="107"/>
      <c r="F40" s="106"/>
      <c r="G40" s="105">
        <f>E40*F40</f>
        <v>0</v>
      </c>
      <c r="H40" s="238"/>
      <c r="I40" s="106"/>
      <c r="J40" s="105"/>
      <c r="K40" s="114">
        <v>120</v>
      </c>
      <c r="L40" s="106">
        <v>800</v>
      </c>
      <c r="M40" s="112">
        <f>K40*L40</f>
        <v>96000</v>
      </c>
      <c r="N40" s="114"/>
      <c r="O40" s="113"/>
      <c r="P40" s="112">
        <v>120872.09</v>
      </c>
      <c r="Q40" s="114"/>
      <c r="R40" s="106"/>
      <c r="S40" s="112">
        <f>Q40*R40</f>
        <v>0</v>
      </c>
      <c r="T40" s="114"/>
      <c r="U40" s="113"/>
      <c r="V40" s="112"/>
      <c r="W40" s="92">
        <f t="shared" si="0"/>
        <v>96000</v>
      </c>
      <c r="X40" s="91">
        <f t="shared" si="1"/>
        <v>120872.09</v>
      </c>
      <c r="Y40" s="91">
        <f t="shared" si="2"/>
        <v>-24872.089999999997</v>
      </c>
      <c r="Z40" s="91">
        <f t="shared" si="3"/>
        <v>125.90842708333334</v>
      </c>
      <c r="AA40" s="165"/>
      <c r="AB40" s="82"/>
      <c r="AC40" s="82"/>
      <c r="AD40" s="82"/>
      <c r="AE40" s="82"/>
    </row>
    <row r="41" spans="1:31" ht="111.75" customHeight="1" thickBot="1" x14ac:dyDescent="0.3">
      <c r="A41" s="110" t="s">
        <v>56</v>
      </c>
      <c r="B41" s="142" t="s">
        <v>60</v>
      </c>
      <c r="C41" s="166" t="s">
        <v>292</v>
      </c>
      <c r="D41" s="143"/>
      <c r="E41" s="107"/>
      <c r="F41" s="106"/>
      <c r="G41" s="105">
        <f>E41*F41</f>
        <v>0</v>
      </c>
      <c r="H41" s="238"/>
      <c r="I41" s="120"/>
      <c r="J41" s="157"/>
      <c r="K41" s="114">
        <v>90</v>
      </c>
      <c r="L41" s="106">
        <v>840</v>
      </c>
      <c r="M41" s="112">
        <f>K41*L41</f>
        <v>75600</v>
      </c>
      <c r="N41" s="114"/>
      <c r="O41" s="113"/>
      <c r="P41" s="112">
        <v>24419.53</v>
      </c>
      <c r="Q41" s="114"/>
      <c r="R41" s="106"/>
      <c r="S41" s="112">
        <f>Q41*R41</f>
        <v>0</v>
      </c>
      <c r="T41" s="97"/>
      <c r="U41" s="99"/>
      <c r="V41" s="98"/>
      <c r="W41" s="92">
        <f t="shared" si="0"/>
        <v>75600</v>
      </c>
      <c r="X41" s="91">
        <f t="shared" si="1"/>
        <v>24419.53</v>
      </c>
      <c r="Y41" s="91">
        <f t="shared" si="2"/>
        <v>51180.47</v>
      </c>
      <c r="Z41" s="91">
        <f t="shared" si="3"/>
        <v>32.30096560846561</v>
      </c>
      <c r="AA41" s="165"/>
      <c r="AB41" s="82"/>
      <c r="AC41" s="82"/>
      <c r="AD41" s="82"/>
      <c r="AE41" s="82"/>
    </row>
    <row r="42" spans="1:31" ht="30" customHeight="1" thickBot="1" x14ac:dyDescent="0.3">
      <c r="A42" s="148" t="s">
        <v>53</v>
      </c>
      <c r="B42" s="153" t="s">
        <v>78</v>
      </c>
      <c r="C42" s="352" t="s">
        <v>79</v>
      </c>
      <c r="D42" s="151"/>
      <c r="E42" s="148">
        <f>SUM(E43:E44)</f>
        <v>0</v>
      </c>
      <c r="F42" s="147">
        <f>SUM(F43:F44)</f>
        <v>0</v>
      </c>
      <c r="G42" s="146">
        <f>SUM(G43:G44)</f>
        <v>0</v>
      </c>
      <c r="H42" s="150"/>
      <c r="I42" s="150"/>
      <c r="J42" s="150"/>
      <c r="K42" s="148">
        <f>SUM(K43:K44)</f>
        <v>421</v>
      </c>
      <c r="L42" s="147">
        <f>SUM(L43:L44)</f>
        <v>660</v>
      </c>
      <c r="M42" s="146">
        <f>SUM(M43:M44)</f>
        <v>138930</v>
      </c>
      <c r="N42" s="326"/>
      <c r="O42" s="325"/>
      <c r="P42" s="324">
        <f>P43+P44</f>
        <v>181621.99</v>
      </c>
      <c r="Q42" s="148">
        <f>SUM(Q43:Q44)</f>
        <v>0</v>
      </c>
      <c r="R42" s="147">
        <f>SUM(R43:R44)</f>
        <v>0</v>
      </c>
      <c r="S42" s="146">
        <f>SUM(S43:S44)</f>
        <v>0</v>
      </c>
      <c r="T42" s="150"/>
      <c r="U42" s="150"/>
      <c r="V42" s="150"/>
      <c r="W42" s="85">
        <f t="shared" si="0"/>
        <v>138930</v>
      </c>
      <c r="X42" s="84">
        <f t="shared" si="1"/>
        <v>181621.99</v>
      </c>
      <c r="Y42" s="84">
        <f t="shared" si="2"/>
        <v>-42691.989999999991</v>
      </c>
      <c r="Z42" s="84">
        <f t="shared" si="3"/>
        <v>130.72913697545525</v>
      </c>
      <c r="AA42" s="145"/>
      <c r="AB42" s="144"/>
      <c r="AC42" s="144"/>
      <c r="AD42" s="144"/>
      <c r="AE42" s="144"/>
    </row>
    <row r="43" spans="1:31" ht="67.5" customHeight="1" thickBot="1" x14ac:dyDescent="0.3">
      <c r="A43" s="110" t="s">
        <v>56</v>
      </c>
      <c r="B43" s="142" t="s">
        <v>57</v>
      </c>
      <c r="C43" s="166" t="s">
        <v>291</v>
      </c>
      <c r="D43" s="143" t="s">
        <v>77</v>
      </c>
      <c r="E43" s="107"/>
      <c r="F43" s="106"/>
      <c r="G43" s="105">
        <f>E43*F43</f>
        <v>0</v>
      </c>
      <c r="H43" s="107"/>
      <c r="I43" s="106"/>
      <c r="J43" s="105"/>
      <c r="K43" s="114">
        <v>328</v>
      </c>
      <c r="L43" s="106">
        <v>330</v>
      </c>
      <c r="M43" s="112">
        <f>K43*L43</f>
        <v>108240</v>
      </c>
      <c r="N43" s="114"/>
      <c r="O43" s="113"/>
      <c r="P43" s="112">
        <v>140310.57</v>
      </c>
      <c r="Q43" s="114"/>
      <c r="R43" s="106"/>
      <c r="S43" s="112">
        <f>Q43*R43</f>
        <v>0</v>
      </c>
      <c r="T43" s="114"/>
      <c r="U43" s="113"/>
      <c r="V43" s="112"/>
      <c r="W43" s="92">
        <f t="shared" ref="W43:W74" si="5">G43+M43+S43</f>
        <v>108240</v>
      </c>
      <c r="X43" s="91">
        <f t="shared" ref="X43:X74" si="6">J43+P43+V43</f>
        <v>140310.57</v>
      </c>
      <c r="Y43" s="91">
        <f t="shared" ref="Y43:Y74" si="7">W43-X43</f>
        <v>-32070.570000000007</v>
      </c>
      <c r="Z43" s="91">
        <f t="shared" ref="Z43:Z74" si="8">X43/W43*100</f>
        <v>129.62912971175166</v>
      </c>
      <c r="AA43" s="383"/>
      <c r="AB43" s="82"/>
      <c r="AC43" s="82"/>
      <c r="AD43" s="82"/>
      <c r="AE43" s="82"/>
    </row>
    <row r="44" spans="1:31" ht="90.75" customHeight="1" thickBot="1" x14ac:dyDescent="0.3">
      <c r="A44" s="110" t="s">
        <v>56</v>
      </c>
      <c r="B44" s="142" t="s">
        <v>60</v>
      </c>
      <c r="C44" s="166" t="s">
        <v>290</v>
      </c>
      <c r="D44" s="143" t="s">
        <v>77</v>
      </c>
      <c r="E44" s="107"/>
      <c r="F44" s="106"/>
      <c r="G44" s="105">
        <f>E44*F44</f>
        <v>0</v>
      </c>
      <c r="H44" s="102"/>
      <c r="I44" s="120"/>
      <c r="J44" s="157"/>
      <c r="K44" s="114">
        <v>93</v>
      </c>
      <c r="L44" s="106">
        <v>330</v>
      </c>
      <c r="M44" s="112">
        <f>K44*L44</f>
        <v>30690</v>
      </c>
      <c r="N44" s="114"/>
      <c r="O44" s="113"/>
      <c r="P44" s="112">
        <v>41311.42</v>
      </c>
      <c r="Q44" s="114"/>
      <c r="R44" s="106"/>
      <c r="S44" s="112">
        <f>Q44*R44</f>
        <v>0</v>
      </c>
      <c r="T44" s="97"/>
      <c r="U44" s="99"/>
      <c r="V44" s="98"/>
      <c r="W44" s="92">
        <f t="shared" si="5"/>
        <v>30690</v>
      </c>
      <c r="X44" s="91">
        <f t="shared" si="6"/>
        <v>41311.42</v>
      </c>
      <c r="Y44" s="91">
        <f t="shared" si="7"/>
        <v>-10621.419999999998</v>
      </c>
      <c r="Z44" s="91">
        <f t="shared" si="8"/>
        <v>134.60873248615184</v>
      </c>
      <c r="AA44" s="382" t="s">
        <v>289</v>
      </c>
      <c r="AB44" s="82"/>
      <c r="AC44" s="82"/>
      <c r="AD44" s="82"/>
      <c r="AE44" s="82"/>
    </row>
    <row r="45" spans="1:31" ht="15" customHeight="1" thickBot="1" x14ac:dyDescent="0.3">
      <c r="A45" s="286" t="s">
        <v>80</v>
      </c>
      <c r="B45" s="285"/>
      <c r="C45" s="284"/>
      <c r="D45" s="283"/>
      <c r="E45" s="282">
        <f>E42+E39+E36</f>
        <v>0</v>
      </c>
      <c r="F45" s="281">
        <f>F42+F39+F36</f>
        <v>0</v>
      </c>
      <c r="G45" s="280">
        <f>G42+G39+G36</f>
        <v>0</v>
      </c>
      <c r="H45" s="279"/>
      <c r="I45" s="279"/>
      <c r="J45" s="279"/>
      <c r="K45" s="282">
        <f>K42+K39+K36</f>
        <v>664</v>
      </c>
      <c r="L45" s="281">
        <f>L42+L39+L36</f>
        <v>7800</v>
      </c>
      <c r="M45" s="280">
        <f>M42+M39+M36</f>
        <v>367530</v>
      </c>
      <c r="N45" s="317"/>
      <c r="O45" s="316"/>
      <c r="P45" s="381">
        <f>P36+P39+P42</f>
        <v>361273.62</v>
      </c>
      <c r="Q45" s="282">
        <f>Q42+Q39+Q36</f>
        <v>0</v>
      </c>
      <c r="R45" s="281">
        <f>R42+R39+R36</f>
        <v>0</v>
      </c>
      <c r="S45" s="280">
        <f>S42+S39+S36</f>
        <v>0</v>
      </c>
      <c r="T45" s="279"/>
      <c r="U45" s="279"/>
      <c r="V45" s="279"/>
      <c r="W45" s="85">
        <f t="shared" si="5"/>
        <v>367530</v>
      </c>
      <c r="X45" s="84">
        <f t="shared" si="6"/>
        <v>361273.62</v>
      </c>
      <c r="Y45" s="84">
        <f t="shared" si="7"/>
        <v>6256.3800000000047</v>
      </c>
      <c r="Z45" s="84">
        <f t="shared" si="8"/>
        <v>98.297722634886938</v>
      </c>
      <c r="AA45" s="278"/>
      <c r="AB45" s="82"/>
      <c r="AC45" s="82"/>
      <c r="AD45" s="82"/>
      <c r="AE45" s="82"/>
    </row>
    <row r="46" spans="1:31" ht="15.75" customHeight="1" thickBot="1" x14ac:dyDescent="0.3">
      <c r="A46" s="224" t="s">
        <v>51</v>
      </c>
      <c r="B46" s="380" t="s">
        <v>20</v>
      </c>
      <c r="C46" s="192" t="s">
        <v>81</v>
      </c>
      <c r="D46" s="273"/>
      <c r="E46" s="274"/>
      <c r="F46" s="273"/>
      <c r="G46" s="272"/>
      <c r="H46" s="273"/>
      <c r="I46" s="273"/>
      <c r="J46" s="273"/>
      <c r="K46" s="274"/>
      <c r="L46" s="273"/>
      <c r="M46" s="272"/>
      <c r="N46" s="314"/>
      <c r="O46" s="313"/>
      <c r="P46" s="312"/>
      <c r="Q46" s="274"/>
      <c r="R46" s="273"/>
      <c r="S46" s="272"/>
      <c r="T46" s="375"/>
      <c r="U46" s="375"/>
      <c r="V46" s="375"/>
      <c r="W46" s="244">
        <f t="shared" si="5"/>
        <v>0</v>
      </c>
      <c r="X46" s="243">
        <f t="shared" si="6"/>
        <v>0</v>
      </c>
      <c r="Y46" s="243">
        <f t="shared" si="7"/>
        <v>0</v>
      </c>
      <c r="Z46" s="243" t="e">
        <f t="shared" si="8"/>
        <v>#DIV/0!</v>
      </c>
      <c r="AA46" s="379"/>
      <c r="AB46" s="82"/>
      <c r="AC46" s="82"/>
      <c r="AD46" s="82"/>
      <c r="AE46" s="82"/>
    </row>
    <row r="47" spans="1:31" ht="57.75" customHeight="1" thickBot="1" x14ac:dyDescent="0.3">
      <c r="A47" s="148" t="s">
        <v>53</v>
      </c>
      <c r="B47" s="153" t="s">
        <v>82</v>
      </c>
      <c r="C47" s="349" t="s">
        <v>83</v>
      </c>
      <c r="D47" s="182"/>
      <c r="E47" s="180">
        <f>SUM(E48:E50)</f>
        <v>0</v>
      </c>
      <c r="F47" s="179">
        <f>SUM(F48:F50)</f>
        <v>0</v>
      </c>
      <c r="G47" s="178">
        <f>SUM(G48:G50)</f>
        <v>0</v>
      </c>
      <c r="H47" s="181"/>
      <c r="I47" s="181"/>
      <c r="J47" s="181"/>
      <c r="K47" s="180">
        <f>SUM(K48:K50)</f>
        <v>0</v>
      </c>
      <c r="L47" s="179">
        <f>SUM(L48:L50)</f>
        <v>0</v>
      </c>
      <c r="M47" s="178">
        <f>SUM(M48:M50)</f>
        <v>0</v>
      </c>
      <c r="N47" s="326"/>
      <c r="O47" s="325"/>
      <c r="P47" s="324"/>
      <c r="Q47" s="180">
        <f>SUM(Q48:Q50)</f>
        <v>0</v>
      </c>
      <c r="R47" s="179">
        <f>SUM(R48:R50)</f>
        <v>0</v>
      </c>
      <c r="S47" s="178">
        <f>SUM(S48:S50)</f>
        <v>0</v>
      </c>
      <c r="T47" s="326"/>
      <c r="U47" s="325"/>
      <c r="V47" s="324"/>
      <c r="W47" s="85">
        <f t="shared" si="5"/>
        <v>0</v>
      </c>
      <c r="X47" s="84">
        <f t="shared" si="6"/>
        <v>0</v>
      </c>
      <c r="Y47" s="84">
        <f t="shared" si="7"/>
        <v>0</v>
      </c>
      <c r="Z47" s="84" t="e">
        <f t="shared" si="8"/>
        <v>#DIV/0!</v>
      </c>
      <c r="AA47" s="167"/>
      <c r="AB47" s="144"/>
      <c r="AC47" s="144"/>
      <c r="AD47" s="144"/>
      <c r="AE47" s="144"/>
    </row>
    <row r="48" spans="1:31" ht="36.75" customHeight="1" thickBot="1" x14ac:dyDescent="0.3">
      <c r="A48" s="110" t="s">
        <v>56</v>
      </c>
      <c r="B48" s="142" t="s">
        <v>57</v>
      </c>
      <c r="C48" s="108" t="s">
        <v>84</v>
      </c>
      <c r="D48" s="143" t="s">
        <v>74</v>
      </c>
      <c r="E48" s="107"/>
      <c r="F48" s="106"/>
      <c r="G48" s="105">
        <f>E48*F48</f>
        <v>0</v>
      </c>
      <c r="H48" s="107"/>
      <c r="I48" s="106"/>
      <c r="J48" s="105"/>
      <c r="K48" s="114"/>
      <c r="L48" s="106"/>
      <c r="M48" s="112">
        <f>K48*L48</f>
        <v>0</v>
      </c>
      <c r="N48" s="114"/>
      <c r="O48" s="113"/>
      <c r="P48" s="112"/>
      <c r="Q48" s="114"/>
      <c r="R48" s="106"/>
      <c r="S48" s="112">
        <f>Q48*R48</f>
        <v>0</v>
      </c>
      <c r="T48" s="114"/>
      <c r="U48" s="113"/>
      <c r="V48" s="112"/>
      <c r="W48" s="92">
        <f t="shared" si="5"/>
        <v>0</v>
      </c>
      <c r="X48" s="91">
        <f t="shared" si="6"/>
        <v>0</v>
      </c>
      <c r="Y48" s="91">
        <f t="shared" si="7"/>
        <v>0</v>
      </c>
      <c r="Z48" s="91" t="e">
        <f t="shared" si="8"/>
        <v>#DIV/0!</v>
      </c>
      <c r="AA48" s="139"/>
      <c r="AB48" s="82"/>
      <c r="AC48" s="82"/>
      <c r="AD48" s="82"/>
      <c r="AE48" s="82"/>
    </row>
    <row r="49" spans="1:31" ht="24.75" customHeight="1" thickBot="1" x14ac:dyDescent="0.3">
      <c r="A49" s="110" t="s">
        <v>56</v>
      </c>
      <c r="B49" s="142" t="s">
        <v>60</v>
      </c>
      <c r="C49" s="108" t="s">
        <v>85</v>
      </c>
      <c r="D49" s="143" t="s">
        <v>74</v>
      </c>
      <c r="E49" s="107"/>
      <c r="F49" s="106"/>
      <c r="G49" s="105">
        <f>E49*F49</f>
        <v>0</v>
      </c>
      <c r="H49" s="107"/>
      <c r="I49" s="106"/>
      <c r="J49" s="105"/>
      <c r="K49" s="114"/>
      <c r="L49" s="106"/>
      <c r="M49" s="112">
        <f>K49*L49</f>
        <v>0</v>
      </c>
      <c r="N49" s="114"/>
      <c r="O49" s="113"/>
      <c r="P49" s="112"/>
      <c r="Q49" s="114"/>
      <c r="R49" s="106"/>
      <c r="S49" s="112">
        <f>Q49*R49</f>
        <v>0</v>
      </c>
      <c r="T49" s="114"/>
      <c r="U49" s="113"/>
      <c r="V49" s="112"/>
      <c r="W49" s="92">
        <f t="shared" si="5"/>
        <v>0</v>
      </c>
      <c r="X49" s="91">
        <f t="shared" si="6"/>
        <v>0</v>
      </c>
      <c r="Y49" s="91">
        <f t="shared" si="7"/>
        <v>0</v>
      </c>
      <c r="Z49" s="91" t="e">
        <f t="shared" si="8"/>
        <v>#DIV/0!</v>
      </c>
      <c r="AA49" s="139"/>
      <c r="AB49" s="82"/>
      <c r="AC49" s="82"/>
      <c r="AD49" s="82"/>
      <c r="AE49" s="82"/>
    </row>
    <row r="50" spans="1:31" ht="28.5" customHeight="1" thickBot="1" x14ac:dyDescent="0.3">
      <c r="A50" s="164" t="s">
        <v>56</v>
      </c>
      <c r="B50" s="132" t="s">
        <v>61</v>
      </c>
      <c r="C50" s="163" t="s">
        <v>86</v>
      </c>
      <c r="D50" s="141" t="s">
        <v>74</v>
      </c>
      <c r="E50" s="126"/>
      <c r="F50" s="123"/>
      <c r="G50" s="125">
        <f>E50*F50</f>
        <v>0</v>
      </c>
      <c r="H50" s="107"/>
      <c r="I50" s="106"/>
      <c r="J50" s="105"/>
      <c r="K50" s="124"/>
      <c r="L50" s="123"/>
      <c r="M50" s="122">
        <f>K50*L50</f>
        <v>0</v>
      </c>
      <c r="N50" s="95"/>
      <c r="O50" s="94"/>
      <c r="P50" s="93"/>
      <c r="Q50" s="124"/>
      <c r="R50" s="123"/>
      <c r="S50" s="122">
        <f>Q50*R50</f>
        <v>0</v>
      </c>
      <c r="T50" s="114"/>
      <c r="U50" s="113"/>
      <c r="V50" s="112"/>
      <c r="W50" s="92">
        <f t="shared" si="5"/>
        <v>0</v>
      </c>
      <c r="X50" s="91">
        <f t="shared" si="6"/>
        <v>0</v>
      </c>
      <c r="Y50" s="91">
        <f t="shared" si="7"/>
        <v>0</v>
      </c>
      <c r="Z50" s="91" t="e">
        <f t="shared" si="8"/>
        <v>#DIV/0!</v>
      </c>
      <c r="AA50" s="162"/>
      <c r="AB50" s="82"/>
      <c r="AC50" s="82"/>
      <c r="AD50" s="82"/>
      <c r="AE50" s="82"/>
    </row>
    <row r="51" spans="1:31" ht="56.25" customHeight="1" thickBot="1" x14ac:dyDescent="0.3">
      <c r="A51" s="148" t="s">
        <v>53</v>
      </c>
      <c r="B51" s="153" t="s">
        <v>87</v>
      </c>
      <c r="C51" s="352" t="s">
        <v>88</v>
      </c>
      <c r="D51" s="151"/>
      <c r="E51" s="148">
        <f>SUM(E52:E54)</f>
        <v>0</v>
      </c>
      <c r="F51" s="147">
        <f>SUM(F52:F54)</f>
        <v>0</v>
      </c>
      <c r="G51" s="146">
        <f>SUM(G52:G54)</f>
        <v>0</v>
      </c>
      <c r="H51" s="326"/>
      <c r="I51" s="325"/>
      <c r="J51" s="324"/>
      <c r="K51" s="148">
        <f>SUM(K52:K54)</f>
        <v>0</v>
      </c>
      <c r="L51" s="147">
        <f>SUM(L52:L54)</f>
        <v>0</v>
      </c>
      <c r="M51" s="146">
        <f>SUM(M52:M54)</f>
        <v>0</v>
      </c>
      <c r="N51" s="148"/>
      <c r="O51" s="147"/>
      <c r="P51" s="146"/>
      <c r="Q51" s="148">
        <f>SUM(Q52:Q54)</f>
        <v>1</v>
      </c>
      <c r="R51" s="147">
        <f>SUM(R52:R54)</f>
        <v>14500</v>
      </c>
      <c r="S51" s="146">
        <f>SUM(S52:S54)</f>
        <v>14500</v>
      </c>
      <c r="T51" s="326"/>
      <c r="U51" s="325"/>
      <c r="V51" s="324"/>
      <c r="W51" s="85">
        <f t="shared" si="5"/>
        <v>14500</v>
      </c>
      <c r="X51" s="84">
        <f t="shared" si="6"/>
        <v>0</v>
      </c>
      <c r="Y51" s="84">
        <f t="shared" si="7"/>
        <v>14500</v>
      </c>
      <c r="Z51" s="84">
        <f t="shared" si="8"/>
        <v>0</v>
      </c>
      <c r="AA51" s="145"/>
      <c r="AB51" s="144"/>
      <c r="AC51" s="144"/>
      <c r="AD51" s="144"/>
      <c r="AE51" s="144"/>
    </row>
    <row r="52" spans="1:31" ht="45" customHeight="1" thickBot="1" x14ac:dyDescent="0.3">
      <c r="A52" s="110" t="s">
        <v>56</v>
      </c>
      <c r="B52" s="142" t="s">
        <v>57</v>
      </c>
      <c r="C52" s="108" t="s">
        <v>288</v>
      </c>
      <c r="D52" s="378"/>
      <c r="E52" s="114"/>
      <c r="F52" s="113"/>
      <c r="G52" s="112">
        <f>E52*F52</f>
        <v>0</v>
      </c>
      <c r="H52" s="114"/>
      <c r="I52" s="113"/>
      <c r="J52" s="112"/>
      <c r="K52" s="114"/>
      <c r="L52" s="113"/>
      <c r="M52" s="112">
        <f>K52*L52</f>
        <v>0</v>
      </c>
      <c r="N52" s="114"/>
      <c r="O52" s="113"/>
      <c r="P52" s="112"/>
      <c r="Q52" s="114">
        <v>1</v>
      </c>
      <c r="R52" s="113">
        <v>14500</v>
      </c>
      <c r="S52" s="112">
        <f>Q52*R52</f>
        <v>14500</v>
      </c>
      <c r="T52" s="267"/>
      <c r="U52" s="267"/>
      <c r="V52" s="267"/>
      <c r="W52" s="92">
        <f t="shared" si="5"/>
        <v>14500</v>
      </c>
      <c r="X52" s="91">
        <f t="shared" si="6"/>
        <v>0</v>
      </c>
      <c r="Y52" s="91">
        <f t="shared" si="7"/>
        <v>14500</v>
      </c>
      <c r="Z52" s="91">
        <f t="shared" si="8"/>
        <v>0</v>
      </c>
      <c r="AA52" s="139"/>
      <c r="AB52" s="82"/>
      <c r="AC52" s="82"/>
      <c r="AD52" s="82"/>
      <c r="AE52" s="82"/>
    </row>
    <row r="53" spans="1:31" ht="24.75" customHeight="1" thickBot="1" x14ac:dyDescent="0.3">
      <c r="A53" s="110" t="s">
        <v>56</v>
      </c>
      <c r="B53" s="142" t="s">
        <v>60</v>
      </c>
      <c r="C53" s="108" t="s">
        <v>89</v>
      </c>
      <c r="D53" s="378"/>
      <c r="E53" s="114"/>
      <c r="F53" s="113"/>
      <c r="G53" s="112">
        <f>E53*F53</f>
        <v>0</v>
      </c>
      <c r="H53" s="114"/>
      <c r="I53" s="113"/>
      <c r="J53" s="112"/>
      <c r="K53" s="114"/>
      <c r="L53" s="113"/>
      <c r="M53" s="112">
        <f>K53*L53</f>
        <v>0</v>
      </c>
      <c r="N53" s="114"/>
      <c r="O53" s="113"/>
      <c r="P53" s="112"/>
      <c r="Q53" s="114"/>
      <c r="R53" s="113"/>
      <c r="S53" s="112">
        <f>Q53*R53</f>
        <v>0</v>
      </c>
      <c r="T53" s="267"/>
      <c r="U53" s="267"/>
      <c r="V53" s="267"/>
      <c r="W53" s="92">
        <f t="shared" si="5"/>
        <v>0</v>
      </c>
      <c r="X53" s="91">
        <f t="shared" si="6"/>
        <v>0</v>
      </c>
      <c r="Y53" s="91">
        <f t="shared" si="7"/>
        <v>0</v>
      </c>
      <c r="Z53" s="91" t="e">
        <f t="shared" si="8"/>
        <v>#DIV/0!</v>
      </c>
      <c r="AA53" s="139"/>
      <c r="AB53" s="82"/>
      <c r="AC53" s="82"/>
      <c r="AD53" s="82"/>
      <c r="AE53" s="82"/>
    </row>
    <row r="54" spans="1:31" ht="21" customHeight="1" thickBot="1" x14ac:dyDescent="0.3">
      <c r="A54" s="160" t="s">
        <v>56</v>
      </c>
      <c r="B54" s="128" t="s">
        <v>61</v>
      </c>
      <c r="C54" s="159" t="s">
        <v>287</v>
      </c>
      <c r="D54" s="377"/>
      <c r="E54" s="95"/>
      <c r="F54" s="94"/>
      <c r="G54" s="93">
        <f>E54*F54</f>
        <v>0</v>
      </c>
      <c r="H54" s="95"/>
      <c r="I54" s="94"/>
      <c r="J54" s="93"/>
      <c r="K54" s="95"/>
      <c r="L54" s="94"/>
      <c r="M54" s="93">
        <f>K54*L54</f>
        <v>0</v>
      </c>
      <c r="N54" s="95"/>
      <c r="O54" s="94"/>
      <c r="P54" s="93"/>
      <c r="Q54" s="95"/>
      <c r="R54" s="94"/>
      <c r="S54" s="93">
        <f>Q54*R54</f>
        <v>0</v>
      </c>
      <c r="T54" s="348"/>
      <c r="U54" s="348"/>
      <c r="V54" s="348"/>
      <c r="W54" s="92">
        <f t="shared" si="5"/>
        <v>0</v>
      </c>
      <c r="X54" s="91">
        <f t="shared" si="6"/>
        <v>0</v>
      </c>
      <c r="Y54" s="91">
        <f t="shared" si="7"/>
        <v>0</v>
      </c>
      <c r="Z54" s="91" t="e">
        <f t="shared" si="8"/>
        <v>#DIV/0!</v>
      </c>
      <c r="AA54" s="154"/>
      <c r="AB54" s="82"/>
      <c r="AC54" s="82"/>
      <c r="AD54" s="82"/>
      <c r="AE54" s="82"/>
    </row>
    <row r="55" spans="1:31" ht="15" customHeight="1" thickBot="1" x14ac:dyDescent="0.3">
      <c r="A55" s="286" t="s">
        <v>90</v>
      </c>
      <c r="B55" s="285"/>
      <c r="C55" s="284"/>
      <c r="D55" s="283"/>
      <c r="E55" s="282">
        <f>E51+E47</f>
        <v>0</v>
      </c>
      <c r="F55" s="281">
        <f>F51+F47</f>
        <v>0</v>
      </c>
      <c r="G55" s="280">
        <f>G51+G47</f>
        <v>0</v>
      </c>
      <c r="H55" s="279"/>
      <c r="I55" s="279"/>
      <c r="J55" s="279"/>
      <c r="K55" s="282">
        <f>K51+K47</f>
        <v>0</v>
      </c>
      <c r="L55" s="281">
        <f>L51+L47</f>
        <v>0</v>
      </c>
      <c r="M55" s="280">
        <f>M51+M47</f>
        <v>0</v>
      </c>
      <c r="N55" s="279"/>
      <c r="O55" s="279"/>
      <c r="P55" s="279"/>
      <c r="Q55" s="282">
        <f>Q51+Q47</f>
        <v>1</v>
      </c>
      <c r="R55" s="281">
        <f>R51+R47</f>
        <v>14500</v>
      </c>
      <c r="S55" s="280">
        <f>S51+S47</f>
        <v>14500</v>
      </c>
      <c r="T55" s="279"/>
      <c r="U55" s="279"/>
      <c r="V55" s="279"/>
      <c r="W55" s="85">
        <f t="shared" si="5"/>
        <v>14500</v>
      </c>
      <c r="X55" s="84">
        <f t="shared" si="6"/>
        <v>0</v>
      </c>
      <c r="Y55" s="84">
        <f t="shared" si="7"/>
        <v>14500</v>
      </c>
      <c r="Z55" s="84">
        <f t="shared" si="8"/>
        <v>0</v>
      </c>
      <c r="AA55" s="278"/>
      <c r="AB55" s="82"/>
      <c r="AC55" s="82"/>
      <c r="AD55" s="82"/>
      <c r="AE55" s="82"/>
    </row>
    <row r="56" spans="1:31" ht="32.25" customHeight="1" thickBot="1" x14ac:dyDescent="0.3">
      <c r="A56" s="250" t="s">
        <v>51</v>
      </c>
      <c r="B56" s="376" t="s">
        <v>21</v>
      </c>
      <c r="C56" s="192" t="s">
        <v>91</v>
      </c>
      <c r="D56" s="273"/>
      <c r="E56" s="274"/>
      <c r="F56" s="273"/>
      <c r="G56" s="272"/>
      <c r="H56" s="273"/>
      <c r="I56" s="273"/>
      <c r="J56" s="273"/>
      <c r="K56" s="274"/>
      <c r="L56" s="273"/>
      <c r="M56" s="272"/>
      <c r="N56" s="273"/>
      <c r="O56" s="273"/>
      <c r="P56" s="273"/>
      <c r="Q56" s="274"/>
      <c r="R56" s="273"/>
      <c r="S56" s="272"/>
      <c r="T56" s="219"/>
      <c r="U56" s="219"/>
      <c r="V56" s="375"/>
      <c r="W56" s="244">
        <f t="shared" si="5"/>
        <v>0</v>
      </c>
      <c r="X56" s="243">
        <f t="shared" si="6"/>
        <v>0</v>
      </c>
      <c r="Y56" s="243">
        <f t="shared" si="7"/>
        <v>0</v>
      </c>
      <c r="Z56" s="243" t="e">
        <f t="shared" si="8"/>
        <v>#DIV/0!</v>
      </c>
      <c r="AA56" s="271"/>
      <c r="AB56" s="82"/>
      <c r="AC56" s="82"/>
      <c r="AD56" s="82"/>
      <c r="AE56" s="82"/>
    </row>
    <row r="57" spans="1:31" ht="15" customHeight="1" thickBot="1" x14ac:dyDescent="0.3">
      <c r="A57" s="148" t="s">
        <v>53</v>
      </c>
      <c r="B57" s="153" t="s">
        <v>92</v>
      </c>
      <c r="C57" s="349" t="s">
        <v>93</v>
      </c>
      <c r="D57" s="182"/>
      <c r="E57" s="180">
        <f>SUM(E58:E59)</f>
        <v>20</v>
      </c>
      <c r="F57" s="179">
        <f>SUM(F58:F59)</f>
        <v>500</v>
      </c>
      <c r="G57" s="178">
        <f>SUM(G58:G59)</f>
        <v>10000</v>
      </c>
      <c r="H57" s="181"/>
      <c r="I57" s="181"/>
      <c r="J57" s="181"/>
      <c r="K57" s="180">
        <f>SUM(K58:K59)</f>
        <v>40</v>
      </c>
      <c r="L57" s="179">
        <f>SUM(L58:L59)</f>
        <v>2877</v>
      </c>
      <c r="M57" s="178">
        <f>SUM(M58:M59)</f>
        <v>115080</v>
      </c>
      <c r="N57" s="181"/>
      <c r="O57" s="181"/>
      <c r="P57" s="374">
        <f>P58</f>
        <v>205000</v>
      </c>
      <c r="Q57" s="180">
        <f>SUM(Q58:Q59)</f>
        <v>0</v>
      </c>
      <c r="R57" s="179">
        <f>SUM(R58:R59)</f>
        <v>0</v>
      </c>
      <c r="S57" s="178">
        <f>SUM(S58:S59)</f>
        <v>0</v>
      </c>
      <c r="T57" s="326"/>
      <c r="U57" s="325"/>
      <c r="V57" s="324"/>
      <c r="W57" s="85">
        <f t="shared" si="5"/>
        <v>125080</v>
      </c>
      <c r="X57" s="84">
        <f t="shared" si="6"/>
        <v>205000</v>
      </c>
      <c r="Y57" s="84">
        <f t="shared" si="7"/>
        <v>-79920</v>
      </c>
      <c r="Z57" s="84">
        <f t="shared" si="8"/>
        <v>163.89510713143588</v>
      </c>
      <c r="AA57" s="167"/>
      <c r="AB57" s="144"/>
      <c r="AC57" s="144"/>
      <c r="AD57" s="144"/>
      <c r="AE57" s="144"/>
    </row>
    <row r="58" spans="1:31" ht="68.25" customHeight="1" thickBot="1" x14ac:dyDescent="0.3">
      <c r="A58" s="110" t="s">
        <v>56</v>
      </c>
      <c r="B58" s="142" t="s">
        <v>57</v>
      </c>
      <c r="C58" s="137" t="s">
        <v>286</v>
      </c>
      <c r="D58" s="371" t="s">
        <v>285</v>
      </c>
      <c r="E58" s="373"/>
      <c r="F58" s="209"/>
      <c r="G58" s="369">
        <f>E58*F58</f>
        <v>0</v>
      </c>
      <c r="H58" s="373"/>
      <c r="I58" s="209"/>
      <c r="J58" s="369"/>
      <c r="K58" s="114">
        <v>40</v>
      </c>
      <c r="L58" s="209">
        <v>2877</v>
      </c>
      <c r="M58" s="112">
        <f>K58*L58</f>
        <v>115080</v>
      </c>
      <c r="N58" s="114"/>
      <c r="O58" s="113"/>
      <c r="P58" s="112">
        <v>205000</v>
      </c>
      <c r="Q58" s="114"/>
      <c r="R58" s="209"/>
      <c r="S58" s="112">
        <f>Q58*R58</f>
        <v>0</v>
      </c>
      <c r="T58" s="114"/>
      <c r="U58" s="113"/>
      <c r="V58" s="112"/>
      <c r="W58" s="92">
        <f t="shared" si="5"/>
        <v>115080</v>
      </c>
      <c r="X58" s="91">
        <f t="shared" si="6"/>
        <v>205000</v>
      </c>
      <c r="Y58" s="91">
        <f t="shared" si="7"/>
        <v>-89920</v>
      </c>
      <c r="Z58" s="91">
        <f t="shared" si="8"/>
        <v>178.1369482099409</v>
      </c>
      <c r="AA58" s="165"/>
      <c r="AB58" s="82"/>
      <c r="AC58" s="82"/>
      <c r="AD58" s="82"/>
      <c r="AE58" s="82"/>
    </row>
    <row r="59" spans="1:31" ht="51" customHeight="1" thickBot="1" x14ac:dyDescent="0.3">
      <c r="A59" s="110" t="s">
        <v>56</v>
      </c>
      <c r="B59" s="372" t="s">
        <v>60</v>
      </c>
      <c r="C59" s="163" t="s">
        <v>284</v>
      </c>
      <c r="D59" s="371" t="s">
        <v>283</v>
      </c>
      <c r="E59" s="370">
        <v>20</v>
      </c>
      <c r="F59" s="306">
        <v>500</v>
      </c>
      <c r="G59" s="369">
        <f>E59*F59</f>
        <v>10000</v>
      </c>
      <c r="H59" s="368"/>
      <c r="I59" s="234"/>
      <c r="J59" s="367"/>
      <c r="K59" s="124"/>
      <c r="L59" s="306"/>
      <c r="M59" s="122"/>
      <c r="N59" s="95"/>
      <c r="O59" s="94"/>
      <c r="P59" s="93"/>
      <c r="Q59" s="124"/>
      <c r="R59" s="306"/>
      <c r="S59" s="122"/>
      <c r="T59" s="95"/>
      <c r="U59" s="94"/>
      <c r="V59" s="93"/>
      <c r="W59" s="92">
        <f t="shared" si="5"/>
        <v>10000</v>
      </c>
      <c r="X59" s="91">
        <f t="shared" si="6"/>
        <v>0</v>
      </c>
      <c r="Y59" s="91">
        <f t="shared" si="7"/>
        <v>10000</v>
      </c>
      <c r="Z59" s="91">
        <f t="shared" si="8"/>
        <v>0</v>
      </c>
      <c r="AA59" s="366"/>
      <c r="AB59" s="82"/>
      <c r="AC59" s="82"/>
      <c r="AD59" s="82"/>
      <c r="AE59" s="82"/>
    </row>
    <row r="60" spans="1:31" ht="27.75" customHeight="1" thickBot="1" x14ac:dyDescent="0.3">
      <c r="A60" s="148" t="s">
        <v>53</v>
      </c>
      <c r="B60" s="153" t="s">
        <v>94</v>
      </c>
      <c r="C60" s="352" t="s">
        <v>95</v>
      </c>
      <c r="D60" s="151"/>
      <c r="E60" s="148">
        <f>SUM(E61:E83)</f>
        <v>236</v>
      </c>
      <c r="F60" s="147">
        <f>SUM(F61:F83)</f>
        <v>11793</v>
      </c>
      <c r="G60" s="146">
        <f>SUM(G61:G83)</f>
        <v>88116</v>
      </c>
      <c r="H60" s="150"/>
      <c r="I60" s="150"/>
      <c r="J60" s="150"/>
      <c r="K60" s="148">
        <f>SUM(K61:K83)</f>
        <v>0</v>
      </c>
      <c r="L60" s="147">
        <f>SUM(L61:L83)</f>
        <v>0</v>
      </c>
      <c r="M60" s="146">
        <f>SUM(M61:M83)</f>
        <v>0</v>
      </c>
      <c r="N60" s="150"/>
      <c r="O60" s="150"/>
      <c r="P60" s="150"/>
      <c r="Q60" s="148">
        <f>SUM(Q61:Q83)</f>
        <v>0</v>
      </c>
      <c r="R60" s="147">
        <f>SUM(R61:R83)</f>
        <v>0</v>
      </c>
      <c r="S60" s="146">
        <f>SUM(S61:S83)</f>
        <v>0</v>
      </c>
      <c r="T60" s="150"/>
      <c r="U60" s="150"/>
      <c r="V60" s="150"/>
      <c r="W60" s="85">
        <f t="shared" si="5"/>
        <v>88116</v>
      </c>
      <c r="X60" s="84">
        <f t="shared" si="6"/>
        <v>0</v>
      </c>
      <c r="Y60" s="84">
        <f t="shared" si="7"/>
        <v>88116</v>
      </c>
      <c r="Z60" s="84">
        <f t="shared" si="8"/>
        <v>0</v>
      </c>
      <c r="AA60" s="145"/>
      <c r="AB60" s="144"/>
      <c r="AC60" s="144"/>
      <c r="AD60" s="144"/>
      <c r="AE60" s="144"/>
    </row>
    <row r="61" spans="1:31" ht="42" customHeight="1" thickBot="1" x14ac:dyDescent="0.3">
      <c r="A61" s="110" t="s">
        <v>56</v>
      </c>
      <c r="B61" s="142" t="s">
        <v>57</v>
      </c>
      <c r="C61" s="365" t="s">
        <v>282</v>
      </c>
      <c r="D61" s="143" t="s">
        <v>249</v>
      </c>
      <c r="E61" s="107">
        <v>24</v>
      </c>
      <c r="F61" s="106">
        <v>1200</v>
      </c>
      <c r="G61" s="105">
        <f t="shared" ref="G61:G83" si="9">E61*F61</f>
        <v>28800</v>
      </c>
      <c r="H61" s="107"/>
      <c r="I61" s="106"/>
      <c r="J61" s="105">
        <v>37000</v>
      </c>
      <c r="K61" s="114"/>
      <c r="L61" s="106"/>
      <c r="M61" s="112">
        <f>K61*L61</f>
        <v>0</v>
      </c>
      <c r="N61" s="114"/>
      <c r="O61" s="113"/>
      <c r="P61" s="112"/>
      <c r="Q61" s="114"/>
      <c r="R61" s="106"/>
      <c r="S61" s="112">
        <f>Q61*R61</f>
        <v>0</v>
      </c>
      <c r="T61" s="114"/>
      <c r="U61" s="113"/>
      <c r="V61" s="112"/>
      <c r="W61" s="92">
        <f t="shared" si="5"/>
        <v>28800</v>
      </c>
      <c r="X61" s="91">
        <f t="shared" si="6"/>
        <v>37000</v>
      </c>
      <c r="Y61" s="91">
        <f t="shared" si="7"/>
        <v>-8200</v>
      </c>
      <c r="Z61" s="91">
        <f t="shared" si="8"/>
        <v>128.47222222222223</v>
      </c>
      <c r="AA61" s="364" t="s">
        <v>281</v>
      </c>
      <c r="AB61" s="82"/>
      <c r="AC61" s="82"/>
      <c r="AD61" s="82"/>
      <c r="AE61" s="82"/>
    </row>
    <row r="62" spans="1:31" ht="36.75" customHeight="1" thickBot="1" x14ac:dyDescent="0.3">
      <c r="A62" s="110" t="s">
        <v>56</v>
      </c>
      <c r="B62" s="132" t="s">
        <v>61</v>
      </c>
      <c r="C62" s="353" t="s">
        <v>280</v>
      </c>
      <c r="D62" s="143" t="s">
        <v>249</v>
      </c>
      <c r="E62" s="126">
        <v>87</v>
      </c>
      <c r="F62" s="123">
        <v>168</v>
      </c>
      <c r="G62" s="105">
        <f t="shared" si="9"/>
        <v>14616</v>
      </c>
      <c r="H62" s="126"/>
      <c r="I62" s="123"/>
      <c r="J62" s="125"/>
      <c r="K62" s="124"/>
      <c r="L62" s="123"/>
      <c r="M62" s="122"/>
      <c r="N62" s="124"/>
      <c r="O62" s="130"/>
      <c r="P62" s="122"/>
      <c r="Q62" s="124"/>
      <c r="R62" s="123"/>
      <c r="S62" s="122"/>
      <c r="T62" s="114"/>
      <c r="U62" s="113"/>
      <c r="V62" s="112"/>
      <c r="W62" s="92">
        <f t="shared" si="5"/>
        <v>14616</v>
      </c>
      <c r="X62" s="91">
        <f t="shared" si="6"/>
        <v>0</v>
      </c>
      <c r="Y62" s="91">
        <f t="shared" si="7"/>
        <v>14616</v>
      </c>
      <c r="Z62" s="91">
        <f t="shared" si="8"/>
        <v>0</v>
      </c>
      <c r="AA62" s="363" t="s">
        <v>279</v>
      </c>
      <c r="AB62" s="82"/>
      <c r="AC62" s="82"/>
      <c r="AD62" s="82"/>
      <c r="AE62" s="82"/>
    </row>
    <row r="63" spans="1:31" ht="30" customHeight="1" thickBot="1" x14ac:dyDescent="0.3">
      <c r="A63" s="110" t="s">
        <v>56</v>
      </c>
      <c r="B63" s="132" t="s">
        <v>124</v>
      </c>
      <c r="C63" s="362" t="s">
        <v>278</v>
      </c>
      <c r="D63" s="143" t="s">
        <v>249</v>
      </c>
      <c r="E63" s="141">
        <v>10</v>
      </c>
      <c r="F63" s="106">
        <v>480</v>
      </c>
      <c r="G63" s="359">
        <f t="shared" si="9"/>
        <v>4800</v>
      </c>
      <c r="H63" s="126"/>
      <c r="I63" s="123"/>
      <c r="J63" s="125">
        <v>5280</v>
      </c>
      <c r="K63" s="124"/>
      <c r="L63" s="123"/>
      <c r="M63" s="122"/>
      <c r="N63" s="124"/>
      <c r="O63" s="130"/>
      <c r="P63" s="122"/>
      <c r="Q63" s="124"/>
      <c r="R63" s="123"/>
      <c r="S63" s="122"/>
      <c r="T63" s="114"/>
      <c r="U63" s="113"/>
      <c r="V63" s="112"/>
      <c r="W63" s="92">
        <f t="shared" si="5"/>
        <v>4800</v>
      </c>
      <c r="X63" s="91">
        <f t="shared" si="6"/>
        <v>5280</v>
      </c>
      <c r="Y63" s="91">
        <f t="shared" si="7"/>
        <v>-480</v>
      </c>
      <c r="Z63" s="91">
        <f t="shared" si="8"/>
        <v>110.00000000000001</v>
      </c>
      <c r="AA63" s="489" t="s">
        <v>277</v>
      </c>
      <c r="AB63" s="82"/>
      <c r="AC63" s="82"/>
      <c r="AD63" s="82"/>
      <c r="AE63" s="82"/>
    </row>
    <row r="64" spans="1:31" ht="30" customHeight="1" thickBot="1" x14ac:dyDescent="0.3">
      <c r="A64" s="110" t="s">
        <v>56</v>
      </c>
      <c r="B64" s="132" t="s">
        <v>126</v>
      </c>
      <c r="C64" s="361" t="s">
        <v>276</v>
      </c>
      <c r="D64" s="143" t="s">
        <v>249</v>
      </c>
      <c r="E64" s="141">
        <v>10</v>
      </c>
      <c r="F64" s="357">
        <v>300</v>
      </c>
      <c r="G64" s="105">
        <f t="shared" si="9"/>
        <v>3000</v>
      </c>
      <c r="H64" s="126"/>
      <c r="I64" s="123"/>
      <c r="J64" s="125">
        <v>4800</v>
      </c>
      <c r="K64" s="124"/>
      <c r="L64" s="123"/>
      <c r="M64" s="122"/>
      <c r="N64" s="124"/>
      <c r="O64" s="130"/>
      <c r="P64" s="122"/>
      <c r="Q64" s="124"/>
      <c r="R64" s="123"/>
      <c r="S64" s="122"/>
      <c r="T64" s="114"/>
      <c r="U64" s="113"/>
      <c r="V64" s="112"/>
      <c r="W64" s="92">
        <f t="shared" si="5"/>
        <v>3000</v>
      </c>
      <c r="X64" s="91">
        <f t="shared" si="6"/>
        <v>4800</v>
      </c>
      <c r="Y64" s="91">
        <f t="shared" si="7"/>
        <v>-1800</v>
      </c>
      <c r="Z64" s="91">
        <f t="shared" si="8"/>
        <v>160</v>
      </c>
      <c r="AA64" s="490"/>
      <c r="AB64" s="82"/>
      <c r="AC64" s="82"/>
      <c r="AD64" s="82"/>
      <c r="AE64" s="82"/>
    </row>
    <row r="65" spans="1:31" ht="30" customHeight="1" thickBot="1" x14ac:dyDescent="0.3">
      <c r="A65" s="110" t="s">
        <v>56</v>
      </c>
      <c r="B65" s="132" t="s">
        <v>128</v>
      </c>
      <c r="C65" s="361" t="s">
        <v>275</v>
      </c>
      <c r="D65" s="143" t="s">
        <v>249</v>
      </c>
      <c r="E65" s="141">
        <v>10</v>
      </c>
      <c r="F65" s="357">
        <v>300</v>
      </c>
      <c r="G65" s="105">
        <f t="shared" si="9"/>
        <v>3000</v>
      </c>
      <c r="H65" s="126"/>
      <c r="I65" s="123"/>
      <c r="J65" s="125">
        <v>3000</v>
      </c>
      <c r="K65" s="124"/>
      <c r="L65" s="123"/>
      <c r="M65" s="122"/>
      <c r="N65" s="124"/>
      <c r="O65" s="130"/>
      <c r="P65" s="122"/>
      <c r="Q65" s="124"/>
      <c r="R65" s="123"/>
      <c r="S65" s="122"/>
      <c r="T65" s="114"/>
      <c r="U65" s="113"/>
      <c r="V65" s="112"/>
      <c r="W65" s="92">
        <f t="shared" si="5"/>
        <v>3000</v>
      </c>
      <c r="X65" s="91">
        <f t="shared" si="6"/>
        <v>3000</v>
      </c>
      <c r="Y65" s="91">
        <f t="shared" si="7"/>
        <v>0</v>
      </c>
      <c r="Z65" s="91">
        <f t="shared" si="8"/>
        <v>100</v>
      </c>
      <c r="AA65" s="490"/>
      <c r="AB65" s="82"/>
      <c r="AC65" s="82"/>
      <c r="AD65" s="82"/>
      <c r="AE65" s="82"/>
    </row>
    <row r="66" spans="1:31" ht="30" customHeight="1" thickBot="1" x14ac:dyDescent="0.3">
      <c r="A66" s="110" t="s">
        <v>56</v>
      </c>
      <c r="B66" s="132" t="s">
        <v>130</v>
      </c>
      <c r="C66" s="361" t="s">
        <v>274</v>
      </c>
      <c r="D66" s="143" t="s">
        <v>249</v>
      </c>
      <c r="E66" s="141">
        <v>10</v>
      </c>
      <c r="F66" s="357">
        <v>30</v>
      </c>
      <c r="G66" s="105">
        <f t="shared" si="9"/>
        <v>300</v>
      </c>
      <c r="H66" s="126"/>
      <c r="I66" s="123"/>
      <c r="J66" s="125">
        <v>330</v>
      </c>
      <c r="K66" s="124"/>
      <c r="L66" s="123"/>
      <c r="M66" s="122"/>
      <c r="N66" s="124"/>
      <c r="O66" s="130"/>
      <c r="P66" s="122"/>
      <c r="Q66" s="124"/>
      <c r="R66" s="123"/>
      <c r="S66" s="122"/>
      <c r="T66" s="114"/>
      <c r="U66" s="113"/>
      <c r="V66" s="112"/>
      <c r="W66" s="92">
        <f t="shared" si="5"/>
        <v>300</v>
      </c>
      <c r="X66" s="91">
        <f t="shared" si="6"/>
        <v>330</v>
      </c>
      <c r="Y66" s="91">
        <f t="shared" si="7"/>
        <v>-30</v>
      </c>
      <c r="Z66" s="91">
        <f t="shared" si="8"/>
        <v>110.00000000000001</v>
      </c>
      <c r="AA66" s="490"/>
      <c r="AB66" s="82"/>
      <c r="AC66" s="82"/>
      <c r="AD66" s="82"/>
      <c r="AE66" s="82"/>
    </row>
    <row r="67" spans="1:31" ht="30" customHeight="1" thickBot="1" x14ac:dyDescent="0.3">
      <c r="A67" s="110" t="s">
        <v>56</v>
      </c>
      <c r="B67" s="132" t="s">
        <v>131</v>
      </c>
      <c r="C67" s="361" t="s">
        <v>273</v>
      </c>
      <c r="D67" s="143" t="s">
        <v>249</v>
      </c>
      <c r="E67" s="141">
        <v>10</v>
      </c>
      <c r="F67" s="357">
        <v>60</v>
      </c>
      <c r="G67" s="105">
        <f t="shared" si="9"/>
        <v>600</v>
      </c>
      <c r="H67" s="126"/>
      <c r="I67" s="123"/>
      <c r="J67" s="125">
        <v>1020</v>
      </c>
      <c r="K67" s="124"/>
      <c r="L67" s="123"/>
      <c r="M67" s="122"/>
      <c r="N67" s="124"/>
      <c r="O67" s="130"/>
      <c r="P67" s="122"/>
      <c r="Q67" s="124"/>
      <c r="R67" s="123"/>
      <c r="S67" s="122"/>
      <c r="T67" s="114"/>
      <c r="U67" s="113"/>
      <c r="V67" s="112"/>
      <c r="W67" s="92">
        <f t="shared" si="5"/>
        <v>600</v>
      </c>
      <c r="X67" s="91">
        <f t="shared" si="6"/>
        <v>1020</v>
      </c>
      <c r="Y67" s="91">
        <f t="shared" si="7"/>
        <v>-420</v>
      </c>
      <c r="Z67" s="91">
        <f t="shared" si="8"/>
        <v>170</v>
      </c>
      <c r="AA67" s="490"/>
      <c r="AB67" s="82"/>
      <c r="AC67" s="82"/>
      <c r="AD67" s="82"/>
      <c r="AE67" s="82"/>
    </row>
    <row r="68" spans="1:31" ht="30" customHeight="1" thickBot="1" x14ac:dyDescent="0.3">
      <c r="A68" s="110" t="s">
        <v>56</v>
      </c>
      <c r="B68" s="132" t="s">
        <v>133</v>
      </c>
      <c r="C68" s="361" t="s">
        <v>272</v>
      </c>
      <c r="D68" s="143" t="s">
        <v>249</v>
      </c>
      <c r="E68" s="141">
        <v>10</v>
      </c>
      <c r="F68" s="357">
        <v>200</v>
      </c>
      <c r="G68" s="105">
        <f t="shared" si="9"/>
        <v>2000</v>
      </c>
      <c r="H68" s="126"/>
      <c r="I68" s="123"/>
      <c r="J68" s="125"/>
      <c r="K68" s="124"/>
      <c r="L68" s="123"/>
      <c r="M68" s="122"/>
      <c r="N68" s="124"/>
      <c r="O68" s="130"/>
      <c r="P68" s="122"/>
      <c r="Q68" s="124"/>
      <c r="R68" s="123"/>
      <c r="S68" s="122"/>
      <c r="T68" s="114"/>
      <c r="U68" s="113"/>
      <c r="V68" s="112"/>
      <c r="W68" s="92">
        <f t="shared" si="5"/>
        <v>2000</v>
      </c>
      <c r="X68" s="91">
        <f t="shared" si="6"/>
        <v>0</v>
      </c>
      <c r="Y68" s="91">
        <f t="shared" si="7"/>
        <v>2000</v>
      </c>
      <c r="Z68" s="91">
        <f t="shared" si="8"/>
        <v>0</v>
      </c>
      <c r="AA68" s="490"/>
      <c r="AB68" s="82"/>
      <c r="AC68" s="82"/>
      <c r="AD68" s="82"/>
      <c r="AE68" s="82"/>
    </row>
    <row r="69" spans="1:31" ht="30" customHeight="1" thickBot="1" x14ac:dyDescent="0.3">
      <c r="A69" s="110" t="s">
        <v>56</v>
      </c>
      <c r="B69" s="132" t="s">
        <v>199</v>
      </c>
      <c r="C69" s="360" t="s">
        <v>271</v>
      </c>
      <c r="D69" s="143" t="s">
        <v>249</v>
      </c>
      <c r="E69" s="141">
        <v>10</v>
      </c>
      <c r="F69" s="357">
        <v>250</v>
      </c>
      <c r="G69" s="105">
        <f t="shared" si="9"/>
        <v>2500</v>
      </c>
      <c r="H69" s="126"/>
      <c r="I69" s="123"/>
      <c r="J69" s="125">
        <v>5850</v>
      </c>
      <c r="K69" s="124"/>
      <c r="L69" s="123"/>
      <c r="M69" s="122"/>
      <c r="N69" s="124"/>
      <c r="O69" s="130"/>
      <c r="P69" s="122"/>
      <c r="Q69" s="124"/>
      <c r="R69" s="123"/>
      <c r="S69" s="122"/>
      <c r="T69" s="114"/>
      <c r="U69" s="113"/>
      <c r="V69" s="112"/>
      <c r="W69" s="92">
        <f t="shared" si="5"/>
        <v>2500</v>
      </c>
      <c r="X69" s="91">
        <f t="shared" si="6"/>
        <v>5850</v>
      </c>
      <c r="Y69" s="91">
        <f t="shared" si="7"/>
        <v>-3350</v>
      </c>
      <c r="Z69" s="91">
        <f t="shared" si="8"/>
        <v>234</v>
      </c>
      <c r="AA69" s="490"/>
      <c r="AB69" s="82"/>
      <c r="AC69" s="82"/>
      <c r="AD69" s="82"/>
      <c r="AE69" s="82"/>
    </row>
    <row r="70" spans="1:31" ht="30" customHeight="1" thickBot="1" x14ac:dyDescent="0.3">
      <c r="A70" s="110" t="s">
        <v>56</v>
      </c>
      <c r="B70" s="132" t="s">
        <v>235</v>
      </c>
      <c r="C70" s="360" t="s">
        <v>270</v>
      </c>
      <c r="D70" s="143" t="s">
        <v>249</v>
      </c>
      <c r="E70" s="141">
        <v>10</v>
      </c>
      <c r="F70" s="334">
        <v>115</v>
      </c>
      <c r="G70" s="359">
        <f t="shared" si="9"/>
        <v>1150</v>
      </c>
      <c r="H70" s="126"/>
      <c r="I70" s="123"/>
      <c r="J70" s="125"/>
      <c r="K70" s="124"/>
      <c r="L70" s="123"/>
      <c r="M70" s="122"/>
      <c r="N70" s="124"/>
      <c r="O70" s="130"/>
      <c r="P70" s="122"/>
      <c r="Q70" s="124"/>
      <c r="R70" s="123"/>
      <c r="S70" s="122"/>
      <c r="T70" s="114"/>
      <c r="U70" s="113"/>
      <c r="V70" s="112"/>
      <c r="W70" s="92">
        <f t="shared" si="5"/>
        <v>1150</v>
      </c>
      <c r="X70" s="91">
        <f t="shared" si="6"/>
        <v>0</v>
      </c>
      <c r="Y70" s="91">
        <f t="shared" si="7"/>
        <v>1150</v>
      </c>
      <c r="Z70" s="91">
        <f t="shared" si="8"/>
        <v>0</v>
      </c>
      <c r="AA70" s="490"/>
      <c r="AB70" s="82"/>
      <c r="AC70" s="82"/>
      <c r="AD70" s="82"/>
      <c r="AE70" s="82"/>
    </row>
    <row r="71" spans="1:31" ht="30" customHeight="1" thickBot="1" x14ac:dyDescent="0.3">
      <c r="A71" s="110" t="s">
        <v>56</v>
      </c>
      <c r="B71" s="132" t="s">
        <v>135</v>
      </c>
      <c r="C71" s="360" t="s">
        <v>269</v>
      </c>
      <c r="D71" s="143"/>
      <c r="E71" s="141">
        <v>3</v>
      </c>
      <c r="F71" s="357">
        <v>2850</v>
      </c>
      <c r="G71" s="359">
        <f t="shared" si="9"/>
        <v>8550</v>
      </c>
      <c r="H71" s="126"/>
      <c r="I71" s="123"/>
      <c r="J71" s="125">
        <v>10855.2</v>
      </c>
      <c r="K71" s="124"/>
      <c r="L71" s="123"/>
      <c r="M71" s="122"/>
      <c r="N71" s="124"/>
      <c r="O71" s="130"/>
      <c r="P71" s="122"/>
      <c r="Q71" s="124"/>
      <c r="R71" s="123"/>
      <c r="S71" s="122"/>
      <c r="T71" s="114"/>
      <c r="U71" s="113"/>
      <c r="V71" s="112"/>
      <c r="W71" s="92">
        <f t="shared" si="5"/>
        <v>8550</v>
      </c>
      <c r="X71" s="91">
        <f t="shared" si="6"/>
        <v>10855.2</v>
      </c>
      <c r="Y71" s="91">
        <f t="shared" si="7"/>
        <v>-2305.2000000000007</v>
      </c>
      <c r="Z71" s="91">
        <f t="shared" si="8"/>
        <v>126.96140350877194</v>
      </c>
      <c r="AA71" s="490"/>
      <c r="AB71" s="82"/>
      <c r="AC71" s="82"/>
      <c r="AD71" s="82"/>
      <c r="AE71" s="82"/>
    </row>
    <row r="72" spans="1:31" ht="30" customHeight="1" thickBot="1" x14ac:dyDescent="0.3">
      <c r="A72" s="110" t="s">
        <v>56</v>
      </c>
      <c r="B72" s="132" t="s">
        <v>268</v>
      </c>
      <c r="C72" s="360" t="s">
        <v>267</v>
      </c>
      <c r="D72" s="143"/>
      <c r="E72" s="141">
        <v>3</v>
      </c>
      <c r="F72" s="357">
        <v>1250</v>
      </c>
      <c r="G72" s="359">
        <f t="shared" si="9"/>
        <v>3750</v>
      </c>
      <c r="H72" s="126"/>
      <c r="I72" s="123"/>
      <c r="J72" s="125">
        <v>16250</v>
      </c>
      <c r="K72" s="124"/>
      <c r="L72" s="123"/>
      <c r="M72" s="122"/>
      <c r="N72" s="124"/>
      <c r="O72" s="130"/>
      <c r="P72" s="122"/>
      <c r="Q72" s="124"/>
      <c r="R72" s="123"/>
      <c r="S72" s="122"/>
      <c r="T72" s="114"/>
      <c r="U72" s="113"/>
      <c r="V72" s="113"/>
      <c r="W72" s="92">
        <f t="shared" si="5"/>
        <v>3750</v>
      </c>
      <c r="X72" s="91">
        <f t="shared" si="6"/>
        <v>16250</v>
      </c>
      <c r="Y72" s="91">
        <f t="shared" si="7"/>
        <v>-12500</v>
      </c>
      <c r="Z72" s="91">
        <f t="shared" si="8"/>
        <v>433.33333333333331</v>
      </c>
      <c r="AA72" s="490"/>
      <c r="AB72" s="82"/>
      <c r="AC72" s="82"/>
      <c r="AD72" s="82"/>
      <c r="AE72" s="82"/>
    </row>
    <row r="73" spans="1:31" ht="30" customHeight="1" thickBot="1" x14ac:dyDescent="0.3">
      <c r="A73" s="110" t="s">
        <v>56</v>
      </c>
      <c r="B73" s="132" t="s">
        <v>194</v>
      </c>
      <c r="C73" s="360" t="s">
        <v>266</v>
      </c>
      <c r="D73" s="143"/>
      <c r="E73" s="141">
        <v>3</v>
      </c>
      <c r="F73" s="357">
        <v>800</v>
      </c>
      <c r="G73" s="359">
        <f t="shared" si="9"/>
        <v>2400</v>
      </c>
      <c r="H73" s="126"/>
      <c r="I73" s="123"/>
      <c r="J73" s="125">
        <v>1944.8</v>
      </c>
      <c r="K73" s="124"/>
      <c r="L73" s="123"/>
      <c r="M73" s="122"/>
      <c r="N73" s="124"/>
      <c r="O73" s="130"/>
      <c r="P73" s="122"/>
      <c r="Q73" s="124"/>
      <c r="R73" s="123"/>
      <c r="S73" s="122"/>
      <c r="T73" s="114"/>
      <c r="U73" s="113"/>
      <c r="V73" s="113"/>
      <c r="W73" s="92">
        <f t="shared" si="5"/>
        <v>2400</v>
      </c>
      <c r="X73" s="91">
        <f t="shared" si="6"/>
        <v>1944.8</v>
      </c>
      <c r="Y73" s="91">
        <f t="shared" si="7"/>
        <v>455.20000000000005</v>
      </c>
      <c r="Z73" s="91">
        <f t="shared" si="8"/>
        <v>81.033333333333331</v>
      </c>
      <c r="AA73" s="490"/>
      <c r="AB73" s="82"/>
      <c r="AC73" s="82"/>
      <c r="AD73" s="82"/>
      <c r="AE73" s="82"/>
    </row>
    <row r="74" spans="1:31" ht="30" customHeight="1" thickBot="1" x14ac:dyDescent="0.3">
      <c r="A74" s="110" t="s">
        <v>56</v>
      </c>
      <c r="B74" s="132" t="s">
        <v>192</v>
      </c>
      <c r="C74" s="360" t="s">
        <v>265</v>
      </c>
      <c r="D74" s="143"/>
      <c r="E74" s="141">
        <v>3</v>
      </c>
      <c r="F74" s="357">
        <v>900</v>
      </c>
      <c r="G74" s="359">
        <f t="shared" si="9"/>
        <v>2700</v>
      </c>
      <c r="H74" s="126"/>
      <c r="I74" s="123"/>
      <c r="J74" s="125"/>
      <c r="K74" s="124"/>
      <c r="L74" s="123"/>
      <c r="M74" s="122"/>
      <c r="N74" s="124"/>
      <c r="O74" s="130"/>
      <c r="P74" s="122"/>
      <c r="Q74" s="124"/>
      <c r="R74" s="123"/>
      <c r="S74" s="122"/>
      <c r="T74" s="114"/>
      <c r="U74" s="113"/>
      <c r="V74" s="113"/>
      <c r="W74" s="92">
        <f t="shared" si="5"/>
        <v>2700</v>
      </c>
      <c r="X74" s="91">
        <f t="shared" si="6"/>
        <v>0</v>
      </c>
      <c r="Y74" s="91">
        <f t="shared" si="7"/>
        <v>2700</v>
      </c>
      <c r="Z74" s="91">
        <f t="shared" si="8"/>
        <v>0</v>
      </c>
      <c r="AA74" s="490"/>
      <c r="AB74" s="82"/>
      <c r="AC74" s="82"/>
      <c r="AD74" s="82"/>
      <c r="AE74" s="82"/>
    </row>
    <row r="75" spans="1:31" ht="30" customHeight="1" thickBot="1" x14ac:dyDescent="0.3">
      <c r="A75" s="110" t="s">
        <v>56</v>
      </c>
      <c r="B75" s="132" t="s">
        <v>231</v>
      </c>
      <c r="C75" s="360" t="s">
        <v>264</v>
      </c>
      <c r="D75" s="143"/>
      <c r="E75" s="141">
        <v>3</v>
      </c>
      <c r="F75" s="357">
        <v>540</v>
      </c>
      <c r="G75" s="359">
        <f t="shared" si="9"/>
        <v>1620</v>
      </c>
      <c r="H75" s="126"/>
      <c r="I75" s="123"/>
      <c r="J75" s="125">
        <v>2160</v>
      </c>
      <c r="K75" s="124"/>
      <c r="L75" s="123"/>
      <c r="M75" s="122"/>
      <c r="N75" s="124"/>
      <c r="O75" s="130"/>
      <c r="P75" s="122"/>
      <c r="Q75" s="124"/>
      <c r="R75" s="123"/>
      <c r="S75" s="122"/>
      <c r="T75" s="114"/>
      <c r="U75" s="113"/>
      <c r="V75" s="113"/>
      <c r="W75" s="92">
        <f t="shared" ref="W75:W106" si="10">G75+M75+S75</f>
        <v>1620</v>
      </c>
      <c r="X75" s="91">
        <f t="shared" ref="X75:X106" si="11">J75+P75+V75</f>
        <v>2160</v>
      </c>
      <c r="Y75" s="91">
        <f t="shared" ref="Y75:Y106" si="12">W75-X75</f>
        <v>-540</v>
      </c>
      <c r="Z75" s="91">
        <f t="shared" ref="Z75:Z106" si="13">X75/W75*100</f>
        <v>133.33333333333331</v>
      </c>
      <c r="AA75" s="490"/>
      <c r="AB75" s="82"/>
      <c r="AC75" s="82"/>
      <c r="AD75" s="82"/>
      <c r="AE75" s="82"/>
    </row>
    <row r="76" spans="1:31" ht="30" customHeight="1" thickBot="1" x14ac:dyDescent="0.3">
      <c r="A76" s="110" t="s">
        <v>56</v>
      </c>
      <c r="B76" s="132" t="s">
        <v>229</v>
      </c>
      <c r="C76" s="360" t="s">
        <v>263</v>
      </c>
      <c r="D76" s="143"/>
      <c r="E76" s="141">
        <v>3</v>
      </c>
      <c r="F76" s="357">
        <v>280</v>
      </c>
      <c r="G76" s="359">
        <f t="shared" si="9"/>
        <v>840</v>
      </c>
      <c r="H76" s="126"/>
      <c r="I76" s="123"/>
      <c r="J76" s="125">
        <v>1680</v>
      </c>
      <c r="K76" s="124"/>
      <c r="L76" s="123"/>
      <c r="M76" s="122"/>
      <c r="N76" s="124"/>
      <c r="O76" s="130"/>
      <c r="P76" s="122"/>
      <c r="Q76" s="124"/>
      <c r="R76" s="123"/>
      <c r="S76" s="122"/>
      <c r="T76" s="114"/>
      <c r="U76" s="113"/>
      <c r="V76" s="113"/>
      <c r="W76" s="92">
        <f t="shared" si="10"/>
        <v>840</v>
      </c>
      <c r="X76" s="91">
        <f t="shared" si="11"/>
        <v>1680</v>
      </c>
      <c r="Y76" s="91">
        <f t="shared" si="12"/>
        <v>-840</v>
      </c>
      <c r="Z76" s="91">
        <f t="shared" si="13"/>
        <v>200</v>
      </c>
      <c r="AA76" s="490"/>
      <c r="AB76" s="82"/>
      <c r="AC76" s="82"/>
      <c r="AD76" s="82"/>
      <c r="AE76" s="82"/>
    </row>
    <row r="77" spans="1:31" ht="30" customHeight="1" thickBot="1" x14ac:dyDescent="0.3">
      <c r="A77" s="110" t="s">
        <v>56</v>
      </c>
      <c r="B77" s="132" t="s">
        <v>227</v>
      </c>
      <c r="C77" s="360" t="s">
        <v>262</v>
      </c>
      <c r="D77" s="143"/>
      <c r="E77" s="141">
        <v>6</v>
      </c>
      <c r="F77" s="357">
        <v>150</v>
      </c>
      <c r="G77" s="359">
        <f t="shared" si="9"/>
        <v>900</v>
      </c>
      <c r="H77" s="126"/>
      <c r="I77" s="123"/>
      <c r="J77" s="125"/>
      <c r="K77" s="124"/>
      <c r="L77" s="123"/>
      <c r="M77" s="122"/>
      <c r="N77" s="124"/>
      <c r="O77" s="130"/>
      <c r="P77" s="122"/>
      <c r="Q77" s="124"/>
      <c r="R77" s="123"/>
      <c r="S77" s="122"/>
      <c r="T77" s="114"/>
      <c r="U77" s="113"/>
      <c r="V77" s="113"/>
      <c r="W77" s="92">
        <f t="shared" si="10"/>
        <v>900</v>
      </c>
      <c r="X77" s="91">
        <f t="shared" si="11"/>
        <v>0</v>
      </c>
      <c r="Y77" s="91">
        <f t="shared" si="12"/>
        <v>900</v>
      </c>
      <c r="Z77" s="91">
        <f t="shared" si="13"/>
        <v>0</v>
      </c>
      <c r="AA77" s="490"/>
      <c r="AB77" s="82"/>
      <c r="AC77" s="82"/>
      <c r="AD77" s="82"/>
      <c r="AE77" s="82"/>
    </row>
    <row r="78" spans="1:31" ht="30" customHeight="1" thickBot="1" x14ac:dyDescent="0.3">
      <c r="A78" s="110" t="s">
        <v>56</v>
      </c>
      <c r="B78" s="132" t="s">
        <v>261</v>
      </c>
      <c r="C78" s="360" t="s">
        <v>260</v>
      </c>
      <c r="D78" s="143"/>
      <c r="E78" s="141">
        <v>3</v>
      </c>
      <c r="F78" s="357">
        <v>180</v>
      </c>
      <c r="G78" s="359">
        <f t="shared" si="9"/>
        <v>540</v>
      </c>
      <c r="H78" s="126"/>
      <c r="I78" s="123"/>
      <c r="J78" s="125">
        <v>3720</v>
      </c>
      <c r="K78" s="124"/>
      <c r="L78" s="123"/>
      <c r="M78" s="122"/>
      <c r="N78" s="124"/>
      <c r="O78" s="130"/>
      <c r="P78" s="122"/>
      <c r="Q78" s="124"/>
      <c r="R78" s="123"/>
      <c r="S78" s="122"/>
      <c r="T78" s="114"/>
      <c r="U78" s="113"/>
      <c r="V78" s="113"/>
      <c r="W78" s="92">
        <f t="shared" si="10"/>
        <v>540</v>
      </c>
      <c r="X78" s="91">
        <f t="shared" si="11"/>
        <v>3720</v>
      </c>
      <c r="Y78" s="91">
        <f t="shared" si="12"/>
        <v>-3180</v>
      </c>
      <c r="Z78" s="91">
        <f t="shared" si="13"/>
        <v>688.88888888888891</v>
      </c>
      <c r="AA78" s="490"/>
      <c r="AB78" s="82"/>
      <c r="AC78" s="82"/>
      <c r="AD78" s="82"/>
      <c r="AE78" s="82"/>
    </row>
    <row r="79" spans="1:31" ht="30" customHeight="1" thickBot="1" x14ac:dyDescent="0.3">
      <c r="A79" s="110" t="s">
        <v>56</v>
      </c>
      <c r="B79" s="132" t="s">
        <v>259</v>
      </c>
      <c r="C79" s="360" t="s">
        <v>258</v>
      </c>
      <c r="D79" s="143"/>
      <c r="E79" s="141">
        <v>2</v>
      </c>
      <c r="F79" s="357">
        <v>350</v>
      </c>
      <c r="G79" s="359">
        <f t="shared" si="9"/>
        <v>700</v>
      </c>
      <c r="H79" s="126"/>
      <c r="I79" s="123"/>
      <c r="J79" s="125"/>
      <c r="K79" s="124"/>
      <c r="L79" s="123"/>
      <c r="M79" s="122"/>
      <c r="N79" s="124"/>
      <c r="O79" s="130"/>
      <c r="P79" s="122"/>
      <c r="Q79" s="124"/>
      <c r="R79" s="123"/>
      <c r="S79" s="122"/>
      <c r="T79" s="114"/>
      <c r="U79" s="113"/>
      <c r="V79" s="113"/>
      <c r="W79" s="92">
        <f t="shared" si="10"/>
        <v>700</v>
      </c>
      <c r="X79" s="91">
        <f t="shared" si="11"/>
        <v>0</v>
      </c>
      <c r="Y79" s="91">
        <f t="shared" si="12"/>
        <v>700</v>
      </c>
      <c r="Z79" s="91">
        <f t="shared" si="13"/>
        <v>0</v>
      </c>
      <c r="AA79" s="490"/>
      <c r="AB79" s="82"/>
      <c r="AC79" s="82"/>
      <c r="AD79" s="82"/>
      <c r="AE79" s="82"/>
    </row>
    <row r="80" spans="1:31" ht="30" customHeight="1" thickBot="1" x14ac:dyDescent="0.3">
      <c r="A80" s="110" t="s">
        <v>56</v>
      </c>
      <c r="B80" s="132" t="s">
        <v>257</v>
      </c>
      <c r="C80" s="360" t="s">
        <v>256</v>
      </c>
      <c r="D80" s="143"/>
      <c r="E80" s="141">
        <v>1</v>
      </c>
      <c r="F80" s="357">
        <v>650</v>
      </c>
      <c r="G80" s="359">
        <f t="shared" si="9"/>
        <v>650</v>
      </c>
      <c r="H80" s="126"/>
      <c r="I80" s="123"/>
      <c r="J80" s="125">
        <v>1300</v>
      </c>
      <c r="K80" s="124"/>
      <c r="L80" s="123"/>
      <c r="M80" s="122"/>
      <c r="N80" s="124"/>
      <c r="O80" s="130"/>
      <c r="P80" s="122"/>
      <c r="Q80" s="124"/>
      <c r="R80" s="123"/>
      <c r="S80" s="122"/>
      <c r="T80" s="114"/>
      <c r="U80" s="113"/>
      <c r="V80" s="113"/>
      <c r="W80" s="92">
        <f t="shared" si="10"/>
        <v>650</v>
      </c>
      <c r="X80" s="91">
        <f t="shared" si="11"/>
        <v>1300</v>
      </c>
      <c r="Y80" s="91">
        <f t="shared" si="12"/>
        <v>-650</v>
      </c>
      <c r="Z80" s="91">
        <f t="shared" si="13"/>
        <v>200</v>
      </c>
      <c r="AA80" s="490"/>
      <c r="AB80" s="82"/>
      <c r="AC80" s="82"/>
      <c r="AD80" s="82"/>
      <c r="AE80" s="82"/>
    </row>
    <row r="81" spans="1:31" ht="30" customHeight="1" thickBot="1" x14ac:dyDescent="0.3">
      <c r="A81" s="110" t="s">
        <v>56</v>
      </c>
      <c r="B81" s="132" t="s">
        <v>255</v>
      </c>
      <c r="C81" s="360" t="s">
        <v>254</v>
      </c>
      <c r="D81" s="143"/>
      <c r="E81" s="141">
        <v>4</v>
      </c>
      <c r="F81" s="357">
        <v>120</v>
      </c>
      <c r="G81" s="359">
        <f t="shared" si="9"/>
        <v>480</v>
      </c>
      <c r="H81" s="126"/>
      <c r="I81" s="123"/>
      <c r="J81" s="125">
        <v>1440</v>
      </c>
      <c r="K81" s="124"/>
      <c r="L81" s="123"/>
      <c r="M81" s="122"/>
      <c r="N81" s="124"/>
      <c r="O81" s="130"/>
      <c r="P81" s="122"/>
      <c r="Q81" s="124"/>
      <c r="R81" s="123"/>
      <c r="S81" s="122"/>
      <c r="T81" s="114"/>
      <c r="U81" s="113"/>
      <c r="V81" s="113"/>
      <c r="W81" s="92">
        <f t="shared" si="10"/>
        <v>480</v>
      </c>
      <c r="X81" s="91">
        <f t="shared" si="11"/>
        <v>1440</v>
      </c>
      <c r="Y81" s="91">
        <f t="shared" si="12"/>
        <v>-960</v>
      </c>
      <c r="Z81" s="91">
        <f t="shared" si="13"/>
        <v>300</v>
      </c>
      <c r="AA81" s="490"/>
      <c r="AB81" s="82"/>
      <c r="AC81" s="82"/>
      <c r="AD81" s="82"/>
      <c r="AE81" s="82"/>
    </row>
    <row r="82" spans="1:31" ht="30" customHeight="1" thickBot="1" x14ac:dyDescent="0.3">
      <c r="A82" s="110" t="s">
        <v>56</v>
      </c>
      <c r="B82" s="132" t="s">
        <v>253</v>
      </c>
      <c r="C82" s="360" t="s">
        <v>252</v>
      </c>
      <c r="D82" s="143"/>
      <c r="E82" s="141">
        <v>1</v>
      </c>
      <c r="F82" s="357">
        <v>220</v>
      </c>
      <c r="G82" s="359">
        <f t="shared" si="9"/>
        <v>220</v>
      </c>
      <c r="H82" s="126"/>
      <c r="I82" s="123"/>
      <c r="J82" s="125"/>
      <c r="K82" s="124"/>
      <c r="L82" s="123"/>
      <c r="M82" s="122"/>
      <c r="N82" s="124"/>
      <c r="O82" s="130"/>
      <c r="P82" s="122"/>
      <c r="Q82" s="124"/>
      <c r="R82" s="123"/>
      <c r="S82" s="122"/>
      <c r="T82" s="114"/>
      <c r="U82" s="113"/>
      <c r="V82" s="113"/>
      <c r="W82" s="92">
        <f t="shared" si="10"/>
        <v>220</v>
      </c>
      <c r="X82" s="91">
        <f t="shared" si="11"/>
        <v>0</v>
      </c>
      <c r="Y82" s="91">
        <f t="shared" si="12"/>
        <v>220</v>
      </c>
      <c r="Z82" s="91">
        <f t="shared" si="13"/>
        <v>0</v>
      </c>
      <c r="AA82" s="490"/>
      <c r="AB82" s="82"/>
      <c r="AC82" s="82"/>
      <c r="AD82" s="82"/>
      <c r="AE82" s="82"/>
    </row>
    <row r="83" spans="1:31" ht="30" customHeight="1" thickBot="1" x14ac:dyDescent="0.3">
      <c r="A83" s="110" t="s">
        <v>56</v>
      </c>
      <c r="B83" s="128" t="s">
        <v>251</v>
      </c>
      <c r="C83" s="358" t="s">
        <v>250</v>
      </c>
      <c r="D83" s="143" t="s">
        <v>249</v>
      </c>
      <c r="E83" s="141">
        <v>10</v>
      </c>
      <c r="F83" s="357">
        <v>400</v>
      </c>
      <c r="G83" s="105">
        <f t="shared" si="9"/>
        <v>4000</v>
      </c>
      <c r="H83" s="126"/>
      <c r="I83" s="123"/>
      <c r="J83" s="125">
        <v>4400</v>
      </c>
      <c r="K83" s="124"/>
      <c r="L83" s="123"/>
      <c r="M83" s="122">
        <f>K83*L83</f>
        <v>0</v>
      </c>
      <c r="N83" s="124"/>
      <c r="O83" s="130"/>
      <c r="P83" s="122"/>
      <c r="Q83" s="124"/>
      <c r="R83" s="123"/>
      <c r="S83" s="122">
        <f>Q83*R83</f>
        <v>0</v>
      </c>
      <c r="T83" s="95"/>
      <c r="U83" s="94"/>
      <c r="V83" s="94"/>
      <c r="W83" s="92">
        <f t="shared" si="10"/>
        <v>4000</v>
      </c>
      <c r="X83" s="91">
        <f t="shared" si="11"/>
        <v>4400</v>
      </c>
      <c r="Y83" s="91">
        <f t="shared" si="12"/>
        <v>-400</v>
      </c>
      <c r="Z83" s="91">
        <f t="shared" si="13"/>
        <v>110.00000000000001</v>
      </c>
      <c r="AA83" s="491"/>
      <c r="AB83" s="82"/>
      <c r="AC83" s="82"/>
      <c r="AD83" s="82"/>
      <c r="AE83" s="82"/>
    </row>
    <row r="84" spans="1:31" ht="15" customHeight="1" thickBot="1" x14ac:dyDescent="0.3">
      <c r="A84" s="148" t="s">
        <v>53</v>
      </c>
      <c r="B84" s="153" t="s">
        <v>96</v>
      </c>
      <c r="C84" s="349" t="s">
        <v>97</v>
      </c>
      <c r="D84" s="151"/>
      <c r="E84" s="148">
        <f>SUM(E85:E86)</f>
        <v>0</v>
      </c>
      <c r="F84" s="147">
        <f>SUM(F85:F86)</f>
        <v>0</v>
      </c>
      <c r="G84" s="146">
        <f>SUM(G85:G86)</f>
        <v>0</v>
      </c>
      <c r="H84" s="148"/>
      <c r="I84" s="147">
        <v>101030</v>
      </c>
      <c r="J84" s="146">
        <f>SUM(J61:J83)</f>
        <v>101030</v>
      </c>
      <c r="K84" s="148">
        <f>SUM(K85:K86)</f>
        <v>0</v>
      </c>
      <c r="L84" s="147">
        <f>SUM(L85:L86)</f>
        <v>0</v>
      </c>
      <c r="M84" s="146">
        <f>SUM(M85:M86)</f>
        <v>0</v>
      </c>
      <c r="N84" s="148"/>
      <c r="O84" s="147"/>
      <c r="P84" s="146"/>
      <c r="Q84" s="148">
        <f>SUM(Q85:Q86)</f>
        <v>0</v>
      </c>
      <c r="R84" s="147">
        <f>SUM(R85:R86)</f>
        <v>0</v>
      </c>
      <c r="S84" s="146">
        <f>SUM(S85:S86)</f>
        <v>0</v>
      </c>
      <c r="T84" s="150"/>
      <c r="U84" s="150"/>
      <c r="V84" s="150"/>
      <c r="W84" s="85">
        <f t="shared" si="10"/>
        <v>0</v>
      </c>
      <c r="X84" s="84">
        <f t="shared" si="11"/>
        <v>101030</v>
      </c>
      <c r="Y84" s="84">
        <f t="shared" si="12"/>
        <v>-101030</v>
      </c>
      <c r="Z84" s="84" t="e">
        <f t="shared" si="13"/>
        <v>#DIV/0!</v>
      </c>
      <c r="AA84" s="174"/>
      <c r="AB84" s="144"/>
      <c r="AC84" s="144"/>
      <c r="AD84" s="144"/>
      <c r="AE84" s="144"/>
    </row>
    <row r="85" spans="1:31" ht="20.25" customHeight="1" thickBot="1" x14ac:dyDescent="0.3">
      <c r="A85" s="110" t="s">
        <v>56</v>
      </c>
      <c r="B85" s="142" t="s">
        <v>57</v>
      </c>
      <c r="C85" s="356"/>
      <c r="D85" s="143"/>
      <c r="E85" s="107"/>
      <c r="F85" s="106"/>
      <c r="G85" s="105">
        <f>E85*F85</f>
        <v>0</v>
      </c>
      <c r="H85" s="107"/>
      <c r="I85" s="106"/>
      <c r="J85" s="105"/>
      <c r="K85" s="114"/>
      <c r="L85" s="106"/>
      <c r="M85" s="112">
        <f>K85*L85</f>
        <v>0</v>
      </c>
      <c r="N85" s="114"/>
      <c r="O85" s="113"/>
      <c r="P85" s="112"/>
      <c r="Q85" s="114"/>
      <c r="R85" s="106"/>
      <c r="S85" s="112">
        <f>Q85*R85</f>
        <v>0</v>
      </c>
      <c r="T85" s="267"/>
      <c r="U85" s="267"/>
      <c r="V85" s="267"/>
      <c r="W85" s="92">
        <f t="shared" si="10"/>
        <v>0</v>
      </c>
      <c r="X85" s="91">
        <f t="shared" si="11"/>
        <v>0</v>
      </c>
      <c r="Y85" s="91">
        <f t="shared" si="12"/>
        <v>0</v>
      </c>
      <c r="Z85" s="91" t="e">
        <f t="shared" si="13"/>
        <v>#DIV/0!</v>
      </c>
      <c r="AA85" s="355"/>
      <c r="AB85" s="82"/>
      <c r="AC85" s="82"/>
      <c r="AD85" s="82"/>
      <c r="AE85" s="82"/>
    </row>
    <row r="86" spans="1:31" ht="19.5" customHeight="1" thickBot="1" x14ac:dyDescent="0.3">
      <c r="A86" s="164" t="s">
        <v>56</v>
      </c>
      <c r="B86" s="354" t="s">
        <v>60</v>
      </c>
      <c r="C86" s="353"/>
      <c r="D86" s="141"/>
      <c r="E86" s="126"/>
      <c r="F86" s="123"/>
      <c r="G86" s="125">
        <f>E86*F86</f>
        <v>0</v>
      </c>
      <c r="H86" s="102"/>
      <c r="I86" s="120"/>
      <c r="J86" s="157"/>
      <c r="K86" s="124"/>
      <c r="L86" s="123"/>
      <c r="M86" s="122">
        <f>K86*L86</f>
        <v>0</v>
      </c>
      <c r="N86" s="124"/>
      <c r="O86" s="130"/>
      <c r="P86" s="122"/>
      <c r="Q86" s="124"/>
      <c r="R86" s="123"/>
      <c r="S86" s="122">
        <f>Q86*R86</f>
        <v>0</v>
      </c>
      <c r="T86" s="348"/>
      <c r="U86" s="348"/>
      <c r="V86" s="348"/>
      <c r="W86" s="92">
        <f t="shared" si="10"/>
        <v>0</v>
      </c>
      <c r="X86" s="91">
        <f t="shared" si="11"/>
        <v>0</v>
      </c>
      <c r="Y86" s="91">
        <f t="shared" si="12"/>
        <v>0</v>
      </c>
      <c r="Z86" s="91" t="e">
        <f t="shared" si="13"/>
        <v>#DIV/0!</v>
      </c>
      <c r="AA86" s="169"/>
      <c r="AB86" s="82"/>
      <c r="AC86" s="82"/>
      <c r="AD86" s="82"/>
      <c r="AE86" s="82"/>
    </row>
    <row r="87" spans="1:31" ht="15.75" customHeight="1" thickBot="1" x14ac:dyDescent="0.3">
      <c r="A87" s="148" t="s">
        <v>53</v>
      </c>
      <c r="B87" s="153" t="s">
        <v>98</v>
      </c>
      <c r="C87" s="352" t="s">
        <v>99</v>
      </c>
      <c r="D87" s="151"/>
      <c r="E87" s="148">
        <f>SUM(E88:E90)</f>
        <v>0</v>
      </c>
      <c r="F87" s="147">
        <f>SUM(F88:F90)</f>
        <v>0</v>
      </c>
      <c r="G87" s="146">
        <f>SUM(G88:G90)</f>
        <v>0</v>
      </c>
      <c r="H87" s="150"/>
      <c r="I87" s="150"/>
      <c r="J87" s="150"/>
      <c r="K87" s="148">
        <f>SUM(K88:K90)</f>
        <v>0</v>
      </c>
      <c r="L87" s="147">
        <f>SUM(L88:L90)</f>
        <v>0</v>
      </c>
      <c r="M87" s="146">
        <f>SUM(M88:M90)</f>
        <v>0</v>
      </c>
      <c r="N87" s="148"/>
      <c r="O87" s="147"/>
      <c r="P87" s="146"/>
      <c r="Q87" s="148">
        <f>SUM(Q88:Q90)</f>
        <v>0</v>
      </c>
      <c r="R87" s="147">
        <f>SUM(R88:R90)</f>
        <v>0</v>
      </c>
      <c r="S87" s="146">
        <f>SUM(S88:S90)</f>
        <v>0</v>
      </c>
      <c r="T87" s="150"/>
      <c r="U87" s="150"/>
      <c r="V87" s="150"/>
      <c r="W87" s="85">
        <f t="shared" si="10"/>
        <v>0</v>
      </c>
      <c r="X87" s="84">
        <f t="shared" si="11"/>
        <v>0</v>
      </c>
      <c r="Y87" s="84">
        <f t="shared" si="12"/>
        <v>0</v>
      </c>
      <c r="Z87" s="84" t="e">
        <f t="shared" si="13"/>
        <v>#DIV/0!</v>
      </c>
      <c r="AA87" s="167"/>
      <c r="AB87" s="144"/>
      <c r="AC87" s="144"/>
      <c r="AD87" s="144"/>
      <c r="AE87" s="144"/>
    </row>
    <row r="88" spans="1:31" ht="17.25" customHeight="1" thickBot="1" x14ac:dyDescent="0.3">
      <c r="A88" s="110" t="s">
        <v>56</v>
      </c>
      <c r="B88" s="142" t="s">
        <v>57</v>
      </c>
      <c r="C88" s="166" t="s">
        <v>248</v>
      </c>
      <c r="D88" s="143"/>
      <c r="E88" s="107"/>
      <c r="F88" s="106"/>
      <c r="G88" s="105">
        <f>E88*F88</f>
        <v>0</v>
      </c>
      <c r="H88" s="107"/>
      <c r="I88" s="106"/>
      <c r="J88" s="105"/>
      <c r="K88" s="114"/>
      <c r="L88" s="106"/>
      <c r="M88" s="112">
        <f>K88*L88</f>
        <v>0</v>
      </c>
      <c r="N88" s="114"/>
      <c r="O88" s="113"/>
      <c r="P88" s="112"/>
      <c r="Q88" s="114"/>
      <c r="R88" s="106"/>
      <c r="S88" s="112">
        <f>Q88*R88</f>
        <v>0</v>
      </c>
      <c r="T88" s="267"/>
      <c r="U88" s="267"/>
      <c r="V88" s="267"/>
      <c r="W88" s="92">
        <f t="shared" si="10"/>
        <v>0</v>
      </c>
      <c r="X88" s="91">
        <f t="shared" si="11"/>
        <v>0</v>
      </c>
      <c r="Y88" s="91">
        <f t="shared" si="12"/>
        <v>0</v>
      </c>
      <c r="Z88" s="91" t="e">
        <f t="shared" si="13"/>
        <v>#DIV/0!</v>
      </c>
      <c r="AA88" s="139"/>
      <c r="AB88" s="82"/>
      <c r="AC88" s="82"/>
      <c r="AD88" s="82"/>
      <c r="AE88" s="82"/>
    </row>
    <row r="89" spans="1:31" ht="18.75" customHeight="1" thickBot="1" x14ac:dyDescent="0.3">
      <c r="A89" s="110" t="s">
        <v>56</v>
      </c>
      <c r="B89" s="142" t="s">
        <v>60</v>
      </c>
      <c r="C89" s="108" t="s">
        <v>100</v>
      </c>
      <c r="D89" s="143"/>
      <c r="E89" s="107"/>
      <c r="F89" s="106"/>
      <c r="G89" s="105">
        <f>E89*F89</f>
        <v>0</v>
      </c>
      <c r="H89" s="107"/>
      <c r="I89" s="106"/>
      <c r="J89" s="105"/>
      <c r="K89" s="114"/>
      <c r="L89" s="106"/>
      <c r="M89" s="112">
        <f>K89*L89</f>
        <v>0</v>
      </c>
      <c r="N89" s="114"/>
      <c r="O89" s="113"/>
      <c r="P89" s="112"/>
      <c r="Q89" s="114"/>
      <c r="R89" s="106"/>
      <c r="S89" s="112">
        <f>Q89*R89</f>
        <v>0</v>
      </c>
      <c r="T89" s="267"/>
      <c r="U89" s="267"/>
      <c r="V89" s="267"/>
      <c r="W89" s="92">
        <f t="shared" si="10"/>
        <v>0</v>
      </c>
      <c r="X89" s="91">
        <f t="shared" si="11"/>
        <v>0</v>
      </c>
      <c r="Y89" s="91">
        <f t="shared" si="12"/>
        <v>0</v>
      </c>
      <c r="Z89" s="91" t="e">
        <f t="shared" si="13"/>
        <v>#DIV/0!</v>
      </c>
      <c r="AA89" s="139"/>
      <c r="AB89" s="82"/>
      <c r="AC89" s="82"/>
      <c r="AD89" s="82"/>
      <c r="AE89" s="82"/>
    </row>
    <row r="90" spans="1:31" ht="17.25" customHeight="1" thickBot="1" x14ac:dyDescent="0.3">
      <c r="A90" s="164" t="s">
        <v>56</v>
      </c>
      <c r="B90" s="132" t="s">
        <v>61</v>
      </c>
      <c r="C90" s="163" t="s">
        <v>100</v>
      </c>
      <c r="D90" s="141"/>
      <c r="E90" s="126"/>
      <c r="F90" s="123"/>
      <c r="G90" s="125">
        <f>E90*F90</f>
        <v>0</v>
      </c>
      <c r="H90" s="126"/>
      <c r="I90" s="123"/>
      <c r="J90" s="125"/>
      <c r="K90" s="124"/>
      <c r="L90" s="123"/>
      <c r="M90" s="122">
        <f>K90*L90</f>
        <v>0</v>
      </c>
      <c r="N90" s="124"/>
      <c r="O90" s="130"/>
      <c r="P90" s="122"/>
      <c r="Q90" s="124"/>
      <c r="R90" s="123"/>
      <c r="S90" s="122">
        <f>Q90*R90</f>
        <v>0</v>
      </c>
      <c r="T90" s="348"/>
      <c r="U90" s="348"/>
      <c r="V90" s="348"/>
      <c r="W90" s="92">
        <f t="shared" si="10"/>
        <v>0</v>
      </c>
      <c r="X90" s="91">
        <f t="shared" si="11"/>
        <v>0</v>
      </c>
      <c r="Y90" s="91">
        <f t="shared" si="12"/>
        <v>0</v>
      </c>
      <c r="Z90" s="91" t="e">
        <f t="shared" si="13"/>
        <v>#DIV/0!</v>
      </c>
      <c r="AA90" s="162"/>
      <c r="AB90" s="82"/>
      <c r="AC90" s="82"/>
      <c r="AD90" s="82"/>
      <c r="AE90" s="82"/>
    </row>
    <row r="91" spans="1:31" ht="15.75" customHeight="1" thickBot="1" x14ac:dyDescent="0.3">
      <c r="A91" s="148" t="s">
        <v>53</v>
      </c>
      <c r="B91" s="153" t="s">
        <v>101</v>
      </c>
      <c r="C91" s="352" t="s">
        <v>102</v>
      </c>
      <c r="D91" s="151"/>
      <c r="E91" s="148">
        <f>SUM(E92:E94)</f>
        <v>0</v>
      </c>
      <c r="F91" s="147">
        <f>SUM(F92:F94)</f>
        <v>0</v>
      </c>
      <c r="G91" s="146">
        <f>SUM(G92:G94)</f>
        <v>0</v>
      </c>
      <c r="H91" s="148"/>
      <c r="I91" s="147"/>
      <c r="J91" s="146"/>
      <c r="K91" s="148">
        <f>SUM(K92:K94)</f>
        <v>0</v>
      </c>
      <c r="L91" s="147">
        <f>SUM(L92:L94)</f>
        <v>0</v>
      </c>
      <c r="M91" s="146">
        <f>SUM(M92:M94)</f>
        <v>0</v>
      </c>
      <c r="N91" s="148"/>
      <c r="O91" s="147"/>
      <c r="P91" s="146"/>
      <c r="Q91" s="148">
        <f>SUM(Q92:Q94)</f>
        <v>0</v>
      </c>
      <c r="R91" s="147">
        <f>SUM(R92:R94)</f>
        <v>0</v>
      </c>
      <c r="S91" s="146">
        <f>SUM(S92:S94)</f>
        <v>0</v>
      </c>
      <c r="T91" s="150"/>
      <c r="U91" s="150"/>
      <c r="V91" s="150"/>
      <c r="W91" s="85">
        <f t="shared" si="10"/>
        <v>0</v>
      </c>
      <c r="X91" s="84">
        <f t="shared" si="11"/>
        <v>0</v>
      </c>
      <c r="Y91" s="84">
        <f t="shared" si="12"/>
        <v>0</v>
      </c>
      <c r="Z91" s="84" t="e">
        <f t="shared" si="13"/>
        <v>#DIV/0!</v>
      </c>
      <c r="AA91" s="145"/>
      <c r="AB91" s="144"/>
      <c r="AC91" s="144"/>
      <c r="AD91" s="144"/>
      <c r="AE91" s="144"/>
    </row>
    <row r="92" spans="1:31" ht="19.5" customHeight="1" thickBot="1" x14ac:dyDescent="0.3">
      <c r="A92" s="110" t="s">
        <v>56</v>
      </c>
      <c r="B92" s="142" t="s">
        <v>57</v>
      </c>
      <c r="C92" s="108" t="s">
        <v>100</v>
      </c>
      <c r="D92" s="143"/>
      <c r="E92" s="107"/>
      <c r="F92" s="106"/>
      <c r="G92" s="105">
        <f>E92*F92</f>
        <v>0</v>
      </c>
      <c r="H92" s="107"/>
      <c r="I92" s="106"/>
      <c r="J92" s="105"/>
      <c r="K92" s="114"/>
      <c r="L92" s="106"/>
      <c r="M92" s="112">
        <f>K92*L92</f>
        <v>0</v>
      </c>
      <c r="N92" s="114"/>
      <c r="O92" s="113"/>
      <c r="P92" s="112"/>
      <c r="Q92" s="114"/>
      <c r="R92" s="106"/>
      <c r="S92" s="112">
        <f>Q92*R92</f>
        <v>0</v>
      </c>
      <c r="T92" s="267"/>
      <c r="U92" s="267"/>
      <c r="V92" s="267"/>
      <c r="W92" s="92">
        <f t="shared" si="10"/>
        <v>0</v>
      </c>
      <c r="X92" s="91">
        <f t="shared" si="11"/>
        <v>0</v>
      </c>
      <c r="Y92" s="91">
        <f t="shared" si="12"/>
        <v>0</v>
      </c>
      <c r="Z92" s="91" t="e">
        <f t="shared" si="13"/>
        <v>#DIV/0!</v>
      </c>
      <c r="AA92" s="139"/>
      <c r="AB92" s="82"/>
      <c r="AC92" s="82"/>
      <c r="AD92" s="82"/>
      <c r="AE92" s="82"/>
    </row>
    <row r="93" spans="1:31" ht="17.25" customHeight="1" thickBot="1" x14ac:dyDescent="0.3">
      <c r="A93" s="110" t="s">
        <v>56</v>
      </c>
      <c r="B93" s="142" t="s">
        <v>60</v>
      </c>
      <c r="C93" s="108" t="s">
        <v>100</v>
      </c>
      <c r="D93" s="143"/>
      <c r="E93" s="107"/>
      <c r="F93" s="106"/>
      <c r="G93" s="105">
        <f>E93*F93</f>
        <v>0</v>
      </c>
      <c r="H93" s="107"/>
      <c r="I93" s="106"/>
      <c r="J93" s="105"/>
      <c r="K93" s="114"/>
      <c r="L93" s="106"/>
      <c r="M93" s="112">
        <f>K93*L93</f>
        <v>0</v>
      </c>
      <c r="N93" s="114"/>
      <c r="O93" s="113"/>
      <c r="P93" s="112"/>
      <c r="Q93" s="114"/>
      <c r="R93" s="106"/>
      <c r="S93" s="112">
        <f>Q93*R93</f>
        <v>0</v>
      </c>
      <c r="T93" s="267"/>
      <c r="U93" s="267"/>
      <c r="V93" s="267"/>
      <c r="W93" s="92">
        <f t="shared" si="10"/>
        <v>0</v>
      </c>
      <c r="X93" s="91">
        <f t="shared" si="11"/>
        <v>0</v>
      </c>
      <c r="Y93" s="91">
        <f t="shared" si="12"/>
        <v>0</v>
      </c>
      <c r="Z93" s="91" t="e">
        <f t="shared" si="13"/>
        <v>#DIV/0!</v>
      </c>
      <c r="AA93" s="139"/>
      <c r="AB93" s="82"/>
      <c r="AC93" s="82"/>
      <c r="AD93" s="82"/>
      <c r="AE93" s="82"/>
    </row>
    <row r="94" spans="1:31" ht="12" customHeight="1" thickBot="1" x14ac:dyDescent="0.3">
      <c r="A94" s="164" t="s">
        <v>56</v>
      </c>
      <c r="B94" s="132" t="s">
        <v>61</v>
      </c>
      <c r="C94" s="163" t="s">
        <v>100</v>
      </c>
      <c r="D94" s="141"/>
      <c r="E94" s="126"/>
      <c r="F94" s="123"/>
      <c r="G94" s="125">
        <f>E94*F94</f>
        <v>0</v>
      </c>
      <c r="H94" s="102"/>
      <c r="I94" s="120"/>
      <c r="J94" s="157"/>
      <c r="K94" s="124"/>
      <c r="L94" s="123"/>
      <c r="M94" s="122">
        <f>K94*L94</f>
        <v>0</v>
      </c>
      <c r="N94" s="95"/>
      <c r="O94" s="94"/>
      <c r="P94" s="93"/>
      <c r="Q94" s="124"/>
      <c r="R94" s="123"/>
      <c r="S94" s="122">
        <f>Q94*R94</f>
        <v>0</v>
      </c>
      <c r="T94" s="348"/>
      <c r="U94" s="348"/>
      <c r="V94" s="348"/>
      <c r="W94" s="92">
        <f t="shared" si="10"/>
        <v>0</v>
      </c>
      <c r="X94" s="91">
        <f t="shared" si="11"/>
        <v>0</v>
      </c>
      <c r="Y94" s="91">
        <f t="shared" si="12"/>
        <v>0</v>
      </c>
      <c r="Z94" s="91" t="e">
        <f t="shared" si="13"/>
        <v>#DIV/0!</v>
      </c>
      <c r="AA94" s="162"/>
      <c r="AB94" s="82"/>
      <c r="AC94" s="82"/>
      <c r="AD94" s="82"/>
      <c r="AE94" s="82"/>
    </row>
    <row r="95" spans="1:31" ht="15" customHeight="1" thickBot="1" x14ac:dyDescent="0.3">
      <c r="A95" s="286" t="s">
        <v>103</v>
      </c>
      <c r="B95" s="285"/>
      <c r="C95" s="284"/>
      <c r="D95" s="283"/>
      <c r="E95" s="282">
        <f>E91+E87+E84+E60+E57</f>
        <v>256</v>
      </c>
      <c r="F95" s="281">
        <f>F91+F87+F84+F60+F57</f>
        <v>12293</v>
      </c>
      <c r="G95" s="280">
        <f>G91+G87+G84+G60+G57</f>
        <v>98116</v>
      </c>
      <c r="H95" s="279"/>
      <c r="I95" s="279"/>
      <c r="J95" s="279"/>
      <c r="K95" s="282">
        <f>K91+K87+K84+K60+K57</f>
        <v>40</v>
      </c>
      <c r="L95" s="281">
        <f>L91+L87+L84+L60+L57</f>
        <v>2877</v>
      </c>
      <c r="M95" s="280">
        <f>M91+M87+M84+M60+M57</f>
        <v>115080</v>
      </c>
      <c r="N95" s="279"/>
      <c r="O95" s="351"/>
      <c r="P95" s="351">
        <f>P57</f>
        <v>205000</v>
      </c>
      <c r="Q95" s="282">
        <f>Q91+Q87+Q84+Q60+Q57</f>
        <v>0</v>
      </c>
      <c r="R95" s="281">
        <f>R91+R87+R84+R60+R57</f>
        <v>0</v>
      </c>
      <c r="S95" s="280">
        <f>S91+S87+S84+S60+S57</f>
        <v>0</v>
      </c>
      <c r="T95" s="279"/>
      <c r="U95" s="279"/>
      <c r="V95" s="279"/>
      <c r="W95" s="85">
        <f t="shared" si="10"/>
        <v>213196</v>
      </c>
      <c r="X95" s="84">
        <f t="shared" si="11"/>
        <v>205000</v>
      </c>
      <c r="Y95" s="84">
        <f t="shared" si="12"/>
        <v>8196</v>
      </c>
      <c r="Z95" s="84">
        <f t="shared" si="13"/>
        <v>96.155650199816137</v>
      </c>
      <c r="AA95" s="278"/>
      <c r="AB95" s="82"/>
      <c r="AC95" s="82"/>
      <c r="AD95" s="82"/>
      <c r="AE95" s="82"/>
    </row>
    <row r="96" spans="1:31" ht="15.75" customHeight="1" thickBot="1" x14ac:dyDescent="0.3">
      <c r="A96" s="250" t="s">
        <v>51</v>
      </c>
      <c r="B96" s="347" t="s">
        <v>22</v>
      </c>
      <c r="C96" s="192" t="s">
        <v>104</v>
      </c>
      <c r="D96" s="273"/>
      <c r="E96" s="274"/>
      <c r="F96" s="273"/>
      <c r="G96" s="272"/>
      <c r="H96" s="273"/>
      <c r="I96" s="273"/>
      <c r="J96" s="273"/>
      <c r="K96" s="274"/>
      <c r="L96" s="273"/>
      <c r="M96" s="272"/>
      <c r="N96" s="273"/>
      <c r="O96" s="273"/>
      <c r="P96" s="273"/>
      <c r="Q96" s="274"/>
      <c r="R96" s="273"/>
      <c r="S96" s="272"/>
      <c r="T96" s="350"/>
      <c r="U96" s="350"/>
      <c r="V96" s="350"/>
      <c r="W96" s="185">
        <f t="shared" si="10"/>
        <v>0</v>
      </c>
      <c r="X96" s="185">
        <f t="shared" si="11"/>
        <v>0</v>
      </c>
      <c r="Y96" s="185">
        <f t="shared" si="12"/>
        <v>0</v>
      </c>
      <c r="Z96" s="84" t="e">
        <f t="shared" si="13"/>
        <v>#DIV/0!</v>
      </c>
      <c r="AA96" s="271"/>
      <c r="AB96" s="82"/>
      <c r="AC96" s="82"/>
      <c r="AD96" s="82"/>
      <c r="AE96" s="82"/>
    </row>
    <row r="97" spans="1:31" ht="45.75" customHeight="1" thickBot="1" x14ac:dyDescent="0.3">
      <c r="A97" s="148" t="s">
        <v>53</v>
      </c>
      <c r="B97" s="153" t="s">
        <v>105</v>
      </c>
      <c r="C97" s="349" t="s">
        <v>106</v>
      </c>
      <c r="D97" s="182"/>
      <c r="E97" s="180">
        <f>SUM(E98:E100)</f>
        <v>0</v>
      </c>
      <c r="F97" s="179">
        <f>SUM(F98:F100)</f>
        <v>0</v>
      </c>
      <c r="G97" s="178">
        <f>SUM(G98:G100)</f>
        <v>0</v>
      </c>
      <c r="H97" s="181"/>
      <c r="I97" s="181"/>
      <c r="J97" s="181"/>
      <c r="K97" s="180">
        <f>SUM(K98:K100)</f>
        <v>0</v>
      </c>
      <c r="L97" s="179">
        <f>SUM(L98:L100)</f>
        <v>0</v>
      </c>
      <c r="M97" s="178">
        <f>SUM(M98:M100)</f>
        <v>0</v>
      </c>
      <c r="N97" s="181"/>
      <c r="O97" s="181"/>
      <c r="P97" s="181"/>
      <c r="Q97" s="180">
        <f>SUM(Q98:Q100)</f>
        <v>0</v>
      </c>
      <c r="R97" s="179">
        <f>SUM(R98:R100)</f>
        <v>0</v>
      </c>
      <c r="S97" s="178">
        <f>SUM(S98:S100)</f>
        <v>0</v>
      </c>
      <c r="T97" s="181"/>
      <c r="U97" s="181"/>
      <c r="V97" s="181"/>
      <c r="W97" s="176">
        <f t="shared" si="10"/>
        <v>0</v>
      </c>
      <c r="X97" s="175">
        <f t="shared" si="11"/>
        <v>0</v>
      </c>
      <c r="Y97" s="175">
        <f t="shared" si="12"/>
        <v>0</v>
      </c>
      <c r="Z97" s="84" t="e">
        <f t="shared" si="13"/>
        <v>#DIV/0!</v>
      </c>
      <c r="AA97" s="167"/>
      <c r="AB97" s="144"/>
      <c r="AC97" s="144"/>
      <c r="AD97" s="144"/>
      <c r="AE97" s="144"/>
    </row>
    <row r="98" spans="1:31" ht="48" customHeight="1" thickBot="1" x14ac:dyDescent="0.3">
      <c r="A98" s="110" t="s">
        <v>56</v>
      </c>
      <c r="B98" s="142" t="s">
        <v>57</v>
      </c>
      <c r="C98" s="108" t="s">
        <v>247</v>
      </c>
      <c r="D98" s="143" t="s">
        <v>108</v>
      </c>
      <c r="E98" s="107"/>
      <c r="F98" s="106"/>
      <c r="G98" s="105">
        <f>E98*F98</f>
        <v>0</v>
      </c>
      <c r="H98" s="107"/>
      <c r="I98" s="106"/>
      <c r="J98" s="105"/>
      <c r="K98" s="114"/>
      <c r="L98" s="106"/>
      <c r="M98" s="112">
        <f>K98*L98</f>
        <v>0</v>
      </c>
      <c r="N98" s="114"/>
      <c r="O98" s="113"/>
      <c r="P98" s="112"/>
      <c r="Q98" s="114"/>
      <c r="R98" s="106"/>
      <c r="S98" s="112">
        <f>Q98*R98</f>
        <v>0</v>
      </c>
      <c r="T98" s="267"/>
      <c r="U98" s="267"/>
      <c r="V98" s="267"/>
      <c r="W98" s="92">
        <f t="shared" si="10"/>
        <v>0</v>
      </c>
      <c r="X98" s="91">
        <f t="shared" si="11"/>
        <v>0</v>
      </c>
      <c r="Y98" s="91">
        <f t="shared" si="12"/>
        <v>0</v>
      </c>
      <c r="Z98" s="91" t="e">
        <f t="shared" si="13"/>
        <v>#DIV/0!</v>
      </c>
      <c r="AA98" s="139"/>
      <c r="AB98" s="82"/>
      <c r="AC98" s="82"/>
      <c r="AD98" s="82"/>
      <c r="AE98" s="82"/>
    </row>
    <row r="99" spans="1:31" ht="33.75" customHeight="1" thickBot="1" x14ac:dyDescent="0.3">
      <c r="A99" s="110" t="s">
        <v>56</v>
      </c>
      <c r="B99" s="142" t="s">
        <v>60</v>
      </c>
      <c r="C99" s="108" t="s">
        <v>107</v>
      </c>
      <c r="D99" s="143" t="s">
        <v>108</v>
      </c>
      <c r="E99" s="107"/>
      <c r="F99" s="106"/>
      <c r="G99" s="105">
        <f>E99*F99</f>
        <v>0</v>
      </c>
      <c r="H99" s="107"/>
      <c r="I99" s="106"/>
      <c r="J99" s="105"/>
      <c r="K99" s="114"/>
      <c r="L99" s="106"/>
      <c r="M99" s="112">
        <f>K99*L99</f>
        <v>0</v>
      </c>
      <c r="N99" s="114"/>
      <c r="O99" s="113"/>
      <c r="P99" s="112"/>
      <c r="Q99" s="114"/>
      <c r="R99" s="106"/>
      <c r="S99" s="112">
        <f>Q99*R99</f>
        <v>0</v>
      </c>
      <c r="T99" s="267"/>
      <c r="U99" s="267"/>
      <c r="V99" s="267"/>
      <c r="W99" s="92">
        <f t="shared" si="10"/>
        <v>0</v>
      </c>
      <c r="X99" s="91">
        <f t="shared" si="11"/>
        <v>0</v>
      </c>
      <c r="Y99" s="91">
        <f t="shared" si="12"/>
        <v>0</v>
      </c>
      <c r="Z99" s="91" t="e">
        <f t="shared" si="13"/>
        <v>#DIV/0!</v>
      </c>
      <c r="AA99" s="139"/>
      <c r="AB99" s="82"/>
      <c r="AC99" s="82"/>
      <c r="AD99" s="82"/>
      <c r="AE99" s="82"/>
    </row>
    <row r="100" spans="1:31" ht="33" customHeight="1" thickBot="1" x14ac:dyDescent="0.3">
      <c r="A100" s="160" t="s">
        <v>56</v>
      </c>
      <c r="B100" s="128" t="s">
        <v>61</v>
      </c>
      <c r="C100" s="159" t="s">
        <v>107</v>
      </c>
      <c r="D100" s="318" t="s">
        <v>108</v>
      </c>
      <c r="E100" s="102"/>
      <c r="F100" s="120"/>
      <c r="G100" s="157">
        <f>E100*F100</f>
        <v>0</v>
      </c>
      <c r="H100" s="102"/>
      <c r="I100" s="120"/>
      <c r="J100" s="157"/>
      <c r="K100" s="95"/>
      <c r="L100" s="120"/>
      <c r="M100" s="93">
        <f>K100*L100</f>
        <v>0</v>
      </c>
      <c r="N100" s="95"/>
      <c r="O100" s="94"/>
      <c r="P100" s="93"/>
      <c r="Q100" s="95"/>
      <c r="R100" s="120"/>
      <c r="S100" s="93">
        <f>Q100*R100</f>
        <v>0</v>
      </c>
      <c r="T100" s="348"/>
      <c r="U100" s="348"/>
      <c r="V100" s="348"/>
      <c r="W100" s="92">
        <f t="shared" si="10"/>
        <v>0</v>
      </c>
      <c r="X100" s="91">
        <f t="shared" si="11"/>
        <v>0</v>
      </c>
      <c r="Y100" s="91">
        <f t="shared" si="12"/>
        <v>0</v>
      </c>
      <c r="Z100" s="91" t="e">
        <f t="shared" si="13"/>
        <v>#DIV/0!</v>
      </c>
      <c r="AA100" s="154"/>
      <c r="AB100" s="82"/>
      <c r="AC100" s="82"/>
      <c r="AD100" s="82"/>
      <c r="AE100" s="82"/>
    </row>
    <row r="101" spans="1:31" ht="15" customHeight="1" thickBot="1" x14ac:dyDescent="0.3">
      <c r="A101" s="286" t="s">
        <v>109</v>
      </c>
      <c r="B101" s="285"/>
      <c r="C101" s="284"/>
      <c r="D101" s="283"/>
      <c r="E101" s="282">
        <f>E97</f>
        <v>0</v>
      </c>
      <c r="F101" s="281">
        <f>F97</f>
        <v>0</v>
      </c>
      <c r="G101" s="280">
        <f>G97</f>
        <v>0</v>
      </c>
      <c r="H101" s="279"/>
      <c r="I101" s="279"/>
      <c r="J101" s="279"/>
      <c r="K101" s="282">
        <f>K97</f>
        <v>0</v>
      </c>
      <c r="L101" s="281">
        <f>L97</f>
        <v>0</v>
      </c>
      <c r="M101" s="280">
        <f>M97</f>
        <v>0</v>
      </c>
      <c r="N101" s="282"/>
      <c r="O101" s="281"/>
      <c r="P101" s="280"/>
      <c r="Q101" s="282">
        <f>Q97</f>
        <v>0</v>
      </c>
      <c r="R101" s="281">
        <f>R97</f>
        <v>0</v>
      </c>
      <c r="S101" s="280">
        <f>S97</f>
        <v>0</v>
      </c>
      <c r="T101" s="279"/>
      <c r="U101" s="279"/>
      <c r="V101" s="279"/>
      <c r="W101" s="85">
        <f t="shared" si="10"/>
        <v>0</v>
      </c>
      <c r="X101" s="84">
        <f t="shared" si="11"/>
        <v>0</v>
      </c>
      <c r="Y101" s="84">
        <f t="shared" si="12"/>
        <v>0</v>
      </c>
      <c r="Z101" s="84" t="e">
        <f t="shared" si="13"/>
        <v>#DIV/0!</v>
      </c>
      <c r="AA101" s="278"/>
      <c r="AB101" s="82"/>
      <c r="AC101" s="82"/>
      <c r="AD101" s="82"/>
      <c r="AE101" s="82"/>
    </row>
    <row r="102" spans="1:31" ht="15.75" customHeight="1" thickBot="1" x14ac:dyDescent="0.3">
      <c r="A102" s="250" t="s">
        <v>51</v>
      </c>
      <c r="B102" s="347" t="s">
        <v>23</v>
      </c>
      <c r="C102" s="192" t="s">
        <v>110</v>
      </c>
      <c r="D102" s="190"/>
      <c r="E102" s="191"/>
      <c r="F102" s="190"/>
      <c r="G102" s="189"/>
      <c r="H102" s="190"/>
      <c r="I102" s="190"/>
      <c r="J102" s="190"/>
      <c r="K102" s="191"/>
      <c r="L102" s="190"/>
      <c r="M102" s="189"/>
      <c r="N102" s="346"/>
      <c r="O102" s="345"/>
      <c r="P102" s="344"/>
      <c r="Q102" s="191"/>
      <c r="R102" s="190"/>
      <c r="S102" s="189"/>
      <c r="T102" s="245"/>
      <c r="U102" s="245"/>
      <c r="V102" s="245"/>
      <c r="W102" s="244">
        <f t="shared" si="10"/>
        <v>0</v>
      </c>
      <c r="X102" s="243">
        <f t="shared" si="11"/>
        <v>0</v>
      </c>
      <c r="Y102" s="243">
        <f t="shared" si="12"/>
        <v>0</v>
      </c>
      <c r="Z102" s="243" t="e">
        <f t="shared" si="13"/>
        <v>#DIV/0!</v>
      </c>
      <c r="AA102" s="343"/>
      <c r="AB102" s="82"/>
      <c r="AC102" s="82"/>
      <c r="AD102" s="82"/>
      <c r="AE102" s="82"/>
    </row>
    <row r="103" spans="1:31" ht="30.75" customHeight="1" thickBot="1" x14ac:dyDescent="0.3">
      <c r="A103" s="148" t="s">
        <v>53</v>
      </c>
      <c r="B103" s="153" t="s">
        <v>111</v>
      </c>
      <c r="C103" s="183" t="s">
        <v>112</v>
      </c>
      <c r="D103" s="182"/>
      <c r="E103" s="180">
        <f>SUM(E104:E119)</f>
        <v>604</v>
      </c>
      <c r="F103" s="179">
        <f>SUM(F104:F119)</f>
        <v>12268</v>
      </c>
      <c r="G103" s="178">
        <f>SUM(G104:G119)</f>
        <v>50280</v>
      </c>
      <c r="H103" s="342"/>
      <c r="I103" s="342"/>
      <c r="J103" s="342">
        <f>SUM(J104:J119)</f>
        <v>26031.89</v>
      </c>
      <c r="K103" s="180">
        <f>SUM(K104:K119)</f>
        <v>0</v>
      </c>
      <c r="L103" s="179">
        <f>SUM(L104:L119)</f>
        <v>0</v>
      </c>
      <c r="M103" s="178">
        <f>SUM(M104:M119)</f>
        <v>0</v>
      </c>
      <c r="N103" s="180"/>
      <c r="O103" s="179"/>
      <c r="P103" s="178"/>
      <c r="Q103" s="180">
        <f>SUM(Q104:Q119)</f>
        <v>0</v>
      </c>
      <c r="R103" s="179">
        <f>SUM(R104:R119)</f>
        <v>0</v>
      </c>
      <c r="S103" s="178">
        <f>SUM(S104:S119)</f>
        <v>0</v>
      </c>
      <c r="T103" s="148"/>
      <c r="U103" s="147"/>
      <c r="V103" s="146"/>
      <c r="W103" s="85">
        <f t="shared" si="10"/>
        <v>50280</v>
      </c>
      <c r="X103" s="84">
        <f t="shared" si="11"/>
        <v>26031.89</v>
      </c>
      <c r="Y103" s="84">
        <f t="shared" si="12"/>
        <v>24248.11</v>
      </c>
      <c r="Z103" s="84">
        <f t="shared" si="13"/>
        <v>51.773846459824981</v>
      </c>
      <c r="AA103" s="167"/>
      <c r="AB103" s="144"/>
      <c r="AC103" s="144"/>
      <c r="AD103" s="144"/>
      <c r="AE103" s="144"/>
    </row>
    <row r="104" spans="1:31" ht="24" customHeight="1" thickBot="1" x14ac:dyDescent="0.3">
      <c r="A104" s="110" t="s">
        <v>56</v>
      </c>
      <c r="B104" s="142" t="s">
        <v>57</v>
      </c>
      <c r="C104" s="53" t="s">
        <v>246</v>
      </c>
      <c r="D104" s="321" t="s">
        <v>74</v>
      </c>
      <c r="E104" s="335">
        <v>15</v>
      </c>
      <c r="F104" s="334">
        <v>450</v>
      </c>
      <c r="G104" s="105">
        <f t="shared" ref="G104:G119" si="14">E104*F104</f>
        <v>6750</v>
      </c>
      <c r="H104" s="214"/>
      <c r="I104" s="213"/>
      <c r="J104" s="212"/>
      <c r="K104" s="114"/>
      <c r="L104" s="106"/>
      <c r="M104" s="112">
        <f>K104*L104</f>
        <v>0</v>
      </c>
      <c r="N104" s="114"/>
      <c r="O104" s="113"/>
      <c r="P104" s="112"/>
      <c r="Q104" s="114"/>
      <c r="R104" s="106"/>
      <c r="S104" s="112">
        <f>Q104*R104</f>
        <v>0</v>
      </c>
      <c r="T104" s="114"/>
      <c r="U104" s="113"/>
      <c r="V104" s="112"/>
      <c r="W104" s="92">
        <f t="shared" si="10"/>
        <v>6750</v>
      </c>
      <c r="X104" s="91">
        <f t="shared" si="11"/>
        <v>0</v>
      </c>
      <c r="Y104" s="91">
        <f t="shared" si="12"/>
        <v>6750</v>
      </c>
      <c r="Z104" s="91">
        <f t="shared" si="13"/>
        <v>0</v>
      </c>
      <c r="AA104" s="475"/>
      <c r="AB104" s="82"/>
      <c r="AC104" s="82"/>
      <c r="AD104" s="82"/>
      <c r="AE104" s="82"/>
    </row>
    <row r="105" spans="1:31" ht="18.75" customHeight="1" thickBot="1" x14ac:dyDescent="0.3">
      <c r="A105" s="110" t="s">
        <v>56</v>
      </c>
      <c r="B105" s="142" t="s">
        <v>60</v>
      </c>
      <c r="C105" s="322" t="s">
        <v>245</v>
      </c>
      <c r="D105" s="321" t="s">
        <v>74</v>
      </c>
      <c r="E105" s="335">
        <v>120</v>
      </c>
      <c r="F105" s="334">
        <v>16</v>
      </c>
      <c r="G105" s="105">
        <f t="shared" si="14"/>
        <v>1920</v>
      </c>
      <c r="H105" s="107"/>
      <c r="I105" s="106"/>
      <c r="J105" s="105">
        <v>474.5</v>
      </c>
      <c r="K105" s="114"/>
      <c r="L105" s="106"/>
      <c r="M105" s="112">
        <f>K105*L105</f>
        <v>0</v>
      </c>
      <c r="N105" s="114"/>
      <c r="O105" s="113"/>
      <c r="P105" s="112"/>
      <c r="Q105" s="114"/>
      <c r="R105" s="106"/>
      <c r="S105" s="112">
        <f>Q105*R105</f>
        <v>0</v>
      </c>
      <c r="T105" s="114"/>
      <c r="U105" s="113"/>
      <c r="V105" s="112"/>
      <c r="W105" s="92">
        <f t="shared" si="10"/>
        <v>1920</v>
      </c>
      <c r="X105" s="91">
        <f t="shared" si="11"/>
        <v>474.5</v>
      </c>
      <c r="Y105" s="91">
        <f t="shared" si="12"/>
        <v>1445.5</v>
      </c>
      <c r="Z105" s="91">
        <f t="shared" si="13"/>
        <v>24.713541666666668</v>
      </c>
      <c r="AA105" s="476"/>
      <c r="AB105" s="82"/>
      <c r="AC105" s="82"/>
      <c r="AD105" s="82"/>
      <c r="AE105" s="82"/>
    </row>
    <row r="106" spans="1:31" ht="18.75" customHeight="1" thickBot="1" x14ac:dyDescent="0.3">
      <c r="A106" s="110" t="s">
        <v>56</v>
      </c>
      <c r="B106" s="142" t="s">
        <v>124</v>
      </c>
      <c r="C106" s="340" t="s">
        <v>244</v>
      </c>
      <c r="D106" s="321" t="s">
        <v>74</v>
      </c>
      <c r="E106" s="338">
        <v>30</v>
      </c>
      <c r="F106" s="337">
        <v>25</v>
      </c>
      <c r="G106" s="105">
        <f t="shared" si="14"/>
        <v>750</v>
      </c>
      <c r="H106" s="107"/>
      <c r="I106" s="106"/>
      <c r="J106" s="105"/>
      <c r="K106" s="124"/>
      <c r="L106" s="123"/>
      <c r="M106" s="122"/>
      <c r="N106" s="124"/>
      <c r="O106" s="130"/>
      <c r="P106" s="122"/>
      <c r="Q106" s="124"/>
      <c r="R106" s="123"/>
      <c r="S106" s="122"/>
      <c r="T106" s="114"/>
      <c r="U106" s="113"/>
      <c r="V106" s="112"/>
      <c r="W106" s="92">
        <f t="shared" si="10"/>
        <v>750</v>
      </c>
      <c r="X106" s="91">
        <f t="shared" si="11"/>
        <v>0</v>
      </c>
      <c r="Y106" s="91">
        <f t="shared" si="12"/>
        <v>750</v>
      </c>
      <c r="Z106" s="91">
        <f t="shared" si="13"/>
        <v>0</v>
      </c>
      <c r="AA106" s="476"/>
      <c r="AB106" s="82"/>
      <c r="AC106" s="82"/>
      <c r="AD106" s="82"/>
      <c r="AE106" s="82"/>
    </row>
    <row r="107" spans="1:31" ht="18.75" customHeight="1" thickBot="1" x14ac:dyDescent="0.3">
      <c r="A107" s="110" t="s">
        <v>56</v>
      </c>
      <c r="B107" s="142" t="s">
        <v>243</v>
      </c>
      <c r="C107" s="340" t="s">
        <v>242</v>
      </c>
      <c r="D107" s="321" t="s">
        <v>74</v>
      </c>
      <c r="E107" s="338">
        <v>4</v>
      </c>
      <c r="F107" s="337">
        <v>500</v>
      </c>
      <c r="G107" s="105">
        <f t="shared" si="14"/>
        <v>2000</v>
      </c>
      <c r="H107" s="107"/>
      <c r="I107" s="106"/>
      <c r="J107" s="105">
        <v>1939.14</v>
      </c>
      <c r="K107" s="124"/>
      <c r="L107" s="123"/>
      <c r="M107" s="122"/>
      <c r="N107" s="124"/>
      <c r="O107" s="130"/>
      <c r="P107" s="122"/>
      <c r="Q107" s="124"/>
      <c r="R107" s="123"/>
      <c r="S107" s="122"/>
      <c r="T107" s="114"/>
      <c r="U107" s="113"/>
      <c r="V107" s="112"/>
      <c r="W107" s="92">
        <f t="shared" ref="W107:W138" si="15">G107+M107+S107</f>
        <v>2000</v>
      </c>
      <c r="X107" s="91">
        <f t="shared" ref="X107:X138" si="16">J107+P107+V107</f>
        <v>1939.14</v>
      </c>
      <c r="Y107" s="91">
        <f t="shared" ref="Y107:Y138" si="17">W107-X107</f>
        <v>60.8599999999999</v>
      </c>
      <c r="Z107" s="91">
        <f t="shared" ref="Z107:Z138" si="18">X107/W107*100</f>
        <v>96.957000000000008</v>
      </c>
      <c r="AA107" s="476"/>
      <c r="AB107" s="82"/>
      <c r="AC107" s="82"/>
      <c r="AD107" s="82"/>
      <c r="AE107" s="82"/>
    </row>
    <row r="108" spans="1:31" ht="18.75" customHeight="1" thickBot="1" x14ac:dyDescent="0.3">
      <c r="A108" s="110" t="s">
        <v>56</v>
      </c>
      <c r="B108" s="142" t="s">
        <v>126</v>
      </c>
      <c r="C108" s="340" t="s">
        <v>241</v>
      </c>
      <c r="D108" s="321" t="s">
        <v>74</v>
      </c>
      <c r="E108" s="338">
        <v>2</v>
      </c>
      <c r="F108" s="337">
        <v>500</v>
      </c>
      <c r="G108" s="105">
        <f t="shared" si="14"/>
        <v>1000</v>
      </c>
      <c r="H108" s="107"/>
      <c r="I108" s="106"/>
      <c r="J108" s="105"/>
      <c r="K108" s="124"/>
      <c r="L108" s="123"/>
      <c r="M108" s="122"/>
      <c r="N108" s="124"/>
      <c r="O108" s="130"/>
      <c r="P108" s="122"/>
      <c r="Q108" s="124"/>
      <c r="R108" s="123"/>
      <c r="S108" s="122"/>
      <c r="T108" s="114"/>
      <c r="U108" s="113"/>
      <c r="V108" s="112"/>
      <c r="W108" s="92">
        <f t="shared" si="15"/>
        <v>1000</v>
      </c>
      <c r="X108" s="91">
        <f t="shared" si="16"/>
        <v>0</v>
      </c>
      <c r="Y108" s="91">
        <f t="shared" si="17"/>
        <v>1000</v>
      </c>
      <c r="Z108" s="91">
        <f t="shared" si="18"/>
        <v>0</v>
      </c>
      <c r="AA108" s="476"/>
      <c r="AB108" s="82"/>
      <c r="AC108" s="82"/>
      <c r="AD108" s="82"/>
      <c r="AE108" s="82"/>
    </row>
    <row r="109" spans="1:31" ht="17.25" customHeight="1" thickBot="1" x14ac:dyDescent="0.3">
      <c r="A109" s="110" t="s">
        <v>56</v>
      </c>
      <c r="B109" s="142" t="s">
        <v>128</v>
      </c>
      <c r="C109" s="340" t="s">
        <v>240</v>
      </c>
      <c r="D109" s="321" t="s">
        <v>74</v>
      </c>
      <c r="E109" s="338">
        <v>5</v>
      </c>
      <c r="F109" s="337">
        <v>600</v>
      </c>
      <c r="G109" s="105">
        <f t="shared" si="14"/>
        <v>3000</v>
      </c>
      <c r="H109" s="107"/>
      <c r="I109" s="106"/>
      <c r="J109" s="105">
        <v>2079.09</v>
      </c>
      <c r="K109" s="124"/>
      <c r="L109" s="123"/>
      <c r="M109" s="122"/>
      <c r="N109" s="124"/>
      <c r="O109" s="130"/>
      <c r="P109" s="122"/>
      <c r="Q109" s="124"/>
      <c r="R109" s="123"/>
      <c r="S109" s="122"/>
      <c r="T109" s="114"/>
      <c r="U109" s="113"/>
      <c r="V109" s="112"/>
      <c r="W109" s="92">
        <f t="shared" si="15"/>
        <v>3000</v>
      </c>
      <c r="X109" s="91">
        <f t="shared" si="16"/>
        <v>2079.09</v>
      </c>
      <c r="Y109" s="91">
        <f t="shared" si="17"/>
        <v>920.90999999999985</v>
      </c>
      <c r="Z109" s="91">
        <f t="shared" si="18"/>
        <v>69.302999999999997</v>
      </c>
      <c r="AA109" s="477"/>
      <c r="AB109" s="82"/>
      <c r="AC109" s="82"/>
      <c r="AD109" s="82"/>
      <c r="AE109" s="82"/>
    </row>
    <row r="110" spans="1:31" ht="18" customHeight="1" thickBot="1" x14ac:dyDescent="0.3">
      <c r="A110" s="110" t="s">
        <v>56</v>
      </c>
      <c r="B110" s="142" t="s">
        <v>130</v>
      </c>
      <c r="C110" s="340" t="s">
        <v>239</v>
      </c>
      <c r="D110" s="321" t="s">
        <v>74</v>
      </c>
      <c r="E110" s="338">
        <v>1</v>
      </c>
      <c r="F110" s="337">
        <v>3000</v>
      </c>
      <c r="G110" s="105">
        <f t="shared" si="14"/>
        <v>3000</v>
      </c>
      <c r="H110" s="107"/>
      <c r="I110" s="106"/>
      <c r="J110" s="105">
        <v>3822.8</v>
      </c>
      <c r="K110" s="124"/>
      <c r="L110" s="123"/>
      <c r="M110" s="122"/>
      <c r="N110" s="124"/>
      <c r="O110" s="130"/>
      <c r="P110" s="122"/>
      <c r="Q110" s="124"/>
      <c r="R110" s="123"/>
      <c r="S110" s="122"/>
      <c r="T110" s="114"/>
      <c r="U110" s="113"/>
      <c r="V110" s="112"/>
      <c r="W110" s="92">
        <f t="shared" si="15"/>
        <v>3000</v>
      </c>
      <c r="X110" s="91">
        <f t="shared" si="16"/>
        <v>3822.8</v>
      </c>
      <c r="Y110" s="91">
        <f t="shared" si="17"/>
        <v>-822.80000000000018</v>
      </c>
      <c r="Z110" s="91">
        <f t="shared" si="18"/>
        <v>127.42666666666666</v>
      </c>
      <c r="AA110" s="341"/>
      <c r="AB110" s="82"/>
      <c r="AC110" s="82"/>
      <c r="AD110" s="82"/>
      <c r="AE110" s="82"/>
    </row>
    <row r="111" spans="1:31" ht="18.75" customHeight="1" thickBot="1" x14ac:dyDescent="0.3">
      <c r="A111" s="110" t="s">
        <v>56</v>
      </c>
      <c r="B111" s="142" t="s">
        <v>131</v>
      </c>
      <c r="C111" s="340" t="s">
        <v>238</v>
      </c>
      <c r="D111" s="321" t="s">
        <v>74</v>
      </c>
      <c r="E111" s="338">
        <v>1</v>
      </c>
      <c r="F111" s="337">
        <v>1500</v>
      </c>
      <c r="G111" s="105">
        <f t="shared" si="14"/>
        <v>1500</v>
      </c>
      <c r="H111" s="107"/>
      <c r="I111" s="106"/>
      <c r="J111" s="105">
        <v>2345.02</v>
      </c>
      <c r="K111" s="124"/>
      <c r="L111" s="123"/>
      <c r="M111" s="122"/>
      <c r="N111" s="124"/>
      <c r="O111" s="130"/>
      <c r="P111" s="122"/>
      <c r="Q111" s="124"/>
      <c r="R111" s="123"/>
      <c r="S111" s="122"/>
      <c r="T111" s="114"/>
      <c r="U111" s="113"/>
      <c r="V111" s="112"/>
      <c r="W111" s="92">
        <f t="shared" si="15"/>
        <v>1500</v>
      </c>
      <c r="X111" s="91">
        <f t="shared" si="16"/>
        <v>2345.02</v>
      </c>
      <c r="Y111" s="91">
        <f t="shared" si="17"/>
        <v>-845.02</v>
      </c>
      <c r="Z111" s="91">
        <f t="shared" si="18"/>
        <v>156.33466666666666</v>
      </c>
      <c r="AA111" s="475"/>
      <c r="AB111" s="82"/>
      <c r="AC111" s="82"/>
      <c r="AD111" s="82"/>
      <c r="AE111" s="82"/>
    </row>
    <row r="112" spans="1:31" ht="18.75" customHeight="1" thickBot="1" x14ac:dyDescent="0.3">
      <c r="A112" s="110" t="s">
        <v>56</v>
      </c>
      <c r="B112" s="142" t="s">
        <v>133</v>
      </c>
      <c r="C112" s="340" t="s">
        <v>237</v>
      </c>
      <c r="D112" s="321" t="s">
        <v>74</v>
      </c>
      <c r="E112" s="338">
        <v>1</v>
      </c>
      <c r="F112" s="337">
        <v>4510</v>
      </c>
      <c r="G112" s="105">
        <f t="shared" si="14"/>
        <v>4510</v>
      </c>
      <c r="H112" s="107"/>
      <c r="I112" s="106"/>
      <c r="J112" s="105">
        <v>4190.9399999999996</v>
      </c>
      <c r="K112" s="124"/>
      <c r="L112" s="123"/>
      <c r="M112" s="122"/>
      <c r="N112" s="124"/>
      <c r="O112" s="130"/>
      <c r="P112" s="122"/>
      <c r="Q112" s="124"/>
      <c r="R112" s="123"/>
      <c r="S112" s="122"/>
      <c r="T112" s="114"/>
      <c r="U112" s="113"/>
      <c r="V112" s="112"/>
      <c r="W112" s="92">
        <f t="shared" si="15"/>
        <v>4510</v>
      </c>
      <c r="X112" s="91">
        <f t="shared" si="16"/>
        <v>4190.9399999999996</v>
      </c>
      <c r="Y112" s="91">
        <f t="shared" si="17"/>
        <v>319.0600000000004</v>
      </c>
      <c r="Z112" s="91">
        <f t="shared" si="18"/>
        <v>92.925498891352547</v>
      </c>
      <c r="AA112" s="476"/>
      <c r="AB112" s="82"/>
      <c r="AC112" s="82"/>
      <c r="AD112" s="82"/>
      <c r="AE112" s="82"/>
    </row>
    <row r="113" spans="1:31" ht="18.75" customHeight="1" thickBot="1" x14ac:dyDescent="0.3">
      <c r="A113" s="110" t="s">
        <v>56</v>
      </c>
      <c r="B113" s="142" t="s">
        <v>199</v>
      </c>
      <c r="C113" s="340" t="s">
        <v>236</v>
      </c>
      <c r="D113" s="321" t="s">
        <v>74</v>
      </c>
      <c r="E113" s="338">
        <v>20</v>
      </c>
      <c r="F113" s="337">
        <v>85</v>
      </c>
      <c r="G113" s="105">
        <f t="shared" si="14"/>
        <v>1700</v>
      </c>
      <c r="H113" s="107"/>
      <c r="I113" s="106"/>
      <c r="J113" s="105"/>
      <c r="K113" s="124"/>
      <c r="L113" s="123"/>
      <c r="M113" s="122"/>
      <c r="N113" s="124"/>
      <c r="O113" s="130"/>
      <c r="P113" s="122"/>
      <c r="Q113" s="124"/>
      <c r="R113" s="123"/>
      <c r="S113" s="122"/>
      <c r="T113" s="114"/>
      <c r="U113" s="113"/>
      <c r="V113" s="112"/>
      <c r="W113" s="92">
        <f t="shared" si="15"/>
        <v>1700</v>
      </c>
      <c r="X113" s="91">
        <f t="shared" si="16"/>
        <v>0</v>
      </c>
      <c r="Y113" s="91">
        <f t="shared" si="17"/>
        <v>1700</v>
      </c>
      <c r="Z113" s="91">
        <f t="shared" si="18"/>
        <v>0</v>
      </c>
      <c r="AA113" s="476"/>
      <c r="AB113" s="82"/>
      <c r="AC113" s="82"/>
      <c r="AD113" s="82"/>
      <c r="AE113" s="82"/>
    </row>
    <row r="114" spans="1:31" ht="18.75" customHeight="1" thickBot="1" x14ac:dyDescent="0.3">
      <c r="A114" s="110" t="s">
        <v>56</v>
      </c>
      <c r="B114" s="142" t="s">
        <v>235</v>
      </c>
      <c r="C114" s="340" t="s">
        <v>234</v>
      </c>
      <c r="D114" s="321" t="s">
        <v>74</v>
      </c>
      <c r="E114" s="338">
        <v>2</v>
      </c>
      <c r="F114" s="337">
        <v>350</v>
      </c>
      <c r="G114" s="105">
        <f t="shared" si="14"/>
        <v>700</v>
      </c>
      <c r="H114" s="107"/>
      <c r="I114" s="106"/>
      <c r="J114" s="105"/>
      <c r="K114" s="124"/>
      <c r="L114" s="123"/>
      <c r="M114" s="122"/>
      <c r="N114" s="124"/>
      <c r="O114" s="130"/>
      <c r="P114" s="122"/>
      <c r="Q114" s="124"/>
      <c r="R114" s="123"/>
      <c r="S114" s="122"/>
      <c r="T114" s="114"/>
      <c r="U114" s="113"/>
      <c r="V114" s="112"/>
      <c r="W114" s="92">
        <f t="shared" si="15"/>
        <v>700</v>
      </c>
      <c r="X114" s="91">
        <f t="shared" si="16"/>
        <v>0</v>
      </c>
      <c r="Y114" s="91">
        <f t="shared" si="17"/>
        <v>700</v>
      </c>
      <c r="Z114" s="91">
        <f t="shared" si="18"/>
        <v>0</v>
      </c>
      <c r="AA114" s="476"/>
      <c r="AB114" s="82"/>
      <c r="AC114" s="82"/>
      <c r="AD114" s="82"/>
      <c r="AE114" s="82"/>
    </row>
    <row r="115" spans="1:31" ht="18.75" customHeight="1" thickBot="1" x14ac:dyDescent="0.3">
      <c r="A115" s="110" t="s">
        <v>56</v>
      </c>
      <c r="B115" s="142" t="s">
        <v>194</v>
      </c>
      <c r="C115" s="340" t="s">
        <v>233</v>
      </c>
      <c r="D115" s="321" t="s">
        <v>74</v>
      </c>
      <c r="E115" s="338">
        <v>2</v>
      </c>
      <c r="F115" s="337">
        <v>350</v>
      </c>
      <c r="G115" s="105">
        <f t="shared" si="14"/>
        <v>700</v>
      </c>
      <c r="H115" s="107"/>
      <c r="I115" s="106"/>
      <c r="J115" s="105"/>
      <c r="K115" s="124"/>
      <c r="L115" s="123"/>
      <c r="M115" s="122"/>
      <c r="N115" s="124"/>
      <c r="O115" s="130"/>
      <c r="P115" s="122"/>
      <c r="Q115" s="124"/>
      <c r="R115" s="123"/>
      <c r="S115" s="122"/>
      <c r="T115" s="114"/>
      <c r="U115" s="113"/>
      <c r="V115" s="112"/>
      <c r="W115" s="92">
        <f t="shared" si="15"/>
        <v>700</v>
      </c>
      <c r="X115" s="91">
        <f t="shared" si="16"/>
        <v>0</v>
      </c>
      <c r="Y115" s="91">
        <f t="shared" si="17"/>
        <v>700</v>
      </c>
      <c r="Z115" s="91">
        <f t="shared" si="18"/>
        <v>0</v>
      </c>
      <c r="AA115" s="476"/>
      <c r="AB115" s="82"/>
      <c r="AC115" s="82"/>
      <c r="AD115" s="82"/>
      <c r="AE115" s="82"/>
    </row>
    <row r="116" spans="1:31" ht="18.75" customHeight="1" thickBot="1" x14ac:dyDescent="0.3">
      <c r="A116" s="110" t="s">
        <v>56</v>
      </c>
      <c r="B116" s="142" t="s">
        <v>192</v>
      </c>
      <c r="C116" s="340" t="s">
        <v>232</v>
      </c>
      <c r="D116" s="321" t="s">
        <v>74</v>
      </c>
      <c r="E116" s="338">
        <v>50</v>
      </c>
      <c r="F116" s="337">
        <v>57</v>
      </c>
      <c r="G116" s="105">
        <f t="shared" si="14"/>
        <v>2850</v>
      </c>
      <c r="H116" s="107"/>
      <c r="I116" s="106"/>
      <c r="J116" s="105"/>
      <c r="K116" s="124"/>
      <c r="L116" s="123"/>
      <c r="M116" s="122"/>
      <c r="N116" s="124"/>
      <c r="O116" s="130"/>
      <c r="P116" s="122"/>
      <c r="Q116" s="124"/>
      <c r="R116" s="123"/>
      <c r="S116" s="122"/>
      <c r="T116" s="114"/>
      <c r="U116" s="113"/>
      <c r="V116" s="112"/>
      <c r="W116" s="92">
        <f t="shared" si="15"/>
        <v>2850</v>
      </c>
      <c r="X116" s="91">
        <f t="shared" si="16"/>
        <v>0</v>
      </c>
      <c r="Y116" s="91">
        <f t="shared" si="17"/>
        <v>2850</v>
      </c>
      <c r="Z116" s="91">
        <f t="shared" si="18"/>
        <v>0</v>
      </c>
      <c r="AA116" s="476"/>
      <c r="AB116" s="82"/>
      <c r="AC116" s="82"/>
      <c r="AD116" s="82"/>
      <c r="AE116" s="82"/>
    </row>
    <row r="117" spans="1:31" ht="18.75" customHeight="1" thickBot="1" x14ac:dyDescent="0.3">
      <c r="A117" s="110" t="s">
        <v>56</v>
      </c>
      <c r="B117" s="142" t="s">
        <v>231</v>
      </c>
      <c r="C117" s="340" t="s">
        <v>230</v>
      </c>
      <c r="D117" s="321" t="s">
        <v>74</v>
      </c>
      <c r="E117" s="338">
        <v>250</v>
      </c>
      <c r="F117" s="337">
        <v>15</v>
      </c>
      <c r="G117" s="105">
        <f t="shared" si="14"/>
        <v>3750</v>
      </c>
      <c r="H117" s="107"/>
      <c r="I117" s="106"/>
      <c r="J117" s="105">
        <v>181.44</v>
      </c>
      <c r="K117" s="124"/>
      <c r="L117" s="123"/>
      <c r="M117" s="122"/>
      <c r="N117" s="124"/>
      <c r="O117" s="130"/>
      <c r="P117" s="122"/>
      <c r="Q117" s="124"/>
      <c r="R117" s="123"/>
      <c r="S117" s="122"/>
      <c r="T117" s="114"/>
      <c r="U117" s="113"/>
      <c r="V117" s="112"/>
      <c r="W117" s="92">
        <f t="shared" si="15"/>
        <v>3750</v>
      </c>
      <c r="X117" s="91">
        <f t="shared" si="16"/>
        <v>181.44</v>
      </c>
      <c r="Y117" s="91">
        <f t="shared" si="17"/>
        <v>3568.56</v>
      </c>
      <c r="Z117" s="91">
        <f t="shared" si="18"/>
        <v>4.8384</v>
      </c>
      <c r="AA117" s="476"/>
      <c r="AB117" s="82"/>
      <c r="AC117" s="82"/>
      <c r="AD117" s="82"/>
      <c r="AE117" s="82"/>
    </row>
    <row r="118" spans="1:31" ht="18.75" customHeight="1" thickBot="1" x14ac:dyDescent="0.3">
      <c r="A118" s="110" t="s">
        <v>56</v>
      </c>
      <c r="B118" s="132" t="s">
        <v>229</v>
      </c>
      <c r="C118" s="340" t="s">
        <v>228</v>
      </c>
      <c r="D118" s="321" t="s">
        <v>74</v>
      </c>
      <c r="E118" s="338">
        <v>1</v>
      </c>
      <c r="F118" s="337">
        <v>150</v>
      </c>
      <c r="G118" s="105">
        <f t="shared" si="14"/>
        <v>150</v>
      </c>
      <c r="H118" s="107"/>
      <c r="I118" s="106"/>
      <c r="J118" s="105"/>
      <c r="K118" s="124"/>
      <c r="L118" s="123"/>
      <c r="M118" s="122"/>
      <c r="N118" s="124"/>
      <c r="O118" s="130"/>
      <c r="P118" s="122"/>
      <c r="Q118" s="124"/>
      <c r="R118" s="123"/>
      <c r="S118" s="122"/>
      <c r="T118" s="114"/>
      <c r="U118" s="113"/>
      <c r="V118" s="112"/>
      <c r="W118" s="92">
        <f t="shared" si="15"/>
        <v>150</v>
      </c>
      <c r="X118" s="91">
        <f t="shared" si="16"/>
        <v>0</v>
      </c>
      <c r="Y118" s="91">
        <f t="shared" si="17"/>
        <v>150</v>
      </c>
      <c r="Z118" s="91">
        <f t="shared" si="18"/>
        <v>0</v>
      </c>
      <c r="AA118" s="476"/>
      <c r="AB118" s="82"/>
      <c r="AC118" s="82"/>
      <c r="AD118" s="82"/>
      <c r="AE118" s="82"/>
    </row>
    <row r="119" spans="1:31" ht="20.25" customHeight="1" thickBot="1" x14ac:dyDescent="0.3">
      <c r="A119" s="110" t="s">
        <v>56</v>
      </c>
      <c r="B119" s="132" t="s">
        <v>227</v>
      </c>
      <c r="C119" s="340" t="s">
        <v>226</v>
      </c>
      <c r="D119" s="339" t="s">
        <v>225</v>
      </c>
      <c r="E119" s="338">
        <v>100</v>
      </c>
      <c r="F119" s="337">
        <v>160</v>
      </c>
      <c r="G119" s="105">
        <f t="shared" si="14"/>
        <v>16000</v>
      </c>
      <c r="H119" s="102"/>
      <c r="I119" s="120"/>
      <c r="J119" s="157">
        <v>10998.96</v>
      </c>
      <c r="K119" s="124"/>
      <c r="L119" s="123"/>
      <c r="M119" s="122"/>
      <c r="N119" s="124"/>
      <c r="O119" s="130"/>
      <c r="P119" s="122"/>
      <c r="Q119" s="124"/>
      <c r="R119" s="123"/>
      <c r="S119" s="122"/>
      <c r="T119" s="95"/>
      <c r="U119" s="94"/>
      <c r="V119" s="93"/>
      <c r="W119" s="92">
        <f t="shared" si="15"/>
        <v>16000</v>
      </c>
      <c r="X119" s="91">
        <f t="shared" si="16"/>
        <v>10998.96</v>
      </c>
      <c r="Y119" s="91">
        <f t="shared" si="17"/>
        <v>5001.0400000000009</v>
      </c>
      <c r="Z119" s="91">
        <f t="shared" si="18"/>
        <v>68.743499999999997</v>
      </c>
      <c r="AA119" s="478"/>
      <c r="AB119" s="82"/>
      <c r="AC119" s="82"/>
      <c r="AD119" s="82"/>
      <c r="AE119" s="82"/>
    </row>
    <row r="120" spans="1:31" ht="24.75" customHeight="1" thickBot="1" x14ac:dyDescent="0.3">
      <c r="A120" s="148" t="s">
        <v>53</v>
      </c>
      <c r="B120" s="153" t="s">
        <v>114</v>
      </c>
      <c r="C120" s="152" t="s">
        <v>115</v>
      </c>
      <c r="D120" s="151"/>
      <c r="E120" s="148">
        <f>SUM(E121:E123)</f>
        <v>5</v>
      </c>
      <c r="F120" s="147">
        <f>SUM(F121:F123)</f>
        <v>2787</v>
      </c>
      <c r="G120" s="146">
        <f>SUM(G121:G123)</f>
        <v>5911</v>
      </c>
      <c r="H120" s="148"/>
      <c r="I120" s="147"/>
      <c r="J120" s="146">
        <f>J121+J122+J123</f>
        <v>5723.99</v>
      </c>
      <c r="K120" s="148">
        <f>SUM(K121:K123)</f>
        <v>0</v>
      </c>
      <c r="L120" s="147">
        <f>SUM(L121:L123)</f>
        <v>0</v>
      </c>
      <c r="M120" s="146">
        <f>SUM(M121:M123)</f>
        <v>0</v>
      </c>
      <c r="N120" s="148"/>
      <c r="O120" s="147"/>
      <c r="P120" s="146"/>
      <c r="Q120" s="148">
        <f>SUM(Q121:Q123)</f>
        <v>0</v>
      </c>
      <c r="R120" s="147">
        <f>SUM(R121:R123)</f>
        <v>0</v>
      </c>
      <c r="S120" s="146">
        <f>SUM(S121:S123)</f>
        <v>0</v>
      </c>
      <c r="T120" s="150"/>
      <c r="U120" s="150"/>
      <c r="V120" s="150"/>
      <c r="W120" s="85">
        <f t="shared" si="15"/>
        <v>5911</v>
      </c>
      <c r="X120" s="84">
        <f t="shared" si="16"/>
        <v>5723.99</v>
      </c>
      <c r="Y120" s="84">
        <f t="shared" si="17"/>
        <v>187.01000000000022</v>
      </c>
      <c r="Z120" s="84">
        <f t="shared" si="18"/>
        <v>96.836237523261715</v>
      </c>
      <c r="AA120" s="145"/>
      <c r="AB120" s="144"/>
      <c r="AC120" s="144"/>
      <c r="AD120" s="144"/>
      <c r="AE120" s="144"/>
    </row>
    <row r="121" spans="1:31" ht="24" customHeight="1" thickBot="1" x14ac:dyDescent="0.3">
      <c r="A121" s="110" t="s">
        <v>56</v>
      </c>
      <c r="B121" s="142" t="s">
        <v>57</v>
      </c>
      <c r="C121" s="322" t="s">
        <v>224</v>
      </c>
      <c r="D121" s="321" t="s">
        <v>74</v>
      </c>
      <c r="E121" s="320">
        <v>2</v>
      </c>
      <c r="F121" s="319">
        <v>2450</v>
      </c>
      <c r="G121" s="105">
        <f>E121*F121</f>
        <v>4900</v>
      </c>
      <c r="H121" s="107"/>
      <c r="I121" s="106"/>
      <c r="J121" s="105">
        <v>4778</v>
      </c>
      <c r="K121" s="114"/>
      <c r="L121" s="106"/>
      <c r="M121" s="112">
        <f>K121*L121</f>
        <v>0</v>
      </c>
      <c r="N121" s="114"/>
      <c r="O121" s="113"/>
      <c r="P121" s="112"/>
      <c r="Q121" s="114"/>
      <c r="R121" s="106"/>
      <c r="S121" s="112">
        <f>Q121*R121</f>
        <v>0</v>
      </c>
      <c r="T121" s="114"/>
      <c r="U121" s="113"/>
      <c r="V121" s="112"/>
      <c r="W121" s="92">
        <f t="shared" si="15"/>
        <v>4900</v>
      </c>
      <c r="X121" s="91">
        <f t="shared" si="16"/>
        <v>4778</v>
      </c>
      <c r="Y121" s="91">
        <f t="shared" si="17"/>
        <v>122</v>
      </c>
      <c r="Z121" s="91">
        <f t="shared" si="18"/>
        <v>97.510204081632651</v>
      </c>
      <c r="AA121" s="139"/>
      <c r="AB121" s="82"/>
      <c r="AC121" s="82"/>
      <c r="AD121" s="82"/>
      <c r="AE121" s="82"/>
    </row>
    <row r="122" spans="1:31" ht="18.75" customHeight="1" thickBot="1" x14ac:dyDescent="0.3">
      <c r="A122" s="110" t="s">
        <v>56</v>
      </c>
      <c r="B122" s="142" t="s">
        <v>60</v>
      </c>
      <c r="C122" s="322" t="s">
        <v>223</v>
      </c>
      <c r="D122" s="321" t="s">
        <v>74</v>
      </c>
      <c r="E122" s="320">
        <v>3</v>
      </c>
      <c r="F122" s="319">
        <v>337</v>
      </c>
      <c r="G122" s="105">
        <f>E122*F122</f>
        <v>1011</v>
      </c>
      <c r="H122" s="107"/>
      <c r="I122" s="106"/>
      <c r="J122" s="105">
        <v>275</v>
      </c>
      <c r="K122" s="114"/>
      <c r="L122" s="106"/>
      <c r="M122" s="112">
        <f>K122*L122</f>
        <v>0</v>
      </c>
      <c r="N122" s="114"/>
      <c r="O122" s="113"/>
      <c r="P122" s="112"/>
      <c r="Q122" s="114"/>
      <c r="R122" s="106"/>
      <c r="S122" s="112">
        <f>Q122*R122</f>
        <v>0</v>
      </c>
      <c r="T122" s="119"/>
      <c r="U122" s="118"/>
      <c r="V122" s="117"/>
      <c r="W122" s="92">
        <f t="shared" si="15"/>
        <v>1011</v>
      </c>
      <c r="X122" s="91">
        <f t="shared" si="16"/>
        <v>275</v>
      </c>
      <c r="Y122" s="91">
        <f t="shared" si="17"/>
        <v>736</v>
      </c>
      <c r="Z122" s="91">
        <f t="shared" si="18"/>
        <v>27.200791295746786</v>
      </c>
      <c r="AA122" s="139"/>
      <c r="AB122" s="82"/>
      <c r="AC122" s="82"/>
      <c r="AD122" s="82"/>
      <c r="AE122" s="82"/>
    </row>
    <row r="123" spans="1:31" ht="21.75" customHeight="1" thickBot="1" x14ac:dyDescent="0.3">
      <c r="A123" s="164" t="s">
        <v>56</v>
      </c>
      <c r="B123" s="132" t="s">
        <v>61</v>
      </c>
      <c r="C123" s="163" t="s">
        <v>113</v>
      </c>
      <c r="D123" s="141" t="s">
        <v>74</v>
      </c>
      <c r="E123" s="126"/>
      <c r="F123" s="123"/>
      <c r="G123" s="125">
        <f>E123*F123</f>
        <v>0</v>
      </c>
      <c r="H123" s="107"/>
      <c r="I123" s="106"/>
      <c r="J123" s="105">
        <v>670.99</v>
      </c>
      <c r="K123" s="124"/>
      <c r="L123" s="123"/>
      <c r="M123" s="122">
        <f>K123*L123</f>
        <v>0</v>
      </c>
      <c r="N123" s="124"/>
      <c r="O123" s="130"/>
      <c r="P123" s="122"/>
      <c r="Q123" s="124"/>
      <c r="R123" s="123"/>
      <c r="S123" s="122">
        <f>Q123*R123</f>
        <v>0</v>
      </c>
      <c r="T123" s="156"/>
      <c r="U123" s="155"/>
      <c r="V123" s="115"/>
      <c r="W123" s="92">
        <f t="shared" si="15"/>
        <v>0</v>
      </c>
      <c r="X123" s="91">
        <f t="shared" si="16"/>
        <v>670.99</v>
      </c>
      <c r="Y123" s="91">
        <f t="shared" si="17"/>
        <v>-670.99</v>
      </c>
      <c r="Z123" s="91" t="e">
        <f t="shared" si="18"/>
        <v>#DIV/0!</v>
      </c>
      <c r="AA123" s="162"/>
      <c r="AB123" s="82"/>
      <c r="AC123" s="82"/>
      <c r="AD123" s="82"/>
      <c r="AE123" s="82"/>
    </row>
    <row r="124" spans="1:31" ht="24.75" customHeight="1" thickBot="1" x14ac:dyDescent="0.3">
      <c r="A124" s="148" t="s">
        <v>53</v>
      </c>
      <c r="B124" s="153" t="s">
        <v>116</v>
      </c>
      <c r="C124" s="152" t="s">
        <v>117</v>
      </c>
      <c r="D124" s="151"/>
      <c r="E124" s="148">
        <f>SUM(E125:E127)</f>
        <v>51</v>
      </c>
      <c r="F124" s="147">
        <f>SUM(F125:F127)</f>
        <v>1518</v>
      </c>
      <c r="G124" s="146">
        <f>SUM(G125:G127)</f>
        <v>2400</v>
      </c>
      <c r="H124" s="326"/>
      <c r="I124" s="325"/>
      <c r="J124" s="324">
        <f>J125+J126</f>
        <v>2399.84</v>
      </c>
      <c r="K124" s="148">
        <f>SUM(K125:K127)</f>
        <v>0</v>
      </c>
      <c r="L124" s="147">
        <f>SUM(L125:L127)</f>
        <v>0</v>
      </c>
      <c r="M124" s="146">
        <f>SUM(M125:M127)</f>
        <v>0</v>
      </c>
      <c r="N124" s="148"/>
      <c r="O124" s="147"/>
      <c r="P124" s="146"/>
      <c r="Q124" s="148">
        <f>SUM(Q125:Q127)</f>
        <v>0</v>
      </c>
      <c r="R124" s="147">
        <f>SUM(R125:R127)</f>
        <v>0</v>
      </c>
      <c r="S124" s="146">
        <f>SUM(S125:S127)</f>
        <v>0</v>
      </c>
      <c r="T124" s="148"/>
      <c r="U124" s="147"/>
      <c r="V124" s="146"/>
      <c r="W124" s="85">
        <f t="shared" si="15"/>
        <v>2400</v>
      </c>
      <c r="X124" s="84">
        <f t="shared" si="16"/>
        <v>2399.84</v>
      </c>
      <c r="Y124" s="84">
        <f t="shared" si="17"/>
        <v>0.15999999999985448</v>
      </c>
      <c r="Z124" s="84">
        <f t="shared" si="18"/>
        <v>99.993333333333339</v>
      </c>
      <c r="AA124" s="145"/>
      <c r="AB124" s="144"/>
      <c r="AC124" s="144"/>
      <c r="AD124" s="144"/>
      <c r="AE124" s="144"/>
    </row>
    <row r="125" spans="1:31" ht="24" customHeight="1" thickBot="1" x14ac:dyDescent="0.3">
      <c r="A125" s="110" t="s">
        <v>56</v>
      </c>
      <c r="B125" s="142" t="s">
        <v>57</v>
      </c>
      <c r="C125" s="336" t="s">
        <v>222</v>
      </c>
      <c r="D125" s="321" t="s">
        <v>74</v>
      </c>
      <c r="E125" s="335">
        <v>1</v>
      </c>
      <c r="F125" s="334">
        <v>1500</v>
      </c>
      <c r="G125" s="333">
        <f>E125*F125</f>
        <v>1500</v>
      </c>
      <c r="H125" s="335"/>
      <c r="I125" s="334"/>
      <c r="J125" s="333">
        <v>1569.84</v>
      </c>
      <c r="K125" s="114"/>
      <c r="L125" s="106"/>
      <c r="M125" s="112">
        <f>K125*L125</f>
        <v>0</v>
      </c>
      <c r="N125" s="114"/>
      <c r="O125" s="113"/>
      <c r="P125" s="112"/>
      <c r="Q125" s="114"/>
      <c r="R125" s="106"/>
      <c r="S125" s="112">
        <f>Q125*R125</f>
        <v>0</v>
      </c>
      <c r="T125" s="119"/>
      <c r="U125" s="118"/>
      <c r="V125" s="117"/>
      <c r="W125" s="92">
        <f t="shared" si="15"/>
        <v>1500</v>
      </c>
      <c r="X125" s="91">
        <f t="shared" si="16"/>
        <v>1569.84</v>
      </c>
      <c r="Y125" s="91">
        <f t="shared" si="17"/>
        <v>-69.839999999999918</v>
      </c>
      <c r="Z125" s="91">
        <f t="shared" si="18"/>
        <v>104.65599999999999</v>
      </c>
      <c r="AA125" s="139"/>
      <c r="AB125" s="82"/>
      <c r="AC125" s="82"/>
      <c r="AD125" s="82"/>
      <c r="AE125" s="82"/>
    </row>
    <row r="126" spans="1:31" ht="18.75" customHeight="1" thickBot="1" x14ac:dyDescent="0.3">
      <c r="A126" s="110" t="s">
        <v>56</v>
      </c>
      <c r="B126" s="142" t="s">
        <v>60</v>
      </c>
      <c r="C126" s="322" t="s">
        <v>221</v>
      </c>
      <c r="D126" s="321" t="s">
        <v>74</v>
      </c>
      <c r="E126" s="320">
        <v>50</v>
      </c>
      <c r="F126" s="319">
        <v>18</v>
      </c>
      <c r="G126" s="105">
        <f>E126*F126</f>
        <v>900</v>
      </c>
      <c r="H126" s="107"/>
      <c r="I126" s="106"/>
      <c r="J126" s="105">
        <v>830</v>
      </c>
      <c r="K126" s="114"/>
      <c r="L126" s="106"/>
      <c r="M126" s="112">
        <f>K126*L126</f>
        <v>0</v>
      </c>
      <c r="N126" s="114"/>
      <c r="O126" s="113"/>
      <c r="P126" s="112"/>
      <c r="Q126" s="114"/>
      <c r="R126" s="106"/>
      <c r="S126" s="112">
        <f>Q126*R126</f>
        <v>0</v>
      </c>
      <c r="T126" s="119"/>
      <c r="U126" s="118"/>
      <c r="V126" s="117"/>
      <c r="W126" s="92">
        <f t="shared" si="15"/>
        <v>900</v>
      </c>
      <c r="X126" s="91">
        <f t="shared" si="16"/>
        <v>830</v>
      </c>
      <c r="Y126" s="91">
        <f t="shared" si="17"/>
        <v>70</v>
      </c>
      <c r="Z126" s="91">
        <f t="shared" si="18"/>
        <v>92.222222222222229</v>
      </c>
      <c r="AA126" s="139"/>
      <c r="AB126" s="82"/>
      <c r="AC126" s="82"/>
      <c r="AD126" s="82"/>
      <c r="AE126" s="82"/>
    </row>
    <row r="127" spans="1:31" ht="21.75" customHeight="1" thickBot="1" x14ac:dyDescent="0.3">
      <c r="A127" s="160" t="s">
        <v>56</v>
      </c>
      <c r="B127" s="128" t="s">
        <v>61</v>
      </c>
      <c r="C127" s="159" t="s">
        <v>113</v>
      </c>
      <c r="D127" s="318" t="s">
        <v>74</v>
      </c>
      <c r="E127" s="102"/>
      <c r="F127" s="120"/>
      <c r="G127" s="157">
        <f>E127*F127</f>
        <v>0</v>
      </c>
      <c r="H127" s="107"/>
      <c r="I127" s="106"/>
      <c r="J127" s="105"/>
      <c r="K127" s="95"/>
      <c r="L127" s="120"/>
      <c r="M127" s="93">
        <f>K127*L127</f>
        <v>0</v>
      </c>
      <c r="N127" s="95"/>
      <c r="O127" s="94"/>
      <c r="P127" s="93"/>
      <c r="Q127" s="95"/>
      <c r="R127" s="120"/>
      <c r="S127" s="93">
        <f>Q127*R127</f>
        <v>0</v>
      </c>
      <c r="T127" s="156"/>
      <c r="U127" s="155"/>
      <c r="V127" s="115"/>
      <c r="W127" s="92">
        <f t="shared" si="15"/>
        <v>0</v>
      </c>
      <c r="X127" s="91">
        <f t="shared" si="16"/>
        <v>0</v>
      </c>
      <c r="Y127" s="91">
        <f t="shared" si="17"/>
        <v>0</v>
      </c>
      <c r="Z127" s="91" t="e">
        <f t="shared" si="18"/>
        <v>#DIV/0!</v>
      </c>
      <c r="AA127" s="154"/>
      <c r="AB127" s="82"/>
      <c r="AC127" s="82"/>
      <c r="AD127" s="82"/>
      <c r="AE127" s="82"/>
    </row>
    <row r="128" spans="1:31" ht="15" customHeight="1" thickBot="1" x14ac:dyDescent="0.3">
      <c r="A128" s="286" t="s">
        <v>118</v>
      </c>
      <c r="B128" s="285"/>
      <c r="C128" s="284"/>
      <c r="D128" s="283"/>
      <c r="E128" s="282">
        <f>E124+E120+E103</f>
        <v>660</v>
      </c>
      <c r="F128" s="281">
        <f>F124+F120+F103</f>
        <v>16573</v>
      </c>
      <c r="G128" s="280">
        <f>G124+G120+G103</f>
        <v>58591</v>
      </c>
      <c r="H128" s="317"/>
      <c r="I128" s="316"/>
      <c r="J128" s="315"/>
      <c r="K128" s="282">
        <f>K124+K120+K103</f>
        <v>0</v>
      </c>
      <c r="L128" s="281">
        <f>L124+L120+L103</f>
        <v>0</v>
      </c>
      <c r="M128" s="280">
        <f>M124+M120+M103</f>
        <v>0</v>
      </c>
      <c r="N128" s="332"/>
      <c r="O128" s="331"/>
      <c r="P128" s="330"/>
      <c r="Q128" s="282">
        <f>Q124+Q120+Q103</f>
        <v>0</v>
      </c>
      <c r="R128" s="281">
        <f>R124+R120+R103</f>
        <v>0</v>
      </c>
      <c r="S128" s="280">
        <f>S124+S120+S103</f>
        <v>0</v>
      </c>
      <c r="T128" s="282"/>
      <c r="U128" s="281"/>
      <c r="V128" s="280"/>
      <c r="W128" s="85">
        <f t="shared" si="15"/>
        <v>58591</v>
      </c>
      <c r="X128" s="84">
        <f t="shared" si="16"/>
        <v>0</v>
      </c>
      <c r="Y128" s="84">
        <f t="shared" si="17"/>
        <v>58591</v>
      </c>
      <c r="Z128" s="84">
        <f t="shared" si="18"/>
        <v>0</v>
      </c>
      <c r="AA128" s="278"/>
      <c r="AB128" s="82"/>
      <c r="AC128" s="82"/>
      <c r="AD128" s="82"/>
      <c r="AE128" s="82"/>
    </row>
    <row r="129" spans="1:31" ht="15.75" customHeight="1" thickBot="1" x14ac:dyDescent="0.3">
      <c r="A129" s="291" t="s">
        <v>51</v>
      </c>
      <c r="B129" s="193" t="s">
        <v>24</v>
      </c>
      <c r="C129" s="192" t="s">
        <v>119</v>
      </c>
      <c r="D129" s="273"/>
      <c r="E129" s="274"/>
      <c r="F129" s="273"/>
      <c r="G129" s="272"/>
      <c r="H129" s="314"/>
      <c r="I129" s="313"/>
      <c r="J129" s="312"/>
      <c r="K129" s="274"/>
      <c r="L129" s="273"/>
      <c r="M129" s="272"/>
      <c r="N129" s="273"/>
      <c r="O129" s="273"/>
      <c r="P129" s="273"/>
      <c r="Q129" s="274"/>
      <c r="R129" s="273"/>
      <c r="S129" s="272"/>
      <c r="T129" s="329"/>
      <c r="U129" s="328"/>
      <c r="V129" s="327"/>
      <c r="W129" s="244">
        <f t="shared" si="15"/>
        <v>0</v>
      </c>
      <c r="X129" s="243">
        <f t="shared" si="16"/>
        <v>0</v>
      </c>
      <c r="Y129" s="243">
        <f t="shared" si="17"/>
        <v>0</v>
      </c>
      <c r="Z129" s="243" t="e">
        <f t="shared" si="18"/>
        <v>#DIV/0!</v>
      </c>
      <c r="AA129" s="271"/>
      <c r="AB129" s="82"/>
      <c r="AC129" s="82"/>
      <c r="AD129" s="82"/>
      <c r="AE129" s="82"/>
    </row>
    <row r="130" spans="1:31" ht="15.75" customHeight="1" thickBot="1" x14ac:dyDescent="0.3">
      <c r="A130" s="148" t="s">
        <v>53</v>
      </c>
      <c r="B130" s="153" t="s">
        <v>120</v>
      </c>
      <c r="C130" s="183" t="s">
        <v>121</v>
      </c>
      <c r="D130" s="182"/>
      <c r="E130" s="180">
        <f>SUM(E131:E140)</f>
        <v>2202</v>
      </c>
      <c r="F130" s="179">
        <f>SUM(F131:F140)</f>
        <v>794</v>
      </c>
      <c r="G130" s="178">
        <f>SUM(G131:G140)</f>
        <v>7850</v>
      </c>
      <c r="H130" s="326"/>
      <c r="I130" s="325"/>
      <c r="J130" s="324"/>
      <c r="K130" s="180">
        <f>SUM(K131:K140)</f>
        <v>0</v>
      </c>
      <c r="L130" s="179">
        <f>SUM(L131:L140)</f>
        <v>0</v>
      </c>
      <c r="M130" s="178">
        <f>SUM(M131:M140)</f>
        <v>0</v>
      </c>
      <c r="N130" s="181"/>
      <c r="O130" s="181"/>
      <c r="P130" s="181"/>
      <c r="Q130" s="180">
        <f>SUM(Q131:Q140)</f>
        <v>0</v>
      </c>
      <c r="R130" s="179">
        <f>SUM(R131:R140)</f>
        <v>0</v>
      </c>
      <c r="S130" s="178">
        <f>SUM(S131:S140)</f>
        <v>0</v>
      </c>
      <c r="T130" s="180"/>
      <c r="U130" s="179"/>
      <c r="V130" s="178"/>
      <c r="W130" s="85">
        <f t="shared" si="15"/>
        <v>7850</v>
      </c>
      <c r="X130" s="84">
        <f t="shared" si="16"/>
        <v>0</v>
      </c>
      <c r="Y130" s="84">
        <f t="shared" si="17"/>
        <v>7850</v>
      </c>
      <c r="Z130" s="84">
        <f t="shared" si="18"/>
        <v>0</v>
      </c>
      <c r="AA130" s="167"/>
      <c r="AB130" s="144"/>
      <c r="AC130" s="144"/>
      <c r="AD130" s="144"/>
      <c r="AE130" s="144"/>
    </row>
    <row r="131" spans="1:31" ht="15.75" customHeight="1" thickBot="1" x14ac:dyDescent="0.3">
      <c r="A131" s="110" t="s">
        <v>56</v>
      </c>
      <c r="B131" s="142" t="s">
        <v>57</v>
      </c>
      <c r="C131" s="108" t="s">
        <v>122</v>
      </c>
      <c r="D131" s="143" t="s">
        <v>74</v>
      </c>
      <c r="E131" s="107"/>
      <c r="F131" s="106"/>
      <c r="G131" s="105">
        <f t="shared" ref="G131:G140" si="19">E131*F131</f>
        <v>0</v>
      </c>
      <c r="H131" s="107"/>
      <c r="I131" s="106"/>
      <c r="J131" s="105"/>
      <c r="K131" s="114"/>
      <c r="L131" s="106"/>
      <c r="M131" s="112">
        <f t="shared" ref="M131:M140" si="20">K131*L131</f>
        <v>0</v>
      </c>
      <c r="N131" s="114"/>
      <c r="O131" s="113"/>
      <c r="P131" s="112"/>
      <c r="Q131" s="114"/>
      <c r="R131" s="106"/>
      <c r="S131" s="112">
        <f t="shared" ref="S131:S140" si="21">Q131*R131</f>
        <v>0</v>
      </c>
      <c r="T131" s="119"/>
      <c r="U131" s="118"/>
      <c r="V131" s="117"/>
      <c r="W131" s="92">
        <f t="shared" si="15"/>
        <v>0</v>
      </c>
      <c r="X131" s="91">
        <f t="shared" si="16"/>
        <v>0</v>
      </c>
      <c r="Y131" s="91">
        <f t="shared" si="17"/>
        <v>0</v>
      </c>
      <c r="Z131" s="91" t="e">
        <f t="shared" si="18"/>
        <v>#DIV/0!</v>
      </c>
      <c r="AA131" s="139"/>
      <c r="AB131" s="82"/>
      <c r="AC131" s="82"/>
      <c r="AD131" s="82"/>
      <c r="AE131" s="82"/>
    </row>
    <row r="132" spans="1:31" ht="15.75" customHeight="1" thickBot="1" x14ac:dyDescent="0.3">
      <c r="A132" s="110" t="s">
        <v>56</v>
      </c>
      <c r="B132" s="142" t="s">
        <v>60</v>
      </c>
      <c r="C132" s="108" t="s">
        <v>123</v>
      </c>
      <c r="D132" s="143" t="s">
        <v>74</v>
      </c>
      <c r="E132" s="107"/>
      <c r="F132" s="106"/>
      <c r="G132" s="105">
        <f t="shared" si="19"/>
        <v>0</v>
      </c>
      <c r="H132" s="107"/>
      <c r="I132" s="106"/>
      <c r="J132" s="105"/>
      <c r="K132" s="114"/>
      <c r="L132" s="106"/>
      <c r="M132" s="112">
        <f t="shared" si="20"/>
        <v>0</v>
      </c>
      <c r="N132" s="114"/>
      <c r="O132" s="113"/>
      <c r="P132" s="112"/>
      <c r="Q132" s="114"/>
      <c r="R132" s="106"/>
      <c r="S132" s="112">
        <f t="shared" si="21"/>
        <v>0</v>
      </c>
      <c r="T132" s="119"/>
      <c r="U132" s="118"/>
      <c r="V132" s="117"/>
      <c r="W132" s="92">
        <f t="shared" si="15"/>
        <v>0</v>
      </c>
      <c r="X132" s="91">
        <f t="shared" si="16"/>
        <v>0</v>
      </c>
      <c r="Y132" s="91">
        <f t="shared" si="17"/>
        <v>0</v>
      </c>
      <c r="Z132" s="91" t="e">
        <f t="shared" si="18"/>
        <v>#DIV/0!</v>
      </c>
      <c r="AA132" s="139"/>
      <c r="AB132" s="82"/>
      <c r="AC132" s="82"/>
      <c r="AD132" s="82"/>
      <c r="AE132" s="82"/>
    </row>
    <row r="133" spans="1:31" ht="24" customHeight="1" thickBot="1" x14ac:dyDescent="0.3">
      <c r="A133" s="110" t="s">
        <v>56</v>
      </c>
      <c r="B133" s="142" t="s">
        <v>61</v>
      </c>
      <c r="C133" s="322" t="s">
        <v>125</v>
      </c>
      <c r="D133" s="321" t="s">
        <v>74</v>
      </c>
      <c r="E133" s="320">
        <v>50</v>
      </c>
      <c r="F133" s="319">
        <v>15</v>
      </c>
      <c r="G133" s="105">
        <f t="shared" si="19"/>
        <v>750</v>
      </c>
      <c r="H133" s="107"/>
      <c r="I133" s="106"/>
      <c r="J133" s="105">
        <v>760.28</v>
      </c>
      <c r="K133" s="114"/>
      <c r="L133" s="106"/>
      <c r="M133" s="112">
        <f t="shared" si="20"/>
        <v>0</v>
      </c>
      <c r="N133" s="114"/>
      <c r="O133" s="113"/>
      <c r="P133" s="112"/>
      <c r="Q133" s="114"/>
      <c r="R133" s="106"/>
      <c r="S133" s="112">
        <f t="shared" si="21"/>
        <v>0</v>
      </c>
      <c r="T133" s="119"/>
      <c r="U133" s="118"/>
      <c r="V133" s="117"/>
      <c r="W133" s="92">
        <f t="shared" si="15"/>
        <v>750</v>
      </c>
      <c r="X133" s="91">
        <f t="shared" si="16"/>
        <v>760.28</v>
      </c>
      <c r="Y133" s="91">
        <f t="shared" si="17"/>
        <v>-10.279999999999973</v>
      </c>
      <c r="Z133" s="91">
        <f t="shared" si="18"/>
        <v>101.37066666666665</v>
      </c>
      <c r="AA133" s="165"/>
      <c r="AB133" s="82"/>
      <c r="AC133" s="82"/>
      <c r="AD133" s="82"/>
      <c r="AE133" s="82"/>
    </row>
    <row r="134" spans="1:31" ht="21" customHeight="1" thickBot="1" x14ac:dyDescent="0.3">
      <c r="A134" s="110" t="s">
        <v>56</v>
      </c>
      <c r="B134" s="142" t="s">
        <v>124</v>
      </c>
      <c r="C134" s="322" t="s">
        <v>127</v>
      </c>
      <c r="D134" s="321" t="s">
        <v>74</v>
      </c>
      <c r="E134" s="320">
        <v>100</v>
      </c>
      <c r="F134" s="319">
        <v>5</v>
      </c>
      <c r="G134" s="105">
        <f t="shared" si="19"/>
        <v>500</v>
      </c>
      <c r="H134" s="107">
        <f ca="1">H134:J164</f>
        <v>0</v>
      </c>
      <c r="I134" s="106"/>
      <c r="J134" s="105">
        <v>265.12</v>
      </c>
      <c r="K134" s="114"/>
      <c r="L134" s="106"/>
      <c r="M134" s="112">
        <f t="shared" si="20"/>
        <v>0</v>
      </c>
      <c r="N134" s="114"/>
      <c r="O134" s="113"/>
      <c r="P134" s="112"/>
      <c r="Q134" s="114"/>
      <c r="R134" s="106"/>
      <c r="S134" s="112">
        <f t="shared" si="21"/>
        <v>0</v>
      </c>
      <c r="T134" s="114"/>
      <c r="U134" s="113"/>
      <c r="V134" s="112"/>
      <c r="W134" s="92">
        <f t="shared" si="15"/>
        <v>500</v>
      </c>
      <c r="X134" s="91">
        <f t="shared" si="16"/>
        <v>265.12</v>
      </c>
      <c r="Y134" s="91">
        <f t="shared" si="17"/>
        <v>234.88</v>
      </c>
      <c r="Z134" s="91">
        <f t="shared" si="18"/>
        <v>53.024000000000001</v>
      </c>
      <c r="AA134" s="165"/>
      <c r="AB134" s="82"/>
      <c r="AC134" s="82"/>
      <c r="AD134" s="82"/>
      <c r="AE134" s="82"/>
    </row>
    <row r="135" spans="1:31" ht="21" customHeight="1" thickBot="1" x14ac:dyDescent="0.3">
      <c r="A135" s="110" t="s">
        <v>56</v>
      </c>
      <c r="B135" s="323" t="s">
        <v>126</v>
      </c>
      <c r="C135" s="322" t="s">
        <v>129</v>
      </c>
      <c r="D135" s="321" t="s">
        <v>74</v>
      </c>
      <c r="E135" s="320">
        <v>50</v>
      </c>
      <c r="F135" s="319">
        <v>22</v>
      </c>
      <c r="G135" s="105">
        <f t="shared" si="19"/>
        <v>1100</v>
      </c>
      <c r="H135" s="107"/>
      <c r="I135" s="106"/>
      <c r="J135" s="105">
        <v>300</v>
      </c>
      <c r="K135" s="114"/>
      <c r="L135" s="106"/>
      <c r="M135" s="112">
        <f t="shared" si="20"/>
        <v>0</v>
      </c>
      <c r="N135" s="114"/>
      <c r="O135" s="113"/>
      <c r="P135" s="112"/>
      <c r="Q135" s="114"/>
      <c r="R135" s="106"/>
      <c r="S135" s="112">
        <f t="shared" si="21"/>
        <v>0</v>
      </c>
      <c r="T135" s="119"/>
      <c r="U135" s="118"/>
      <c r="V135" s="117"/>
      <c r="W135" s="92">
        <f t="shared" si="15"/>
        <v>1100</v>
      </c>
      <c r="X135" s="91">
        <f t="shared" si="16"/>
        <v>300</v>
      </c>
      <c r="Y135" s="91">
        <f t="shared" si="17"/>
        <v>800</v>
      </c>
      <c r="Z135" s="91">
        <f t="shared" si="18"/>
        <v>27.27272727272727</v>
      </c>
      <c r="AA135" s="165"/>
      <c r="AB135" s="82"/>
      <c r="AC135" s="82"/>
      <c r="AD135" s="82"/>
      <c r="AE135" s="82"/>
    </row>
    <row r="136" spans="1:31" ht="24" customHeight="1" thickBot="1" x14ac:dyDescent="0.3">
      <c r="A136" s="110" t="s">
        <v>56</v>
      </c>
      <c r="B136" s="142" t="s">
        <v>128</v>
      </c>
      <c r="C136" s="322" t="s">
        <v>220</v>
      </c>
      <c r="D136" s="321" t="s">
        <v>74</v>
      </c>
      <c r="E136" s="320">
        <v>2</v>
      </c>
      <c r="F136" s="319">
        <v>750</v>
      </c>
      <c r="G136" s="105">
        <f t="shared" si="19"/>
        <v>1500</v>
      </c>
      <c r="H136" s="107"/>
      <c r="I136" s="106"/>
      <c r="J136" s="105"/>
      <c r="K136" s="114"/>
      <c r="L136" s="106"/>
      <c r="M136" s="112">
        <f t="shared" si="20"/>
        <v>0</v>
      </c>
      <c r="N136" s="114"/>
      <c r="O136" s="113"/>
      <c r="P136" s="112"/>
      <c r="Q136" s="114"/>
      <c r="R136" s="106"/>
      <c r="S136" s="112">
        <f t="shared" si="21"/>
        <v>0</v>
      </c>
      <c r="T136" s="119"/>
      <c r="U136" s="118"/>
      <c r="V136" s="117"/>
      <c r="W136" s="92">
        <f t="shared" si="15"/>
        <v>1500</v>
      </c>
      <c r="X136" s="91">
        <f t="shared" si="16"/>
        <v>0</v>
      </c>
      <c r="Y136" s="91">
        <f t="shared" si="17"/>
        <v>1500</v>
      </c>
      <c r="Z136" s="91">
        <f t="shared" si="18"/>
        <v>0</v>
      </c>
      <c r="AA136" s="165"/>
      <c r="AB136" s="82"/>
      <c r="AC136" s="82"/>
      <c r="AD136" s="82"/>
      <c r="AE136" s="82"/>
    </row>
    <row r="137" spans="1:31" ht="15.75" customHeight="1" thickBot="1" x14ac:dyDescent="0.3">
      <c r="A137" s="110" t="s">
        <v>56</v>
      </c>
      <c r="B137" s="142" t="s">
        <v>130</v>
      </c>
      <c r="C137" s="322" t="s">
        <v>219</v>
      </c>
      <c r="D137" s="321" t="s">
        <v>74</v>
      </c>
      <c r="E137" s="320"/>
      <c r="F137" s="319"/>
      <c r="G137" s="105">
        <f t="shared" si="19"/>
        <v>0</v>
      </c>
      <c r="H137" s="107"/>
      <c r="I137" s="106"/>
      <c r="J137" s="105"/>
      <c r="K137" s="114"/>
      <c r="L137" s="106"/>
      <c r="M137" s="112">
        <f t="shared" si="20"/>
        <v>0</v>
      </c>
      <c r="N137" s="114"/>
      <c r="O137" s="113"/>
      <c r="P137" s="112"/>
      <c r="Q137" s="114"/>
      <c r="R137" s="106"/>
      <c r="S137" s="112">
        <f t="shared" si="21"/>
        <v>0</v>
      </c>
      <c r="T137" s="114"/>
      <c r="U137" s="113"/>
      <c r="V137" s="112"/>
      <c r="W137" s="92">
        <f t="shared" si="15"/>
        <v>0</v>
      </c>
      <c r="X137" s="91">
        <f t="shared" si="16"/>
        <v>0</v>
      </c>
      <c r="Y137" s="91">
        <f t="shared" si="17"/>
        <v>0</v>
      </c>
      <c r="Z137" s="91" t="e">
        <f t="shared" si="18"/>
        <v>#DIV/0!</v>
      </c>
      <c r="AA137" s="139"/>
      <c r="AB137" s="82"/>
      <c r="AC137" s="82"/>
      <c r="AD137" s="82"/>
      <c r="AE137" s="82"/>
    </row>
    <row r="138" spans="1:31" ht="15.75" customHeight="1" thickBot="1" x14ac:dyDescent="0.3">
      <c r="A138" s="110" t="s">
        <v>56</v>
      </c>
      <c r="B138" s="142" t="s">
        <v>131</v>
      </c>
      <c r="C138" s="108" t="s">
        <v>132</v>
      </c>
      <c r="D138" s="143" t="s">
        <v>74</v>
      </c>
      <c r="E138" s="107"/>
      <c r="F138" s="106"/>
      <c r="G138" s="105">
        <f t="shared" si="19"/>
        <v>0</v>
      </c>
      <c r="H138" s="107"/>
      <c r="I138" s="106"/>
      <c r="J138" s="105"/>
      <c r="K138" s="114"/>
      <c r="L138" s="106"/>
      <c r="M138" s="112">
        <f t="shared" si="20"/>
        <v>0</v>
      </c>
      <c r="N138" s="114"/>
      <c r="O138" s="113"/>
      <c r="P138" s="112"/>
      <c r="Q138" s="114"/>
      <c r="R138" s="106"/>
      <c r="S138" s="112">
        <f t="shared" si="21"/>
        <v>0</v>
      </c>
      <c r="T138" s="119"/>
      <c r="U138" s="118"/>
      <c r="V138" s="117"/>
      <c r="W138" s="92">
        <f t="shared" si="15"/>
        <v>0</v>
      </c>
      <c r="X138" s="91">
        <f t="shared" si="16"/>
        <v>0</v>
      </c>
      <c r="Y138" s="91">
        <f t="shared" si="17"/>
        <v>0</v>
      </c>
      <c r="Z138" s="91" t="e">
        <f t="shared" si="18"/>
        <v>#DIV/0!</v>
      </c>
      <c r="AA138" s="139"/>
      <c r="AB138" s="82"/>
      <c r="AC138" s="82"/>
      <c r="AD138" s="82"/>
      <c r="AE138" s="82"/>
    </row>
    <row r="139" spans="1:31" ht="15.75" customHeight="1" thickBot="1" x14ac:dyDescent="0.3">
      <c r="A139" s="164" t="s">
        <v>56</v>
      </c>
      <c r="B139" s="132" t="s">
        <v>133</v>
      </c>
      <c r="C139" s="163" t="s">
        <v>134</v>
      </c>
      <c r="D139" s="143" t="s">
        <v>74</v>
      </c>
      <c r="E139" s="126"/>
      <c r="F139" s="123"/>
      <c r="G139" s="105">
        <f t="shared" si="19"/>
        <v>0</v>
      </c>
      <c r="H139" s="107"/>
      <c r="I139" s="106"/>
      <c r="J139" s="105"/>
      <c r="K139" s="114"/>
      <c r="L139" s="106"/>
      <c r="M139" s="112">
        <f t="shared" si="20"/>
        <v>0</v>
      </c>
      <c r="N139" s="114"/>
      <c r="O139" s="113"/>
      <c r="P139" s="112"/>
      <c r="Q139" s="114"/>
      <c r="R139" s="106"/>
      <c r="S139" s="112">
        <f t="shared" si="21"/>
        <v>0</v>
      </c>
      <c r="T139" s="119"/>
      <c r="U139" s="118"/>
      <c r="V139" s="117"/>
      <c r="W139" s="92">
        <f t="shared" ref="W139:W170" si="22">G139+M139+S139</f>
        <v>0</v>
      </c>
      <c r="X139" s="91">
        <f t="shared" ref="X139:X170" si="23">J139+P139+V139</f>
        <v>0</v>
      </c>
      <c r="Y139" s="91">
        <f t="shared" ref="Y139:Y170" si="24">W139-X139</f>
        <v>0</v>
      </c>
      <c r="Z139" s="91" t="e">
        <f t="shared" ref="Z139:Z170" si="25">X139/W139*100</f>
        <v>#DIV/0!</v>
      </c>
      <c r="AA139" s="162"/>
      <c r="AB139" s="82"/>
      <c r="AC139" s="82"/>
      <c r="AD139" s="82"/>
      <c r="AE139" s="82"/>
    </row>
    <row r="140" spans="1:31" ht="20.25" customHeight="1" thickBot="1" x14ac:dyDescent="0.3">
      <c r="A140" s="160" t="s">
        <v>56</v>
      </c>
      <c r="B140" s="128" t="s">
        <v>135</v>
      </c>
      <c r="C140" s="159" t="s">
        <v>218</v>
      </c>
      <c r="D140" s="318" t="s">
        <v>74</v>
      </c>
      <c r="E140" s="102">
        <v>2000</v>
      </c>
      <c r="F140" s="120">
        <v>2</v>
      </c>
      <c r="G140" s="157">
        <f t="shared" si="19"/>
        <v>4000</v>
      </c>
      <c r="H140" s="107"/>
      <c r="I140" s="106"/>
      <c r="J140" s="105">
        <v>1852.8</v>
      </c>
      <c r="K140" s="95"/>
      <c r="L140" s="120"/>
      <c r="M140" s="93">
        <f t="shared" si="20"/>
        <v>0</v>
      </c>
      <c r="N140" s="95"/>
      <c r="O140" s="94"/>
      <c r="P140" s="93"/>
      <c r="Q140" s="95"/>
      <c r="R140" s="120"/>
      <c r="S140" s="93">
        <f t="shared" si="21"/>
        <v>0</v>
      </c>
      <c r="T140" s="97"/>
      <c r="U140" s="99"/>
      <c r="V140" s="98"/>
      <c r="W140" s="92">
        <f t="shared" si="22"/>
        <v>4000</v>
      </c>
      <c r="X140" s="91">
        <f t="shared" si="23"/>
        <v>1852.8</v>
      </c>
      <c r="Y140" s="91">
        <f t="shared" si="24"/>
        <v>2147.1999999999998</v>
      </c>
      <c r="Z140" s="91">
        <f t="shared" si="25"/>
        <v>46.32</v>
      </c>
      <c r="AA140" s="203"/>
      <c r="AB140" s="82"/>
      <c r="AC140" s="82"/>
      <c r="AD140" s="82"/>
      <c r="AE140" s="82"/>
    </row>
    <row r="141" spans="1:31" ht="15" customHeight="1" thickBot="1" x14ac:dyDescent="0.3">
      <c r="A141" s="286" t="s">
        <v>136</v>
      </c>
      <c r="B141" s="285"/>
      <c r="C141" s="284"/>
      <c r="D141" s="283"/>
      <c r="E141" s="282">
        <f>E130</f>
        <v>2202</v>
      </c>
      <c r="F141" s="281">
        <f>F130</f>
        <v>794</v>
      </c>
      <c r="G141" s="280">
        <f>G130</f>
        <v>7850</v>
      </c>
      <c r="H141" s="317"/>
      <c r="I141" s="316"/>
      <c r="J141" s="315">
        <f>SUM(J133:J140)</f>
        <v>3178.2</v>
      </c>
      <c r="K141" s="282">
        <f>K130</f>
        <v>0</v>
      </c>
      <c r="L141" s="281">
        <f>L130</f>
        <v>0</v>
      </c>
      <c r="M141" s="280">
        <f>M130</f>
        <v>0</v>
      </c>
      <c r="N141" s="282"/>
      <c r="O141" s="281"/>
      <c r="P141" s="280"/>
      <c r="Q141" s="282">
        <f>Q130</f>
        <v>0</v>
      </c>
      <c r="R141" s="281">
        <f>R130</f>
        <v>0</v>
      </c>
      <c r="S141" s="280">
        <f>S130</f>
        <v>0</v>
      </c>
      <c r="T141" s="279"/>
      <c r="U141" s="279"/>
      <c r="V141" s="279"/>
      <c r="W141" s="85">
        <f t="shared" si="22"/>
        <v>7850</v>
      </c>
      <c r="X141" s="84">
        <f t="shared" si="23"/>
        <v>3178.2</v>
      </c>
      <c r="Y141" s="84">
        <f t="shared" si="24"/>
        <v>4671.8</v>
      </c>
      <c r="Z141" s="84">
        <f t="shared" si="25"/>
        <v>40.486624203821655</v>
      </c>
      <c r="AA141" s="278"/>
      <c r="AB141" s="82"/>
      <c r="AC141" s="82"/>
      <c r="AD141" s="82"/>
      <c r="AE141" s="82"/>
    </row>
    <row r="142" spans="1:31" ht="30" customHeight="1" thickBot="1" x14ac:dyDescent="0.3">
      <c r="A142" s="291" t="s">
        <v>51</v>
      </c>
      <c r="B142" s="193" t="s">
        <v>25</v>
      </c>
      <c r="C142" s="223" t="s">
        <v>137</v>
      </c>
      <c r="D142" s="222"/>
      <c r="E142" s="221"/>
      <c r="F142" s="219"/>
      <c r="G142" s="220"/>
      <c r="H142" s="314"/>
      <c r="I142" s="313"/>
      <c r="J142" s="312"/>
      <c r="K142" s="221"/>
      <c r="L142" s="219"/>
      <c r="M142" s="220"/>
      <c r="N142" s="311"/>
      <c r="O142" s="310"/>
      <c r="P142" s="309"/>
      <c r="Q142" s="221"/>
      <c r="R142" s="219"/>
      <c r="S142" s="220"/>
      <c r="T142" s="219"/>
      <c r="U142" s="219"/>
      <c r="V142" s="219"/>
      <c r="W142" s="244">
        <f t="shared" si="22"/>
        <v>0</v>
      </c>
      <c r="X142" s="243">
        <f t="shared" si="23"/>
        <v>0</v>
      </c>
      <c r="Y142" s="243">
        <f t="shared" si="24"/>
        <v>0</v>
      </c>
      <c r="Z142" s="243" t="e">
        <f t="shared" si="25"/>
        <v>#DIV/0!</v>
      </c>
      <c r="AA142" s="218"/>
      <c r="AB142" s="82"/>
      <c r="AC142" s="82"/>
      <c r="AD142" s="82"/>
      <c r="AE142" s="82"/>
    </row>
    <row r="143" spans="1:31" ht="25.5" customHeight="1" thickBot="1" x14ac:dyDescent="0.3">
      <c r="A143" s="217" t="s">
        <v>56</v>
      </c>
      <c r="B143" s="216" t="s">
        <v>57</v>
      </c>
      <c r="C143" s="215" t="s">
        <v>138</v>
      </c>
      <c r="D143" s="208" t="s">
        <v>156</v>
      </c>
      <c r="E143" s="173">
        <v>1</v>
      </c>
      <c r="F143" s="172">
        <v>24500</v>
      </c>
      <c r="G143" s="171">
        <f>E143*F143</f>
        <v>24500</v>
      </c>
      <c r="H143" s="114"/>
      <c r="I143" s="113"/>
      <c r="J143" s="112">
        <v>29200</v>
      </c>
      <c r="K143" s="173"/>
      <c r="L143" s="172"/>
      <c r="M143" s="171">
        <f>K143*L143</f>
        <v>0</v>
      </c>
      <c r="N143" s="173"/>
      <c r="O143" s="172"/>
      <c r="P143" s="171"/>
      <c r="Q143" s="173"/>
      <c r="R143" s="172"/>
      <c r="S143" s="171">
        <f>Q143*R143</f>
        <v>0</v>
      </c>
      <c r="T143" s="173"/>
      <c r="U143" s="172"/>
      <c r="V143" s="171"/>
      <c r="W143" s="92">
        <f t="shared" si="22"/>
        <v>24500</v>
      </c>
      <c r="X143" s="91">
        <f t="shared" si="23"/>
        <v>29200</v>
      </c>
      <c r="Y143" s="91">
        <f t="shared" si="24"/>
        <v>-4700</v>
      </c>
      <c r="Z143" s="91">
        <f t="shared" si="25"/>
        <v>119.18367346938777</v>
      </c>
      <c r="AA143" s="304" t="s">
        <v>216</v>
      </c>
      <c r="AB143" s="82"/>
      <c r="AC143" s="82"/>
      <c r="AD143" s="82"/>
      <c r="AE143" s="82"/>
    </row>
    <row r="144" spans="1:31" ht="27.75" customHeight="1" thickBot="1" x14ac:dyDescent="0.3">
      <c r="A144" s="110" t="s">
        <v>56</v>
      </c>
      <c r="B144" s="210" t="s">
        <v>60</v>
      </c>
      <c r="C144" s="209" t="s">
        <v>139</v>
      </c>
      <c r="D144" s="208" t="s">
        <v>156</v>
      </c>
      <c r="E144" s="114">
        <v>1</v>
      </c>
      <c r="F144" s="113">
        <v>6000</v>
      </c>
      <c r="G144" s="105">
        <f>E144*F144</f>
        <v>6000</v>
      </c>
      <c r="H144" s="107"/>
      <c r="I144" s="106"/>
      <c r="J144" s="105"/>
      <c r="K144" s="114"/>
      <c r="L144" s="113"/>
      <c r="M144" s="112">
        <f>K144*L144</f>
        <v>0</v>
      </c>
      <c r="N144" s="308"/>
      <c r="O144" s="308"/>
      <c r="P144" s="308"/>
      <c r="Q144" s="114"/>
      <c r="R144" s="113"/>
      <c r="S144" s="112">
        <f>Q144*R144</f>
        <v>0</v>
      </c>
      <c r="T144" s="119"/>
      <c r="U144" s="118"/>
      <c r="V144" s="117"/>
      <c r="W144" s="92">
        <f t="shared" si="22"/>
        <v>6000</v>
      </c>
      <c r="X144" s="91">
        <f t="shared" si="23"/>
        <v>0</v>
      </c>
      <c r="Y144" s="91">
        <f t="shared" si="24"/>
        <v>6000</v>
      </c>
      <c r="Z144" s="91">
        <f t="shared" si="25"/>
        <v>0</v>
      </c>
      <c r="AA144" s="129"/>
      <c r="AB144" s="82"/>
      <c r="AC144" s="82"/>
      <c r="AD144" s="82"/>
      <c r="AE144" s="82"/>
    </row>
    <row r="145" spans="1:31" ht="23.25" customHeight="1" thickBot="1" x14ac:dyDescent="0.3">
      <c r="A145" s="110" t="s">
        <v>56</v>
      </c>
      <c r="B145" s="210" t="s">
        <v>61</v>
      </c>
      <c r="C145" s="209" t="s">
        <v>140</v>
      </c>
      <c r="D145" s="103" t="s">
        <v>156</v>
      </c>
      <c r="E145" s="114">
        <v>1</v>
      </c>
      <c r="F145" s="113">
        <v>20000</v>
      </c>
      <c r="G145" s="105">
        <f>E145*F145</f>
        <v>20000</v>
      </c>
      <c r="H145" s="238"/>
      <c r="I145" s="106"/>
      <c r="J145" s="105">
        <v>26000</v>
      </c>
      <c r="K145" s="114"/>
      <c r="L145" s="113"/>
      <c r="M145" s="112">
        <f>K145*L145</f>
        <v>0</v>
      </c>
      <c r="N145" s="114"/>
      <c r="O145" s="113"/>
      <c r="P145" s="112"/>
      <c r="Q145" s="114"/>
      <c r="R145" s="113"/>
      <c r="S145" s="112">
        <f>Q145*R145</f>
        <v>0</v>
      </c>
      <c r="T145" s="119"/>
      <c r="U145" s="118"/>
      <c r="V145" s="117"/>
      <c r="W145" s="92">
        <f t="shared" si="22"/>
        <v>20000</v>
      </c>
      <c r="X145" s="91">
        <f t="shared" si="23"/>
        <v>26000</v>
      </c>
      <c r="Y145" s="91">
        <f t="shared" si="24"/>
        <v>-6000</v>
      </c>
      <c r="Z145" s="91">
        <f t="shared" si="25"/>
        <v>130</v>
      </c>
      <c r="AA145" s="304" t="s">
        <v>216</v>
      </c>
      <c r="AB145" s="82"/>
      <c r="AC145" s="82"/>
      <c r="AD145" s="82"/>
      <c r="AE145" s="82"/>
    </row>
    <row r="146" spans="1:31" ht="27.75" customHeight="1" thickBot="1" x14ac:dyDescent="0.3">
      <c r="A146" s="110" t="s">
        <v>56</v>
      </c>
      <c r="B146" s="307" t="s">
        <v>124</v>
      </c>
      <c r="C146" s="306" t="s">
        <v>217</v>
      </c>
      <c r="D146" s="103" t="s">
        <v>156</v>
      </c>
      <c r="E146" s="124">
        <v>1</v>
      </c>
      <c r="F146" s="130">
        <v>32000</v>
      </c>
      <c r="G146" s="105">
        <f>E146*F146</f>
        <v>32000</v>
      </c>
      <c r="H146" s="305"/>
      <c r="I146" s="106"/>
      <c r="J146" s="105">
        <v>36000</v>
      </c>
      <c r="K146" s="124"/>
      <c r="L146" s="130"/>
      <c r="M146" s="122"/>
      <c r="N146" s="124"/>
      <c r="O146" s="130"/>
      <c r="P146" s="122"/>
      <c r="Q146" s="124"/>
      <c r="R146" s="130"/>
      <c r="S146" s="122"/>
      <c r="T146" s="114"/>
      <c r="U146" s="113"/>
      <c r="V146" s="112"/>
      <c r="W146" s="92">
        <f t="shared" si="22"/>
        <v>32000</v>
      </c>
      <c r="X146" s="91">
        <f t="shared" si="23"/>
        <v>36000</v>
      </c>
      <c r="Y146" s="91">
        <f t="shared" si="24"/>
        <v>-4000</v>
      </c>
      <c r="Z146" s="91">
        <f t="shared" si="25"/>
        <v>112.5</v>
      </c>
      <c r="AA146" s="304" t="s">
        <v>216</v>
      </c>
      <c r="AB146" s="82"/>
      <c r="AC146" s="82"/>
      <c r="AD146" s="82"/>
      <c r="AE146" s="82"/>
    </row>
    <row r="147" spans="1:31" ht="30" customHeight="1" thickBot="1" x14ac:dyDescent="0.3">
      <c r="A147" s="160" t="s">
        <v>56</v>
      </c>
      <c r="B147" s="206" t="s">
        <v>126</v>
      </c>
      <c r="C147" s="205"/>
      <c r="D147" s="103" t="s">
        <v>156</v>
      </c>
      <c r="E147" s="95"/>
      <c r="F147" s="94"/>
      <c r="G147" s="93">
        <f>E147*F147</f>
        <v>0</v>
      </c>
      <c r="H147" s="303"/>
      <c r="I147" s="94"/>
      <c r="J147" s="93"/>
      <c r="K147" s="95"/>
      <c r="L147" s="94"/>
      <c r="M147" s="93">
        <f>K147*L147</f>
        <v>0</v>
      </c>
      <c r="N147" s="95"/>
      <c r="O147" s="94"/>
      <c r="P147" s="93"/>
      <c r="Q147" s="95"/>
      <c r="R147" s="94"/>
      <c r="S147" s="93">
        <f>Q147*R147</f>
        <v>0</v>
      </c>
      <c r="T147" s="124"/>
      <c r="U147" s="130"/>
      <c r="V147" s="122"/>
      <c r="W147" s="92">
        <f t="shared" si="22"/>
        <v>0</v>
      </c>
      <c r="X147" s="91">
        <f t="shared" si="23"/>
        <v>0</v>
      </c>
      <c r="Y147" s="91">
        <f t="shared" si="24"/>
        <v>0</v>
      </c>
      <c r="Z147" s="91" t="e">
        <f t="shared" si="25"/>
        <v>#DIV/0!</v>
      </c>
      <c r="AA147" s="302"/>
      <c r="AB147" s="82"/>
      <c r="AC147" s="82"/>
      <c r="AD147" s="82"/>
      <c r="AE147" s="82"/>
    </row>
    <row r="148" spans="1:31" ht="25.5" customHeight="1" thickBot="1" x14ac:dyDescent="0.3">
      <c r="A148" s="301" t="s">
        <v>215</v>
      </c>
      <c r="B148" s="300"/>
      <c r="C148" s="299"/>
      <c r="D148" s="202"/>
      <c r="E148" s="297">
        <f>SUM(E143:E147)</f>
        <v>4</v>
      </c>
      <c r="F148" s="296">
        <f>SUM(F143:F147)</f>
        <v>82500</v>
      </c>
      <c r="G148" s="295">
        <f>SUM(G143:G147)</f>
        <v>82500</v>
      </c>
      <c r="H148" s="298"/>
      <c r="I148" s="298"/>
      <c r="J148" s="298">
        <f>SUM(J143:J147)</f>
        <v>91200</v>
      </c>
      <c r="K148" s="297">
        <f>SUM(K143:K147)</f>
        <v>0</v>
      </c>
      <c r="L148" s="296">
        <f>SUM(L143:L147)</f>
        <v>0</v>
      </c>
      <c r="M148" s="295">
        <f>SUM(M143:M147)</f>
        <v>0</v>
      </c>
      <c r="N148" s="297"/>
      <c r="O148" s="296"/>
      <c r="P148" s="295"/>
      <c r="Q148" s="297">
        <f>SUM(Q143:Q147)</f>
        <v>0</v>
      </c>
      <c r="R148" s="296">
        <f>SUM(R143:R147)</f>
        <v>0</v>
      </c>
      <c r="S148" s="295">
        <f>SUM(S143:S147)</f>
        <v>0</v>
      </c>
      <c r="T148" s="294"/>
      <c r="U148" s="293"/>
      <c r="V148" s="292"/>
      <c r="W148" s="85">
        <f t="shared" si="22"/>
        <v>82500</v>
      </c>
      <c r="X148" s="84">
        <f t="shared" si="23"/>
        <v>91200</v>
      </c>
      <c r="Y148" s="84">
        <f t="shared" si="24"/>
        <v>-8700</v>
      </c>
      <c r="Z148" s="84">
        <f t="shared" si="25"/>
        <v>110.54545454545455</v>
      </c>
      <c r="AA148" s="195"/>
      <c r="AB148" s="82"/>
      <c r="AC148" s="82"/>
      <c r="AD148" s="82"/>
      <c r="AE148" s="82"/>
    </row>
    <row r="149" spans="1:31" ht="30" customHeight="1" thickBot="1" x14ac:dyDescent="0.3">
      <c r="A149" s="291" t="s">
        <v>51</v>
      </c>
      <c r="B149" s="276" t="s">
        <v>26</v>
      </c>
      <c r="C149" s="192" t="s">
        <v>141</v>
      </c>
      <c r="D149" s="275"/>
      <c r="E149" s="274"/>
      <c r="F149" s="273"/>
      <c r="G149" s="272"/>
      <c r="H149" s="273"/>
      <c r="I149" s="273"/>
      <c r="J149" s="273"/>
      <c r="K149" s="274"/>
      <c r="L149" s="273"/>
      <c r="M149" s="272"/>
      <c r="N149" s="290"/>
      <c r="O149" s="289"/>
      <c r="P149" s="288"/>
      <c r="Q149" s="274"/>
      <c r="R149" s="273"/>
      <c r="S149" s="272"/>
      <c r="T149" s="274"/>
      <c r="U149" s="273"/>
      <c r="V149" s="272"/>
      <c r="W149" s="244">
        <f t="shared" si="22"/>
        <v>0</v>
      </c>
      <c r="X149" s="243">
        <f t="shared" si="23"/>
        <v>0</v>
      </c>
      <c r="Y149" s="243">
        <f t="shared" si="24"/>
        <v>0</v>
      </c>
      <c r="Z149" s="243" t="e">
        <f t="shared" si="25"/>
        <v>#DIV/0!</v>
      </c>
      <c r="AA149" s="271"/>
      <c r="AB149" s="82"/>
      <c r="AC149" s="82"/>
      <c r="AD149" s="82"/>
      <c r="AE149" s="82"/>
    </row>
    <row r="150" spans="1:31" ht="30" customHeight="1" thickBot="1" x14ac:dyDescent="0.3">
      <c r="A150" s="270" t="s">
        <v>56</v>
      </c>
      <c r="B150" s="264" t="s">
        <v>57</v>
      </c>
      <c r="C150" s="269" t="s">
        <v>214</v>
      </c>
      <c r="D150" s="268"/>
      <c r="E150" s="119"/>
      <c r="F150" s="118"/>
      <c r="G150" s="117">
        <f>E150*F150</f>
        <v>0</v>
      </c>
      <c r="H150" s="173"/>
      <c r="I150" s="172"/>
      <c r="J150" s="171"/>
      <c r="K150" s="119"/>
      <c r="L150" s="118"/>
      <c r="M150" s="117">
        <f>K150*L150</f>
        <v>0</v>
      </c>
      <c r="N150" s="119"/>
      <c r="O150" s="118"/>
      <c r="P150" s="117"/>
      <c r="Q150" s="119">
        <v>1</v>
      </c>
      <c r="R150" s="118">
        <v>5000</v>
      </c>
      <c r="S150" s="117">
        <f>Q150*R150</f>
        <v>5000</v>
      </c>
      <c r="T150" s="173"/>
      <c r="U150" s="172"/>
      <c r="V150" s="171"/>
      <c r="W150" s="92">
        <f t="shared" si="22"/>
        <v>5000</v>
      </c>
      <c r="X150" s="91">
        <f t="shared" si="23"/>
        <v>0</v>
      </c>
      <c r="Y150" s="91">
        <f t="shared" si="24"/>
        <v>5000</v>
      </c>
      <c r="Z150" s="91">
        <f t="shared" si="25"/>
        <v>0</v>
      </c>
      <c r="AA150" s="287"/>
      <c r="AB150" s="82"/>
      <c r="AC150" s="82"/>
      <c r="AD150" s="82"/>
      <c r="AE150" s="82"/>
    </row>
    <row r="151" spans="1:31" ht="30" customHeight="1" thickBot="1" x14ac:dyDescent="0.3">
      <c r="A151" s="265" t="s">
        <v>56</v>
      </c>
      <c r="B151" s="264" t="s">
        <v>60</v>
      </c>
      <c r="C151" s="263" t="s">
        <v>142</v>
      </c>
      <c r="D151" s="141"/>
      <c r="E151" s="124"/>
      <c r="F151" s="130"/>
      <c r="G151" s="112">
        <f>E151*F151</f>
        <v>0</v>
      </c>
      <c r="H151" s="95"/>
      <c r="I151" s="94"/>
      <c r="J151" s="93"/>
      <c r="K151" s="124"/>
      <c r="L151" s="130"/>
      <c r="M151" s="122">
        <f>K151*L151</f>
        <v>0</v>
      </c>
      <c r="N151" s="95"/>
      <c r="O151" s="94"/>
      <c r="P151" s="93"/>
      <c r="Q151" s="124"/>
      <c r="R151" s="130"/>
      <c r="S151" s="122">
        <f>Q151*R151</f>
        <v>0</v>
      </c>
      <c r="T151" s="97"/>
      <c r="U151" s="99"/>
      <c r="V151" s="98"/>
      <c r="W151" s="92">
        <f t="shared" si="22"/>
        <v>0</v>
      </c>
      <c r="X151" s="91">
        <f t="shared" si="23"/>
        <v>0</v>
      </c>
      <c r="Y151" s="91">
        <f t="shared" si="24"/>
        <v>0</v>
      </c>
      <c r="Z151" s="91" t="e">
        <f t="shared" si="25"/>
        <v>#DIV/0!</v>
      </c>
      <c r="AA151" s="162"/>
      <c r="AB151" s="82"/>
      <c r="AC151" s="82"/>
      <c r="AD151" s="82"/>
      <c r="AE151" s="82"/>
    </row>
    <row r="152" spans="1:31" ht="25.5" customHeight="1" thickBot="1" x14ac:dyDescent="0.3">
      <c r="A152" s="286" t="s">
        <v>143</v>
      </c>
      <c r="B152" s="285"/>
      <c r="C152" s="284"/>
      <c r="D152" s="283"/>
      <c r="E152" s="282">
        <f>SUM(E150:E151)</f>
        <v>0</v>
      </c>
      <c r="F152" s="281">
        <f>SUM(F150:F151)</f>
        <v>0</v>
      </c>
      <c r="G152" s="280">
        <f>SUM(G150:G151)</f>
        <v>0</v>
      </c>
      <c r="H152" s="279"/>
      <c r="I152" s="279"/>
      <c r="J152" s="279"/>
      <c r="K152" s="282">
        <f>SUM(K150:K151)</f>
        <v>0</v>
      </c>
      <c r="L152" s="281">
        <f>SUM(L150:L151)</f>
        <v>0</v>
      </c>
      <c r="M152" s="280">
        <f>SUM(M150:M151)</f>
        <v>0</v>
      </c>
      <c r="N152" s="279"/>
      <c r="O152" s="279"/>
      <c r="P152" s="279"/>
      <c r="Q152" s="282">
        <f>SUM(Q150:Q151)</f>
        <v>1</v>
      </c>
      <c r="R152" s="281">
        <f>SUM(R150:R151)</f>
        <v>5000</v>
      </c>
      <c r="S152" s="280">
        <f>SUM(S150:S151)</f>
        <v>5000</v>
      </c>
      <c r="T152" s="279"/>
      <c r="U152" s="279"/>
      <c r="V152" s="279"/>
      <c r="W152" s="85">
        <f t="shared" si="22"/>
        <v>5000</v>
      </c>
      <c r="X152" s="84">
        <f t="shared" si="23"/>
        <v>0</v>
      </c>
      <c r="Y152" s="84">
        <f t="shared" si="24"/>
        <v>5000</v>
      </c>
      <c r="Z152" s="84">
        <f t="shared" si="25"/>
        <v>0</v>
      </c>
      <c r="AA152" s="278"/>
      <c r="AB152" s="82"/>
      <c r="AC152" s="82"/>
      <c r="AD152" s="82"/>
      <c r="AE152" s="82"/>
    </row>
    <row r="153" spans="1:31" ht="37.5" customHeight="1" thickBot="1" x14ac:dyDescent="0.3">
      <c r="A153" s="277" t="s">
        <v>51</v>
      </c>
      <c r="B153" s="276" t="s">
        <v>27</v>
      </c>
      <c r="C153" s="192" t="s">
        <v>144</v>
      </c>
      <c r="D153" s="275"/>
      <c r="E153" s="274"/>
      <c r="F153" s="273"/>
      <c r="G153" s="272"/>
      <c r="H153" s="273"/>
      <c r="I153" s="273"/>
      <c r="J153" s="273"/>
      <c r="K153" s="274"/>
      <c r="L153" s="273"/>
      <c r="M153" s="272"/>
      <c r="N153" s="273"/>
      <c r="O153" s="273"/>
      <c r="P153" s="273"/>
      <c r="Q153" s="274"/>
      <c r="R153" s="273"/>
      <c r="S153" s="272"/>
      <c r="T153" s="219"/>
      <c r="U153" s="219"/>
      <c r="V153" s="219"/>
      <c r="W153" s="244">
        <f t="shared" si="22"/>
        <v>0</v>
      </c>
      <c r="X153" s="243">
        <f t="shared" si="23"/>
        <v>0</v>
      </c>
      <c r="Y153" s="243">
        <f t="shared" si="24"/>
        <v>0</v>
      </c>
      <c r="Z153" s="243" t="e">
        <f t="shared" si="25"/>
        <v>#DIV/0!</v>
      </c>
      <c r="AA153" s="271"/>
      <c r="AB153" s="82"/>
      <c r="AC153" s="82"/>
      <c r="AD153" s="82"/>
      <c r="AE153" s="82"/>
    </row>
    <row r="154" spans="1:31" ht="23.25" customHeight="1" thickBot="1" x14ac:dyDescent="0.3">
      <c r="A154" s="270" t="s">
        <v>56</v>
      </c>
      <c r="B154" s="264" t="s">
        <v>57</v>
      </c>
      <c r="C154" s="269" t="s">
        <v>145</v>
      </c>
      <c r="D154" s="268" t="s">
        <v>146</v>
      </c>
      <c r="E154" s="119"/>
      <c r="F154" s="118"/>
      <c r="G154" s="117">
        <f>E154*F154</f>
        <v>0</v>
      </c>
      <c r="H154" s="267"/>
      <c r="I154" s="267"/>
      <c r="J154" s="267"/>
      <c r="K154" s="119"/>
      <c r="L154" s="118"/>
      <c r="M154" s="117">
        <f>K154*L154</f>
        <v>0</v>
      </c>
      <c r="N154" s="173"/>
      <c r="O154" s="172"/>
      <c r="P154" s="171"/>
      <c r="Q154" s="119"/>
      <c r="R154" s="118"/>
      <c r="S154" s="117">
        <f>Q154*R154</f>
        <v>0</v>
      </c>
      <c r="T154" s="173"/>
      <c r="U154" s="172"/>
      <c r="V154" s="171"/>
      <c r="W154" s="92">
        <f t="shared" si="22"/>
        <v>0</v>
      </c>
      <c r="X154" s="91">
        <f t="shared" si="23"/>
        <v>0</v>
      </c>
      <c r="Y154" s="91">
        <f t="shared" si="24"/>
        <v>0</v>
      </c>
      <c r="Z154" s="91" t="e">
        <f t="shared" si="25"/>
        <v>#DIV/0!</v>
      </c>
      <c r="AA154" s="266"/>
      <c r="AB154" s="82"/>
      <c r="AC154" s="82"/>
      <c r="AD154" s="82"/>
      <c r="AE154" s="82"/>
    </row>
    <row r="155" spans="1:31" ht="21" customHeight="1" thickBot="1" x14ac:dyDescent="0.3">
      <c r="A155" s="265" t="s">
        <v>56</v>
      </c>
      <c r="B155" s="264" t="s">
        <v>60</v>
      </c>
      <c r="C155" s="263" t="s">
        <v>145</v>
      </c>
      <c r="D155" s="141" t="s">
        <v>146</v>
      </c>
      <c r="E155" s="126"/>
      <c r="F155" s="123"/>
      <c r="G155" s="112">
        <f>E155*F155</f>
        <v>0</v>
      </c>
      <c r="H155" s="262"/>
      <c r="I155" s="262"/>
      <c r="J155" s="262"/>
      <c r="K155" s="124"/>
      <c r="L155" s="123"/>
      <c r="M155" s="122">
        <f>K155*L155</f>
        <v>0</v>
      </c>
      <c r="N155" s="124"/>
      <c r="O155" s="130"/>
      <c r="P155" s="122"/>
      <c r="Q155" s="124"/>
      <c r="R155" s="123"/>
      <c r="S155" s="122">
        <f>Q155*R155</f>
        <v>0</v>
      </c>
      <c r="T155" s="95"/>
      <c r="U155" s="94"/>
      <c r="V155" s="93"/>
      <c r="W155" s="92">
        <f t="shared" si="22"/>
        <v>0</v>
      </c>
      <c r="X155" s="91">
        <f t="shared" si="23"/>
        <v>0</v>
      </c>
      <c r="Y155" s="91">
        <f t="shared" si="24"/>
        <v>0</v>
      </c>
      <c r="Z155" s="91" t="e">
        <f t="shared" si="25"/>
        <v>#DIV/0!</v>
      </c>
      <c r="AA155" s="162"/>
      <c r="AB155" s="82"/>
      <c r="AC155" s="82"/>
      <c r="AD155" s="82"/>
      <c r="AE155" s="82"/>
    </row>
    <row r="156" spans="1:31" ht="29.25" customHeight="1" thickBot="1" x14ac:dyDescent="0.3">
      <c r="A156" s="498" t="s">
        <v>147</v>
      </c>
      <c r="B156" s="480"/>
      <c r="C156" s="481"/>
      <c r="D156" s="261"/>
      <c r="E156" s="260">
        <f>SUM(E154:E155)</f>
        <v>0</v>
      </c>
      <c r="F156" s="259">
        <f>SUM(F154:F155)</f>
        <v>0</v>
      </c>
      <c r="G156" s="259">
        <f>SUM(G154:G155)</f>
        <v>0</v>
      </c>
      <c r="H156" s="258"/>
      <c r="I156" s="258"/>
      <c r="J156" s="258"/>
      <c r="K156" s="255">
        <f>SUM(K154:K155)</f>
        <v>0</v>
      </c>
      <c r="L156" s="254">
        <f>SUM(L154:L155)</f>
        <v>0</v>
      </c>
      <c r="M156" s="254">
        <f>SUM(M154:M155)</f>
        <v>0</v>
      </c>
      <c r="N156" s="257"/>
      <c r="O156" s="256"/>
      <c r="P156" s="254"/>
      <c r="Q156" s="255">
        <f>SUM(Q154:Q155)</f>
        <v>0</v>
      </c>
      <c r="R156" s="254">
        <f>SUM(R154:R155)</f>
        <v>0</v>
      </c>
      <c r="S156" s="254">
        <f>SUM(S154:S155)</f>
        <v>0</v>
      </c>
      <c r="T156" s="253"/>
      <c r="U156" s="253"/>
      <c r="V156" s="253"/>
      <c r="W156" s="85">
        <f t="shared" si="22"/>
        <v>0</v>
      </c>
      <c r="X156" s="84">
        <f t="shared" si="23"/>
        <v>0</v>
      </c>
      <c r="Y156" s="84">
        <f t="shared" si="24"/>
        <v>0</v>
      </c>
      <c r="Z156" s="84" t="e">
        <f t="shared" si="25"/>
        <v>#DIV/0!</v>
      </c>
      <c r="AA156" s="252"/>
      <c r="AB156" s="82"/>
      <c r="AC156" s="82"/>
      <c r="AD156" s="82"/>
      <c r="AE156" s="82"/>
    </row>
    <row r="157" spans="1:31" ht="15.75" customHeight="1" thickBot="1" x14ac:dyDescent="0.3">
      <c r="A157" s="224" t="s">
        <v>51</v>
      </c>
      <c r="B157" s="193" t="s">
        <v>28</v>
      </c>
      <c r="C157" s="223" t="s">
        <v>148</v>
      </c>
      <c r="D157" s="251"/>
      <c r="E157" s="247"/>
      <c r="F157" s="245"/>
      <c r="G157" s="246"/>
      <c r="H157" s="245"/>
      <c r="I157" s="245"/>
      <c r="J157" s="245"/>
      <c r="K157" s="247"/>
      <c r="L157" s="245"/>
      <c r="M157" s="246"/>
      <c r="N157" s="250"/>
      <c r="O157" s="249"/>
      <c r="P157" s="248"/>
      <c r="Q157" s="247"/>
      <c r="R157" s="245"/>
      <c r="S157" s="246"/>
      <c r="T157" s="245"/>
      <c r="U157" s="245"/>
      <c r="V157" s="245"/>
      <c r="W157" s="244">
        <f t="shared" si="22"/>
        <v>0</v>
      </c>
      <c r="X157" s="243">
        <f t="shared" si="23"/>
        <v>0</v>
      </c>
      <c r="Y157" s="243">
        <f t="shared" si="24"/>
        <v>0</v>
      </c>
      <c r="Z157" s="243" t="e">
        <f t="shared" si="25"/>
        <v>#DIV/0!</v>
      </c>
      <c r="AA157" s="184"/>
      <c r="AB157" s="82"/>
      <c r="AC157" s="82"/>
      <c r="AD157" s="82"/>
      <c r="AE157" s="82"/>
    </row>
    <row r="158" spans="1:31" ht="24" customHeight="1" thickBot="1" x14ac:dyDescent="0.3">
      <c r="A158" s="217" t="s">
        <v>56</v>
      </c>
      <c r="B158" s="216" t="s">
        <v>57</v>
      </c>
      <c r="C158" s="215" t="s">
        <v>149</v>
      </c>
      <c r="D158" s="208" t="s">
        <v>150</v>
      </c>
      <c r="E158" s="214"/>
      <c r="F158" s="213"/>
      <c r="G158" s="212">
        <f>E158*F158</f>
        <v>0</v>
      </c>
      <c r="H158" s="242"/>
      <c r="I158" s="213"/>
      <c r="J158" s="212"/>
      <c r="K158" s="173"/>
      <c r="L158" s="172"/>
      <c r="M158" s="171">
        <f>K158*L158</f>
        <v>0</v>
      </c>
      <c r="N158" s="173"/>
      <c r="O158" s="172"/>
      <c r="P158" s="171"/>
      <c r="Q158" s="173"/>
      <c r="R158" s="172"/>
      <c r="S158" s="171">
        <f>Q158*R158</f>
        <v>0</v>
      </c>
      <c r="T158" s="173"/>
      <c r="U158" s="172"/>
      <c r="V158" s="171"/>
      <c r="W158" s="241">
        <f t="shared" si="22"/>
        <v>0</v>
      </c>
      <c r="X158" s="240">
        <f t="shared" si="23"/>
        <v>0</v>
      </c>
      <c r="Y158" s="239">
        <f t="shared" si="24"/>
        <v>0</v>
      </c>
      <c r="Z158" s="91" t="e">
        <f t="shared" si="25"/>
        <v>#DIV/0!</v>
      </c>
      <c r="AA158" s="211"/>
      <c r="AB158" s="82"/>
      <c r="AC158" s="82"/>
      <c r="AD158" s="82"/>
      <c r="AE158" s="82"/>
    </row>
    <row r="159" spans="1:31" ht="30" customHeight="1" thickBot="1" x14ac:dyDescent="0.3">
      <c r="A159" s="110" t="s">
        <v>56</v>
      </c>
      <c r="B159" s="210" t="s">
        <v>60</v>
      </c>
      <c r="C159" s="209" t="s">
        <v>213</v>
      </c>
      <c r="D159" s="103" t="s">
        <v>151</v>
      </c>
      <c r="E159" s="107"/>
      <c r="F159" s="106"/>
      <c r="G159" s="105">
        <f>E159*F159</f>
        <v>0</v>
      </c>
      <c r="H159" s="238"/>
      <c r="I159" s="106"/>
      <c r="J159" s="105"/>
      <c r="K159" s="114"/>
      <c r="L159" s="113"/>
      <c r="M159" s="112">
        <f>K159*L159</f>
        <v>0</v>
      </c>
      <c r="N159" s="114"/>
      <c r="O159" s="113"/>
      <c r="P159" s="112"/>
      <c r="Q159" s="114"/>
      <c r="R159" s="113"/>
      <c r="S159" s="112">
        <f>Q159*R159</f>
        <v>0</v>
      </c>
      <c r="T159" s="114"/>
      <c r="U159" s="209"/>
      <c r="V159" s="112"/>
      <c r="W159" s="237">
        <f t="shared" si="22"/>
        <v>0</v>
      </c>
      <c r="X159" s="236">
        <f t="shared" si="23"/>
        <v>0</v>
      </c>
      <c r="Y159" s="235">
        <f t="shared" si="24"/>
        <v>0</v>
      </c>
      <c r="Z159" s="91" t="e">
        <f t="shared" si="25"/>
        <v>#DIV/0!</v>
      </c>
      <c r="AA159" s="162"/>
      <c r="AB159" s="82"/>
      <c r="AC159" s="82"/>
      <c r="AD159" s="82"/>
      <c r="AE159" s="82"/>
    </row>
    <row r="160" spans="1:31" ht="48" customHeight="1" thickBot="1" x14ac:dyDescent="0.3">
      <c r="A160" s="110" t="s">
        <v>56</v>
      </c>
      <c r="B160" s="210" t="s">
        <v>61</v>
      </c>
      <c r="C160" s="209" t="s">
        <v>212</v>
      </c>
      <c r="D160" s="103" t="s">
        <v>151</v>
      </c>
      <c r="E160" s="107">
        <v>50</v>
      </c>
      <c r="F160" s="106">
        <v>150</v>
      </c>
      <c r="G160" s="105">
        <f>E160*F160</f>
        <v>7500</v>
      </c>
      <c r="H160" s="238"/>
      <c r="I160" s="106"/>
      <c r="J160" s="105">
        <v>19590</v>
      </c>
      <c r="K160" s="114"/>
      <c r="L160" s="113"/>
      <c r="M160" s="112">
        <f>K160*L160</f>
        <v>0</v>
      </c>
      <c r="N160" s="114"/>
      <c r="O160" s="113"/>
      <c r="P160" s="112"/>
      <c r="Q160" s="114"/>
      <c r="R160" s="113"/>
      <c r="S160" s="112">
        <f>Q160*R160</f>
        <v>0</v>
      </c>
      <c r="T160" s="114"/>
      <c r="U160" s="113"/>
      <c r="V160" s="112"/>
      <c r="W160" s="237">
        <f t="shared" si="22"/>
        <v>7500</v>
      </c>
      <c r="X160" s="236">
        <f t="shared" si="23"/>
        <v>19590</v>
      </c>
      <c r="Y160" s="235">
        <f t="shared" si="24"/>
        <v>-12090</v>
      </c>
      <c r="Z160" s="91">
        <f t="shared" si="25"/>
        <v>261.2</v>
      </c>
      <c r="AA160" s="228" t="s">
        <v>211</v>
      </c>
      <c r="AB160" s="82"/>
      <c r="AC160" s="82"/>
      <c r="AD160" s="82"/>
      <c r="AE160" s="82"/>
    </row>
    <row r="161" spans="1:31" ht="30" customHeight="1" thickBot="1" x14ac:dyDescent="0.3">
      <c r="A161" s="160" t="s">
        <v>56</v>
      </c>
      <c r="B161" s="206" t="s">
        <v>124</v>
      </c>
      <c r="C161" s="234" t="s">
        <v>152</v>
      </c>
      <c r="D161" s="233" t="s">
        <v>151</v>
      </c>
      <c r="E161" s="102">
        <v>50</v>
      </c>
      <c r="F161" s="120">
        <v>50</v>
      </c>
      <c r="G161" s="157">
        <f>E161*F161</f>
        <v>2500</v>
      </c>
      <c r="H161" s="232"/>
      <c r="I161" s="120"/>
      <c r="J161" s="157">
        <v>4970</v>
      </c>
      <c r="K161" s="95"/>
      <c r="L161" s="94"/>
      <c r="M161" s="93">
        <f>K161*L161</f>
        <v>0</v>
      </c>
      <c r="N161" s="95"/>
      <c r="O161" s="94"/>
      <c r="P161" s="93"/>
      <c r="Q161" s="95"/>
      <c r="R161" s="94"/>
      <c r="S161" s="93">
        <f>Q161*R161</f>
        <v>0</v>
      </c>
      <c r="T161" s="95"/>
      <c r="U161" s="94"/>
      <c r="V161" s="93"/>
      <c r="W161" s="231">
        <f t="shared" si="22"/>
        <v>2500</v>
      </c>
      <c r="X161" s="230">
        <f t="shared" si="23"/>
        <v>4970</v>
      </c>
      <c r="Y161" s="229">
        <f t="shared" si="24"/>
        <v>-2470</v>
      </c>
      <c r="Z161" s="91">
        <f t="shared" si="25"/>
        <v>198.8</v>
      </c>
      <c r="AA161" s="228" t="s">
        <v>211</v>
      </c>
      <c r="AB161" s="82"/>
      <c r="AC161" s="82"/>
      <c r="AD161" s="82"/>
      <c r="AE161" s="82"/>
    </row>
    <row r="162" spans="1:31" ht="15.75" customHeight="1" thickBot="1" x14ac:dyDescent="0.3">
      <c r="A162" s="499" t="s">
        <v>153</v>
      </c>
      <c r="B162" s="500"/>
      <c r="C162" s="500"/>
      <c r="D162" s="227"/>
      <c r="E162" s="226">
        <f>SUM(E158:E161)</f>
        <v>100</v>
      </c>
      <c r="F162" s="201">
        <f>SUM(F158:F161)</f>
        <v>200</v>
      </c>
      <c r="G162" s="201">
        <f>SUM(G158:G161)</f>
        <v>10000</v>
      </c>
      <c r="H162" s="200"/>
      <c r="I162" s="200"/>
      <c r="J162" s="200">
        <f>SUM(J160:J161)</f>
        <v>24560</v>
      </c>
      <c r="K162" s="198">
        <f>SUM(K158:K161)</f>
        <v>0</v>
      </c>
      <c r="L162" s="197">
        <f>SUM(L158:L161)</f>
        <v>0</v>
      </c>
      <c r="M162" s="197">
        <f>SUM(M158:M161)</f>
        <v>0</v>
      </c>
      <c r="N162" s="199"/>
      <c r="O162" s="199"/>
      <c r="P162" s="199"/>
      <c r="Q162" s="198">
        <f>SUM(Q158:Q161)</f>
        <v>0</v>
      </c>
      <c r="R162" s="197">
        <f>SUM(R158:R161)</f>
        <v>0</v>
      </c>
      <c r="S162" s="197">
        <f>SUM(S158:S161)</f>
        <v>0</v>
      </c>
      <c r="T162" s="196"/>
      <c r="U162" s="196"/>
      <c r="V162" s="196"/>
      <c r="W162" s="85">
        <f t="shared" si="22"/>
        <v>10000</v>
      </c>
      <c r="X162" s="84">
        <f t="shared" si="23"/>
        <v>24560</v>
      </c>
      <c r="Y162" s="84">
        <f t="shared" si="24"/>
        <v>-14560</v>
      </c>
      <c r="Z162" s="84">
        <f t="shared" si="25"/>
        <v>245.6</v>
      </c>
      <c r="AA162" s="225"/>
      <c r="AB162" s="82"/>
      <c r="AC162" s="82"/>
      <c r="AD162" s="82"/>
      <c r="AE162" s="82"/>
    </row>
    <row r="163" spans="1:31" ht="30" customHeight="1" thickBot="1" x14ac:dyDescent="0.3">
      <c r="A163" s="224" t="s">
        <v>51</v>
      </c>
      <c r="B163" s="193" t="s">
        <v>29</v>
      </c>
      <c r="C163" s="223" t="s">
        <v>154</v>
      </c>
      <c r="D163" s="222"/>
      <c r="E163" s="221"/>
      <c r="F163" s="219"/>
      <c r="G163" s="220"/>
      <c r="H163" s="219"/>
      <c r="I163" s="219"/>
      <c r="J163" s="219"/>
      <c r="K163" s="221"/>
      <c r="L163" s="219"/>
      <c r="M163" s="220"/>
      <c r="N163" s="219"/>
      <c r="O163" s="219"/>
      <c r="P163" s="219"/>
      <c r="Q163" s="221"/>
      <c r="R163" s="219"/>
      <c r="S163" s="220"/>
      <c r="T163" s="219"/>
      <c r="U163" s="219"/>
      <c r="V163" s="219"/>
      <c r="W163" s="85">
        <f t="shared" si="22"/>
        <v>0</v>
      </c>
      <c r="X163" s="84">
        <f t="shared" si="23"/>
        <v>0</v>
      </c>
      <c r="Y163" s="84">
        <f t="shared" si="24"/>
        <v>0</v>
      </c>
      <c r="Z163" s="84" t="e">
        <f t="shared" si="25"/>
        <v>#DIV/0!</v>
      </c>
      <c r="AA163" s="218"/>
      <c r="AB163" s="82"/>
      <c r="AC163" s="82"/>
      <c r="AD163" s="82"/>
      <c r="AE163" s="82"/>
    </row>
    <row r="164" spans="1:31" ht="30" customHeight="1" thickBot="1" x14ac:dyDescent="0.3">
      <c r="A164" s="217" t="s">
        <v>56</v>
      </c>
      <c r="B164" s="216" t="s">
        <v>57</v>
      </c>
      <c r="C164" s="215" t="s">
        <v>155</v>
      </c>
      <c r="D164" s="204" t="s">
        <v>209</v>
      </c>
      <c r="E164" s="173">
        <v>4</v>
      </c>
      <c r="F164" s="172">
        <v>8500</v>
      </c>
      <c r="G164" s="212">
        <f>E164*F164</f>
        <v>34000</v>
      </c>
      <c r="H164" s="214"/>
      <c r="I164" s="213"/>
      <c r="J164" s="212">
        <v>34000</v>
      </c>
      <c r="K164" s="173"/>
      <c r="L164" s="172"/>
      <c r="M164" s="171">
        <f>K164*L164</f>
        <v>0</v>
      </c>
      <c r="N164" s="173"/>
      <c r="O164" s="172"/>
      <c r="P164" s="171"/>
      <c r="Q164" s="173"/>
      <c r="R164" s="172"/>
      <c r="S164" s="171">
        <f>Q164*R164</f>
        <v>0</v>
      </c>
      <c r="T164" s="173"/>
      <c r="U164" s="172"/>
      <c r="V164" s="171"/>
      <c r="W164" s="92">
        <f t="shared" si="22"/>
        <v>34000</v>
      </c>
      <c r="X164" s="91">
        <f t="shared" si="23"/>
        <v>34000</v>
      </c>
      <c r="Y164" s="91">
        <f t="shared" si="24"/>
        <v>0</v>
      </c>
      <c r="Z164" s="91">
        <f t="shared" si="25"/>
        <v>100</v>
      </c>
      <c r="AA164" s="211"/>
      <c r="AB164" s="82"/>
      <c r="AC164" s="82"/>
      <c r="AD164" s="82"/>
      <c r="AE164" s="82"/>
    </row>
    <row r="165" spans="1:31" ht="30" customHeight="1" thickBot="1" x14ac:dyDescent="0.3">
      <c r="A165" s="110" t="s">
        <v>56</v>
      </c>
      <c r="B165" s="210" t="s">
        <v>60</v>
      </c>
      <c r="C165" s="209" t="s">
        <v>157</v>
      </c>
      <c r="D165" s="204" t="s">
        <v>209</v>
      </c>
      <c r="E165" s="114">
        <v>4</v>
      </c>
      <c r="F165" s="113">
        <v>2500</v>
      </c>
      <c r="G165" s="105">
        <f>E165*F165</f>
        <v>10000</v>
      </c>
      <c r="H165" s="107"/>
      <c r="I165" s="106"/>
      <c r="J165" s="105">
        <v>10000</v>
      </c>
      <c r="K165" s="114"/>
      <c r="L165" s="113"/>
      <c r="M165" s="112">
        <f>K165*L165</f>
        <v>0</v>
      </c>
      <c r="N165" s="114"/>
      <c r="O165" s="113"/>
      <c r="P165" s="112"/>
      <c r="Q165" s="114"/>
      <c r="R165" s="113"/>
      <c r="S165" s="112">
        <f>Q165*R165</f>
        <v>0</v>
      </c>
      <c r="T165" s="114"/>
      <c r="U165" s="113"/>
      <c r="V165" s="112"/>
      <c r="W165" s="92">
        <f t="shared" si="22"/>
        <v>10000</v>
      </c>
      <c r="X165" s="91">
        <f t="shared" si="23"/>
        <v>10000</v>
      </c>
      <c r="Y165" s="91">
        <f t="shared" si="24"/>
        <v>0</v>
      </c>
      <c r="Z165" s="91">
        <f t="shared" si="25"/>
        <v>100</v>
      </c>
      <c r="AA165" s="207"/>
      <c r="AB165" s="82"/>
      <c r="AC165" s="82"/>
      <c r="AD165" s="82"/>
      <c r="AE165" s="82"/>
    </row>
    <row r="166" spans="1:31" ht="24.75" customHeight="1" thickBot="1" x14ac:dyDescent="0.3">
      <c r="A166" s="110" t="s">
        <v>56</v>
      </c>
      <c r="B166" s="210" t="s">
        <v>61</v>
      </c>
      <c r="C166" s="209" t="s">
        <v>158</v>
      </c>
      <c r="D166" s="208" t="s">
        <v>156</v>
      </c>
      <c r="E166" s="114">
        <v>1</v>
      </c>
      <c r="F166" s="113">
        <v>35000</v>
      </c>
      <c r="G166" s="105">
        <f>E166*F166</f>
        <v>35000</v>
      </c>
      <c r="H166" s="107"/>
      <c r="I166" s="106"/>
      <c r="J166" s="105">
        <v>35000</v>
      </c>
      <c r="K166" s="114"/>
      <c r="L166" s="113"/>
      <c r="M166" s="112">
        <f>K166*L166</f>
        <v>0</v>
      </c>
      <c r="N166" s="114"/>
      <c r="O166" s="113"/>
      <c r="P166" s="112"/>
      <c r="Q166" s="114"/>
      <c r="R166" s="113"/>
      <c r="S166" s="112">
        <f>Q166*R166</f>
        <v>0</v>
      </c>
      <c r="T166" s="114"/>
      <c r="U166" s="113"/>
      <c r="V166" s="112"/>
      <c r="W166" s="92">
        <f t="shared" si="22"/>
        <v>35000</v>
      </c>
      <c r="X166" s="91">
        <f t="shared" si="23"/>
        <v>35000</v>
      </c>
      <c r="Y166" s="91">
        <f t="shared" si="24"/>
        <v>0</v>
      </c>
      <c r="Z166" s="91">
        <f t="shared" si="25"/>
        <v>100</v>
      </c>
      <c r="AA166" s="207"/>
      <c r="AB166" s="82"/>
      <c r="AC166" s="82"/>
      <c r="AD166" s="82"/>
      <c r="AE166" s="82"/>
    </row>
    <row r="167" spans="1:31" ht="39.75" customHeight="1" thickBot="1" x14ac:dyDescent="0.3">
      <c r="A167" s="160" t="s">
        <v>56</v>
      </c>
      <c r="B167" s="206" t="s">
        <v>124</v>
      </c>
      <c r="C167" s="205" t="s">
        <v>210</v>
      </c>
      <c r="D167" s="204" t="s">
        <v>209</v>
      </c>
      <c r="E167" s="95"/>
      <c r="F167" s="94"/>
      <c r="G167" s="157">
        <f>E167*F167</f>
        <v>0</v>
      </c>
      <c r="H167" s="102"/>
      <c r="I167" s="120"/>
      <c r="J167" s="157"/>
      <c r="K167" s="95"/>
      <c r="L167" s="94"/>
      <c r="M167" s="93">
        <f>K167*L167</f>
        <v>0</v>
      </c>
      <c r="N167" s="95"/>
      <c r="O167" s="94"/>
      <c r="P167" s="93"/>
      <c r="Q167" s="95">
        <v>2</v>
      </c>
      <c r="R167" s="94">
        <v>26600</v>
      </c>
      <c r="S167" s="93">
        <f>Q167*R167</f>
        <v>53200</v>
      </c>
      <c r="T167" s="95"/>
      <c r="U167" s="94"/>
      <c r="V167" s="93"/>
      <c r="W167" s="92">
        <f t="shared" si="22"/>
        <v>53200</v>
      </c>
      <c r="X167" s="91">
        <f t="shared" si="23"/>
        <v>0</v>
      </c>
      <c r="Y167" s="91">
        <f t="shared" si="24"/>
        <v>53200</v>
      </c>
      <c r="Z167" s="91">
        <f t="shared" si="25"/>
        <v>0</v>
      </c>
      <c r="AA167" s="203"/>
      <c r="AB167" s="82"/>
      <c r="AC167" s="82"/>
      <c r="AD167" s="82"/>
      <c r="AE167" s="82"/>
    </row>
    <row r="168" spans="1:31" ht="25.5" customHeight="1" thickBot="1" x14ac:dyDescent="0.3">
      <c r="A168" s="499" t="s">
        <v>159</v>
      </c>
      <c r="B168" s="500"/>
      <c r="C168" s="500"/>
      <c r="D168" s="202"/>
      <c r="E168" s="198">
        <f>SUM(E164:E167)</f>
        <v>9</v>
      </c>
      <c r="F168" s="197">
        <f>SUM(F164:F167)</f>
        <v>46000</v>
      </c>
      <c r="G168" s="201">
        <f>SUM(G164:G167)</f>
        <v>79000</v>
      </c>
      <c r="H168" s="200"/>
      <c r="I168" s="200"/>
      <c r="J168" s="200">
        <f>SUM(J164:J167)</f>
        <v>79000</v>
      </c>
      <c r="K168" s="198">
        <f>SUM(K164:K167)</f>
        <v>0</v>
      </c>
      <c r="L168" s="197">
        <f>SUM(L164:L167)</f>
        <v>0</v>
      </c>
      <c r="M168" s="197">
        <f>SUM(M164:M167)</f>
        <v>0</v>
      </c>
      <c r="N168" s="199"/>
      <c r="O168" s="199"/>
      <c r="P168" s="199"/>
      <c r="Q168" s="198">
        <f>SUM(Q164:Q167)</f>
        <v>2</v>
      </c>
      <c r="R168" s="197">
        <f>SUM(R164:R167)</f>
        <v>26600</v>
      </c>
      <c r="S168" s="197">
        <f>SUM(S164:S167)</f>
        <v>53200</v>
      </c>
      <c r="T168" s="196"/>
      <c r="U168" s="196"/>
      <c r="V168" s="196"/>
      <c r="W168" s="85">
        <f t="shared" si="22"/>
        <v>132200</v>
      </c>
      <c r="X168" s="84">
        <f t="shared" si="23"/>
        <v>79000</v>
      </c>
      <c r="Y168" s="84">
        <f t="shared" si="24"/>
        <v>53200</v>
      </c>
      <c r="Z168" s="84">
        <f t="shared" si="25"/>
        <v>59.757942511346442</v>
      </c>
      <c r="AA168" s="195"/>
      <c r="AB168" s="82"/>
      <c r="AC168" s="82"/>
      <c r="AD168" s="82"/>
      <c r="AE168" s="82"/>
    </row>
    <row r="169" spans="1:31" ht="15.75" customHeight="1" thickBot="1" x14ac:dyDescent="0.3">
      <c r="A169" s="194" t="s">
        <v>51</v>
      </c>
      <c r="B169" s="193" t="s">
        <v>160</v>
      </c>
      <c r="C169" s="192" t="s">
        <v>161</v>
      </c>
      <c r="D169" s="190"/>
      <c r="E169" s="191"/>
      <c r="F169" s="190"/>
      <c r="G169" s="189"/>
      <c r="H169" s="190"/>
      <c r="I169" s="190"/>
      <c r="J169" s="190"/>
      <c r="K169" s="191"/>
      <c r="L169" s="190"/>
      <c r="M169" s="189"/>
      <c r="N169" s="190"/>
      <c r="O169" s="190"/>
      <c r="P169" s="190"/>
      <c r="Q169" s="191"/>
      <c r="R169" s="190"/>
      <c r="S169" s="189"/>
      <c r="T169" s="188"/>
      <c r="U169" s="187"/>
      <c r="V169" s="187"/>
      <c r="W169" s="186">
        <f t="shared" si="22"/>
        <v>0</v>
      </c>
      <c r="X169" s="185">
        <f t="shared" si="23"/>
        <v>0</v>
      </c>
      <c r="Y169" s="185">
        <f t="shared" si="24"/>
        <v>0</v>
      </c>
      <c r="Z169" s="185" t="e">
        <f t="shared" si="25"/>
        <v>#DIV/0!</v>
      </c>
      <c r="AA169" s="184"/>
      <c r="AB169" s="82"/>
      <c r="AC169" s="82"/>
      <c r="AD169" s="82"/>
      <c r="AE169" s="82"/>
    </row>
    <row r="170" spans="1:31" ht="30" customHeight="1" thickBot="1" x14ac:dyDescent="0.3">
      <c r="A170" s="148" t="s">
        <v>53</v>
      </c>
      <c r="B170" s="153" t="s">
        <v>162</v>
      </c>
      <c r="C170" s="183" t="s">
        <v>163</v>
      </c>
      <c r="D170" s="182"/>
      <c r="E170" s="180">
        <f>SUM(E171:E173)</f>
        <v>0</v>
      </c>
      <c r="F170" s="179">
        <f>SUM(F171:F173)</f>
        <v>0</v>
      </c>
      <c r="G170" s="178">
        <f>SUM(G171:G173)</f>
        <v>0</v>
      </c>
      <c r="H170" s="181"/>
      <c r="I170" s="181"/>
      <c r="J170" s="181"/>
      <c r="K170" s="180">
        <f>SUM(K171:K173)</f>
        <v>0</v>
      </c>
      <c r="L170" s="179">
        <f>SUM(L171:L173)</f>
        <v>0</v>
      </c>
      <c r="M170" s="178">
        <f>SUM(M171:M173)</f>
        <v>0</v>
      </c>
      <c r="N170" s="181"/>
      <c r="O170" s="181"/>
      <c r="P170" s="181"/>
      <c r="Q170" s="180">
        <f>SUM(Q171:Q173)</f>
        <v>0</v>
      </c>
      <c r="R170" s="179">
        <f>SUM(R171:R173)</f>
        <v>0</v>
      </c>
      <c r="S170" s="178">
        <f>SUM(S171:S173)</f>
        <v>0</v>
      </c>
      <c r="T170" s="177"/>
      <c r="U170" s="177"/>
      <c r="V170" s="177"/>
      <c r="W170" s="176">
        <f t="shared" si="22"/>
        <v>0</v>
      </c>
      <c r="X170" s="175">
        <f t="shared" si="23"/>
        <v>0</v>
      </c>
      <c r="Y170" s="175">
        <f t="shared" si="24"/>
        <v>0</v>
      </c>
      <c r="Z170" s="175" t="e">
        <f t="shared" si="25"/>
        <v>#DIV/0!</v>
      </c>
      <c r="AA170" s="174"/>
      <c r="AB170" s="144"/>
      <c r="AC170" s="144"/>
      <c r="AD170" s="144"/>
      <c r="AE170" s="144"/>
    </row>
    <row r="171" spans="1:31" ht="30" customHeight="1" thickBot="1" x14ac:dyDescent="0.3">
      <c r="A171" s="110" t="s">
        <v>56</v>
      </c>
      <c r="B171" s="142" t="s">
        <v>57</v>
      </c>
      <c r="C171" s="108" t="s">
        <v>164</v>
      </c>
      <c r="D171" s="143" t="s">
        <v>74</v>
      </c>
      <c r="E171" s="107"/>
      <c r="F171" s="106"/>
      <c r="G171" s="105">
        <f>E171*F171</f>
        <v>0</v>
      </c>
      <c r="H171" s="107"/>
      <c r="I171" s="106"/>
      <c r="J171" s="105"/>
      <c r="K171" s="114"/>
      <c r="L171" s="106"/>
      <c r="M171" s="112">
        <f>K171*L171</f>
        <v>0</v>
      </c>
      <c r="N171" s="140"/>
      <c r="O171" s="113"/>
      <c r="P171" s="112"/>
      <c r="Q171" s="114"/>
      <c r="R171" s="106"/>
      <c r="S171" s="112">
        <f>Q171*R171</f>
        <v>0</v>
      </c>
      <c r="T171" s="173"/>
      <c r="U171" s="172"/>
      <c r="V171" s="171"/>
      <c r="W171" s="92">
        <f t="shared" ref="W171:W201" si="26">G171+M171+S171</f>
        <v>0</v>
      </c>
      <c r="X171" s="91">
        <f t="shared" ref="X171:X201" si="27">J171+P171+V171</f>
        <v>0</v>
      </c>
      <c r="Y171" s="91">
        <f t="shared" ref="Y171:Y201" si="28">W171-X171</f>
        <v>0</v>
      </c>
      <c r="Z171" s="91" t="e">
        <f t="shared" ref="Z171:Z201" si="29">X171/W171*100</f>
        <v>#DIV/0!</v>
      </c>
      <c r="AA171" s="170"/>
      <c r="AB171" s="82"/>
      <c r="AC171" s="82"/>
      <c r="AD171" s="82"/>
      <c r="AE171" s="82"/>
    </row>
    <row r="172" spans="1:31" ht="30" customHeight="1" thickBot="1" x14ac:dyDescent="0.3">
      <c r="A172" s="110" t="s">
        <v>56</v>
      </c>
      <c r="B172" s="142" t="s">
        <v>60</v>
      </c>
      <c r="C172" s="108" t="s">
        <v>164</v>
      </c>
      <c r="D172" s="143" t="s">
        <v>74</v>
      </c>
      <c r="E172" s="107"/>
      <c r="F172" s="106"/>
      <c r="G172" s="105">
        <f>E172*F172</f>
        <v>0</v>
      </c>
      <c r="H172" s="107"/>
      <c r="I172" s="106"/>
      <c r="J172" s="105"/>
      <c r="K172" s="114"/>
      <c r="L172" s="106"/>
      <c r="M172" s="112">
        <f>K172*L172</f>
        <v>0</v>
      </c>
      <c r="N172" s="140"/>
      <c r="O172" s="113"/>
      <c r="P172" s="112"/>
      <c r="Q172" s="114"/>
      <c r="R172" s="106"/>
      <c r="S172" s="112">
        <f>Q172*R172</f>
        <v>0</v>
      </c>
      <c r="T172" s="114"/>
      <c r="U172" s="113"/>
      <c r="V172" s="112"/>
      <c r="W172" s="92">
        <f t="shared" si="26"/>
        <v>0</v>
      </c>
      <c r="X172" s="91">
        <f t="shared" si="27"/>
        <v>0</v>
      </c>
      <c r="Y172" s="91">
        <f t="shared" si="28"/>
        <v>0</v>
      </c>
      <c r="Z172" s="91" t="e">
        <f t="shared" si="29"/>
        <v>#DIV/0!</v>
      </c>
      <c r="AA172" s="170"/>
      <c r="AB172" s="82"/>
      <c r="AC172" s="82"/>
      <c r="AD172" s="82"/>
      <c r="AE172" s="82"/>
    </row>
    <row r="173" spans="1:31" ht="30" customHeight="1" thickBot="1" x14ac:dyDescent="0.3">
      <c r="A173" s="164" t="s">
        <v>56</v>
      </c>
      <c r="B173" s="132" t="s">
        <v>61</v>
      </c>
      <c r="C173" s="163" t="s">
        <v>164</v>
      </c>
      <c r="D173" s="141" t="s">
        <v>74</v>
      </c>
      <c r="E173" s="126"/>
      <c r="F173" s="123"/>
      <c r="G173" s="125">
        <f>E173*F173</f>
        <v>0</v>
      </c>
      <c r="H173" s="102"/>
      <c r="I173" s="120"/>
      <c r="J173" s="157"/>
      <c r="K173" s="124"/>
      <c r="L173" s="123"/>
      <c r="M173" s="122">
        <f>K173*L173</f>
        <v>0</v>
      </c>
      <c r="N173" s="131"/>
      <c r="O173" s="130"/>
      <c r="P173" s="122"/>
      <c r="Q173" s="124"/>
      <c r="R173" s="123"/>
      <c r="S173" s="122">
        <f>Q173*R173</f>
        <v>0</v>
      </c>
      <c r="T173" s="95"/>
      <c r="U173" s="94"/>
      <c r="V173" s="93"/>
      <c r="W173" s="92">
        <f t="shared" si="26"/>
        <v>0</v>
      </c>
      <c r="X173" s="91">
        <f t="shared" si="27"/>
        <v>0</v>
      </c>
      <c r="Y173" s="91">
        <f t="shared" si="28"/>
        <v>0</v>
      </c>
      <c r="Z173" s="91" t="e">
        <f t="shared" si="29"/>
        <v>#DIV/0!</v>
      </c>
      <c r="AA173" s="169"/>
      <c r="AB173" s="82"/>
      <c r="AC173" s="82"/>
      <c r="AD173" s="82"/>
      <c r="AE173" s="82"/>
    </row>
    <row r="174" spans="1:31" ht="31.5" customHeight="1" thickBot="1" x14ac:dyDescent="0.3">
      <c r="A174" s="148" t="s">
        <v>53</v>
      </c>
      <c r="B174" s="153" t="s">
        <v>165</v>
      </c>
      <c r="C174" s="152" t="s">
        <v>166</v>
      </c>
      <c r="D174" s="151"/>
      <c r="E174" s="148">
        <f>SUM(E175:E177)</f>
        <v>0</v>
      </c>
      <c r="F174" s="147">
        <f>SUM(F175:F177)</f>
        <v>0</v>
      </c>
      <c r="G174" s="146">
        <f>SUM(G175:G177)</f>
        <v>0</v>
      </c>
      <c r="H174" s="150"/>
      <c r="I174" s="150"/>
      <c r="J174" s="150"/>
      <c r="K174" s="148">
        <f>SUM(K175:K177)</f>
        <v>421</v>
      </c>
      <c r="L174" s="147">
        <f>SUM(L175:L177)</f>
        <v>28</v>
      </c>
      <c r="M174" s="146">
        <f>SUM(M175:M177)</f>
        <v>11788</v>
      </c>
      <c r="N174" s="149"/>
      <c r="O174" s="147"/>
      <c r="P174" s="168">
        <f>P175</f>
        <v>15037.2</v>
      </c>
      <c r="Q174" s="148">
        <f>SUM(Q175:Q177)</f>
        <v>0</v>
      </c>
      <c r="R174" s="147">
        <f>SUM(R175:R177)</f>
        <v>0</v>
      </c>
      <c r="S174" s="146">
        <f>SUM(S175:S177)</f>
        <v>0</v>
      </c>
      <c r="T174" s="150"/>
      <c r="U174" s="150"/>
      <c r="V174" s="150"/>
      <c r="W174" s="85">
        <f t="shared" si="26"/>
        <v>11788</v>
      </c>
      <c r="X174" s="84">
        <f t="shared" si="27"/>
        <v>15037.2</v>
      </c>
      <c r="Y174" s="84">
        <f t="shared" si="28"/>
        <v>-3249.2000000000007</v>
      </c>
      <c r="Z174" s="84">
        <f t="shared" si="29"/>
        <v>127.56362402443162</v>
      </c>
      <c r="AA174" s="167"/>
      <c r="AB174" s="144"/>
      <c r="AC174" s="144"/>
      <c r="AD174" s="144"/>
      <c r="AE174" s="144"/>
    </row>
    <row r="175" spans="1:31" ht="66.75" customHeight="1" thickBot="1" x14ac:dyDescent="0.3">
      <c r="A175" s="110" t="s">
        <v>56</v>
      </c>
      <c r="B175" s="142" t="s">
        <v>57</v>
      </c>
      <c r="C175" s="166" t="s">
        <v>208</v>
      </c>
      <c r="D175" s="143" t="s">
        <v>207</v>
      </c>
      <c r="E175" s="107"/>
      <c r="F175" s="106"/>
      <c r="G175" s="105">
        <f>E175*F175</f>
        <v>0</v>
      </c>
      <c r="H175" s="107"/>
      <c r="I175" s="106"/>
      <c r="J175" s="105"/>
      <c r="K175" s="114">
        <v>421</v>
      </c>
      <c r="L175" s="106">
        <v>28</v>
      </c>
      <c r="M175" s="112">
        <f>K175*L175</f>
        <v>11788</v>
      </c>
      <c r="N175" s="140"/>
      <c r="O175" s="113"/>
      <c r="P175" s="112">
        <v>15037.2</v>
      </c>
      <c r="Q175" s="114"/>
      <c r="R175" s="106"/>
      <c r="S175" s="112">
        <f>Q175*R175</f>
        <v>0</v>
      </c>
      <c r="T175" s="114"/>
      <c r="U175" s="113"/>
      <c r="V175" s="112"/>
      <c r="W175" s="92">
        <f t="shared" si="26"/>
        <v>11788</v>
      </c>
      <c r="X175" s="91">
        <f t="shared" si="27"/>
        <v>15037.2</v>
      </c>
      <c r="Y175" s="91">
        <f t="shared" si="28"/>
        <v>-3249.2000000000007</v>
      </c>
      <c r="Z175" s="91">
        <f t="shared" si="29"/>
        <v>127.56362402443162</v>
      </c>
      <c r="AA175" s="165"/>
      <c r="AB175" s="82"/>
      <c r="AC175" s="82"/>
      <c r="AD175" s="82"/>
      <c r="AE175" s="82"/>
    </row>
    <row r="176" spans="1:31" ht="30" customHeight="1" thickBot="1" x14ac:dyDescent="0.3">
      <c r="A176" s="110" t="s">
        <v>56</v>
      </c>
      <c r="B176" s="142" t="s">
        <v>60</v>
      </c>
      <c r="C176" s="108" t="s">
        <v>167</v>
      </c>
      <c r="D176" s="143" t="s">
        <v>74</v>
      </c>
      <c r="E176" s="107"/>
      <c r="F176" s="106"/>
      <c r="G176" s="105">
        <f>E176*F176</f>
        <v>0</v>
      </c>
      <c r="H176" s="107"/>
      <c r="I176" s="106"/>
      <c r="J176" s="105"/>
      <c r="K176" s="114"/>
      <c r="L176" s="106"/>
      <c r="M176" s="112">
        <f>K176*L176</f>
        <v>0</v>
      </c>
      <c r="N176" s="140"/>
      <c r="O176" s="113"/>
      <c r="P176" s="112"/>
      <c r="Q176" s="114"/>
      <c r="R176" s="106"/>
      <c r="S176" s="112">
        <f>Q176*R176</f>
        <v>0</v>
      </c>
      <c r="T176" s="114"/>
      <c r="U176" s="113"/>
      <c r="V176" s="112"/>
      <c r="W176" s="92">
        <f t="shared" si="26"/>
        <v>0</v>
      </c>
      <c r="X176" s="91">
        <f t="shared" si="27"/>
        <v>0</v>
      </c>
      <c r="Y176" s="91">
        <f t="shared" si="28"/>
        <v>0</v>
      </c>
      <c r="Z176" s="91" t="e">
        <f t="shared" si="29"/>
        <v>#DIV/0!</v>
      </c>
      <c r="AA176" s="139"/>
      <c r="AB176" s="82"/>
      <c r="AC176" s="82"/>
      <c r="AD176" s="82"/>
      <c r="AE176" s="82"/>
    </row>
    <row r="177" spans="1:31" ht="30" customHeight="1" thickBot="1" x14ac:dyDescent="0.3">
      <c r="A177" s="164" t="s">
        <v>56</v>
      </c>
      <c r="B177" s="132" t="s">
        <v>61</v>
      </c>
      <c r="C177" s="163" t="s">
        <v>167</v>
      </c>
      <c r="D177" s="141" t="s">
        <v>74</v>
      </c>
      <c r="E177" s="126"/>
      <c r="F177" s="123"/>
      <c r="G177" s="125">
        <f>E177*F177</f>
        <v>0</v>
      </c>
      <c r="H177" s="102"/>
      <c r="I177" s="120"/>
      <c r="J177" s="157"/>
      <c r="K177" s="124"/>
      <c r="L177" s="123"/>
      <c r="M177" s="122">
        <f>K177*L177</f>
        <v>0</v>
      </c>
      <c r="N177" s="131"/>
      <c r="O177" s="130"/>
      <c r="P177" s="122"/>
      <c r="Q177" s="124"/>
      <c r="R177" s="123"/>
      <c r="S177" s="122">
        <f>Q177*R177</f>
        <v>0</v>
      </c>
      <c r="T177" s="95"/>
      <c r="U177" s="94"/>
      <c r="V177" s="93"/>
      <c r="W177" s="92">
        <f t="shared" si="26"/>
        <v>0</v>
      </c>
      <c r="X177" s="91">
        <f t="shared" si="27"/>
        <v>0</v>
      </c>
      <c r="Y177" s="91">
        <f t="shared" si="28"/>
        <v>0</v>
      </c>
      <c r="Z177" s="91" t="e">
        <f t="shared" si="29"/>
        <v>#DIV/0!</v>
      </c>
      <c r="AA177" s="162"/>
      <c r="AB177" s="82"/>
      <c r="AC177" s="82"/>
      <c r="AD177" s="82"/>
      <c r="AE177" s="82"/>
    </row>
    <row r="178" spans="1:31" ht="30" customHeight="1" thickBot="1" x14ac:dyDescent="0.3">
      <c r="A178" s="148" t="s">
        <v>53</v>
      </c>
      <c r="B178" s="153" t="s">
        <v>168</v>
      </c>
      <c r="C178" s="152" t="s">
        <v>169</v>
      </c>
      <c r="D178" s="151"/>
      <c r="E178" s="148">
        <f>SUM(E179:E183)</f>
        <v>0</v>
      </c>
      <c r="F178" s="147">
        <f>SUM(F179:F183)</f>
        <v>0</v>
      </c>
      <c r="G178" s="146">
        <f>SUM(G179:G183)</f>
        <v>0</v>
      </c>
      <c r="H178" s="150"/>
      <c r="I178" s="150"/>
      <c r="J178" s="150"/>
      <c r="K178" s="148">
        <f>SUM(K179:K183)</f>
        <v>0</v>
      </c>
      <c r="L178" s="147">
        <f>SUM(L179:L183)</f>
        <v>0</v>
      </c>
      <c r="M178" s="146">
        <f>SUM(M179:M183)</f>
        <v>0</v>
      </c>
      <c r="N178" s="149"/>
      <c r="O178" s="147"/>
      <c r="P178" s="146"/>
      <c r="Q178" s="148">
        <f>SUM(Q179:Q183)</f>
        <v>0</v>
      </c>
      <c r="R178" s="147">
        <f>SUM(R179:R183)</f>
        <v>0</v>
      </c>
      <c r="S178" s="146">
        <f>SUM(S179:S183)</f>
        <v>0</v>
      </c>
      <c r="T178" s="150"/>
      <c r="U178" s="150"/>
      <c r="V178" s="150"/>
      <c r="W178" s="85">
        <f t="shared" si="26"/>
        <v>0</v>
      </c>
      <c r="X178" s="84">
        <f t="shared" si="27"/>
        <v>0</v>
      </c>
      <c r="Y178" s="84">
        <f t="shared" si="28"/>
        <v>0</v>
      </c>
      <c r="Z178" s="84" t="e">
        <f t="shared" si="29"/>
        <v>#DIV/0!</v>
      </c>
      <c r="AA178" s="145"/>
      <c r="AB178" s="144"/>
      <c r="AC178" s="144"/>
      <c r="AD178" s="144"/>
      <c r="AE178" s="144"/>
    </row>
    <row r="179" spans="1:31" ht="30" customHeight="1" thickBot="1" x14ac:dyDescent="0.3">
      <c r="A179" s="110" t="s">
        <v>56</v>
      </c>
      <c r="B179" s="142" t="s">
        <v>57</v>
      </c>
      <c r="C179" s="108" t="s">
        <v>170</v>
      </c>
      <c r="D179" s="161" t="s">
        <v>171</v>
      </c>
      <c r="E179" s="104"/>
      <c r="F179" s="106"/>
      <c r="G179" s="105">
        <f>E179*F179</f>
        <v>0</v>
      </c>
      <c r="H179" s="107"/>
      <c r="I179" s="106"/>
      <c r="J179" s="105"/>
      <c r="K179" s="114"/>
      <c r="L179" s="106"/>
      <c r="M179" s="112">
        <f>K179*L179</f>
        <v>0</v>
      </c>
      <c r="N179" s="140"/>
      <c r="O179" s="113"/>
      <c r="P179" s="112"/>
      <c r="Q179" s="114"/>
      <c r="R179" s="106"/>
      <c r="S179" s="112">
        <f>Q179*R179</f>
        <v>0</v>
      </c>
      <c r="T179" s="114"/>
      <c r="U179" s="113"/>
      <c r="V179" s="112"/>
      <c r="W179" s="92">
        <f t="shared" si="26"/>
        <v>0</v>
      </c>
      <c r="X179" s="91">
        <f t="shared" si="27"/>
        <v>0</v>
      </c>
      <c r="Y179" s="91">
        <f t="shared" si="28"/>
        <v>0</v>
      </c>
      <c r="Z179" s="91" t="e">
        <f t="shared" si="29"/>
        <v>#DIV/0!</v>
      </c>
      <c r="AA179" s="139"/>
      <c r="AB179" s="82"/>
      <c r="AC179" s="82"/>
      <c r="AD179" s="82"/>
      <c r="AE179" s="82"/>
    </row>
    <row r="180" spans="1:31" ht="30" customHeight="1" thickBot="1" x14ac:dyDescent="0.3">
      <c r="A180" s="110" t="s">
        <v>56</v>
      </c>
      <c r="B180" s="142" t="s">
        <v>60</v>
      </c>
      <c r="C180" s="108" t="s">
        <v>172</v>
      </c>
      <c r="D180" s="161" t="s">
        <v>171</v>
      </c>
      <c r="E180" s="104"/>
      <c r="F180" s="106"/>
      <c r="G180" s="105">
        <f>E180*F180</f>
        <v>0</v>
      </c>
      <c r="H180" s="107"/>
      <c r="I180" s="106"/>
      <c r="J180" s="105"/>
      <c r="K180" s="114"/>
      <c r="L180" s="106"/>
      <c r="M180" s="112">
        <f>K180*L180</f>
        <v>0</v>
      </c>
      <c r="N180" s="140"/>
      <c r="O180" s="113"/>
      <c r="P180" s="112"/>
      <c r="Q180" s="114"/>
      <c r="R180" s="106"/>
      <c r="S180" s="112">
        <f>Q180*R180</f>
        <v>0</v>
      </c>
      <c r="T180" s="119"/>
      <c r="U180" s="118"/>
      <c r="V180" s="117"/>
      <c r="W180" s="92">
        <f t="shared" si="26"/>
        <v>0</v>
      </c>
      <c r="X180" s="91">
        <f t="shared" si="27"/>
        <v>0</v>
      </c>
      <c r="Y180" s="91">
        <f t="shared" si="28"/>
        <v>0</v>
      </c>
      <c r="Z180" s="91" t="e">
        <f t="shared" si="29"/>
        <v>#DIV/0!</v>
      </c>
      <c r="AA180" s="139"/>
      <c r="AB180" s="82"/>
      <c r="AC180" s="82"/>
      <c r="AD180" s="82"/>
      <c r="AE180" s="82"/>
    </row>
    <row r="181" spans="1:31" ht="30" customHeight="1" thickBot="1" x14ac:dyDescent="0.3">
      <c r="A181" s="110" t="s">
        <v>56</v>
      </c>
      <c r="B181" s="142" t="s">
        <v>61</v>
      </c>
      <c r="C181" s="108" t="s">
        <v>173</v>
      </c>
      <c r="D181" s="161" t="s">
        <v>171</v>
      </c>
      <c r="E181" s="104"/>
      <c r="F181" s="106"/>
      <c r="G181" s="105">
        <f>E181*F181</f>
        <v>0</v>
      </c>
      <c r="H181" s="107"/>
      <c r="I181" s="106"/>
      <c r="J181" s="105"/>
      <c r="K181" s="114"/>
      <c r="L181" s="106"/>
      <c r="M181" s="112">
        <f>K181*L181</f>
        <v>0</v>
      </c>
      <c r="N181" s="140"/>
      <c r="O181" s="113"/>
      <c r="P181" s="112"/>
      <c r="Q181" s="114"/>
      <c r="R181" s="106"/>
      <c r="S181" s="112">
        <f>Q181*R181</f>
        <v>0</v>
      </c>
      <c r="T181" s="119"/>
      <c r="U181" s="118"/>
      <c r="V181" s="117"/>
      <c r="W181" s="92">
        <f t="shared" si="26"/>
        <v>0</v>
      </c>
      <c r="X181" s="91">
        <f t="shared" si="27"/>
        <v>0</v>
      </c>
      <c r="Y181" s="91">
        <f t="shared" si="28"/>
        <v>0</v>
      </c>
      <c r="Z181" s="91" t="e">
        <f t="shared" si="29"/>
        <v>#DIV/0!</v>
      </c>
      <c r="AA181" s="139"/>
      <c r="AB181" s="82"/>
      <c r="AC181" s="82"/>
      <c r="AD181" s="82"/>
      <c r="AE181" s="82"/>
    </row>
    <row r="182" spans="1:31" ht="30" customHeight="1" thickBot="1" x14ac:dyDescent="0.3">
      <c r="A182" s="110" t="s">
        <v>56</v>
      </c>
      <c r="B182" s="142" t="s">
        <v>124</v>
      </c>
      <c r="C182" s="108" t="s">
        <v>174</v>
      </c>
      <c r="D182" s="161" t="s">
        <v>171</v>
      </c>
      <c r="E182" s="104"/>
      <c r="F182" s="106"/>
      <c r="G182" s="105">
        <f>E182*F182</f>
        <v>0</v>
      </c>
      <c r="H182" s="107"/>
      <c r="I182" s="106"/>
      <c r="J182" s="105"/>
      <c r="K182" s="114"/>
      <c r="L182" s="106"/>
      <c r="M182" s="112">
        <f>K182*L182</f>
        <v>0</v>
      </c>
      <c r="N182" s="140"/>
      <c r="O182" s="113"/>
      <c r="P182" s="112"/>
      <c r="Q182" s="114"/>
      <c r="R182" s="106"/>
      <c r="S182" s="112">
        <f>Q182*R182</f>
        <v>0</v>
      </c>
      <c r="T182" s="119"/>
      <c r="U182" s="118"/>
      <c r="V182" s="117"/>
      <c r="W182" s="92">
        <f t="shared" si="26"/>
        <v>0</v>
      </c>
      <c r="X182" s="91">
        <f t="shared" si="27"/>
        <v>0</v>
      </c>
      <c r="Y182" s="91">
        <f t="shared" si="28"/>
        <v>0</v>
      </c>
      <c r="Z182" s="91" t="e">
        <f t="shared" si="29"/>
        <v>#DIV/0!</v>
      </c>
      <c r="AA182" s="139"/>
      <c r="AB182" s="82"/>
      <c r="AC182" s="82"/>
      <c r="AD182" s="82"/>
      <c r="AE182" s="82"/>
    </row>
    <row r="183" spans="1:31" ht="30" customHeight="1" thickBot="1" x14ac:dyDescent="0.3">
      <c r="A183" s="160" t="s">
        <v>56</v>
      </c>
      <c r="B183" s="128" t="s">
        <v>126</v>
      </c>
      <c r="C183" s="159" t="s">
        <v>175</v>
      </c>
      <c r="D183" s="158" t="s">
        <v>171</v>
      </c>
      <c r="E183" s="101"/>
      <c r="F183" s="120"/>
      <c r="G183" s="157">
        <f>E183*F183</f>
        <v>0</v>
      </c>
      <c r="H183" s="102"/>
      <c r="I183" s="120"/>
      <c r="J183" s="157"/>
      <c r="K183" s="95"/>
      <c r="L183" s="120"/>
      <c r="M183" s="93">
        <f>K183*L183</f>
        <v>0</v>
      </c>
      <c r="N183" s="121"/>
      <c r="O183" s="94"/>
      <c r="P183" s="93"/>
      <c r="Q183" s="95"/>
      <c r="R183" s="120"/>
      <c r="S183" s="93">
        <f>Q183*R183</f>
        <v>0</v>
      </c>
      <c r="T183" s="156"/>
      <c r="U183" s="155"/>
      <c r="V183" s="115"/>
      <c r="W183" s="92">
        <f t="shared" si="26"/>
        <v>0</v>
      </c>
      <c r="X183" s="91">
        <f t="shared" si="27"/>
        <v>0</v>
      </c>
      <c r="Y183" s="91">
        <f t="shared" si="28"/>
        <v>0</v>
      </c>
      <c r="Z183" s="91" t="e">
        <f t="shared" si="29"/>
        <v>#DIV/0!</v>
      </c>
      <c r="AA183" s="154"/>
      <c r="AB183" s="82"/>
      <c r="AC183" s="82"/>
      <c r="AD183" s="82"/>
      <c r="AE183" s="82"/>
    </row>
    <row r="184" spans="1:31" ht="30" customHeight="1" thickBot="1" x14ac:dyDescent="0.3">
      <c r="A184" s="148" t="s">
        <v>53</v>
      </c>
      <c r="B184" s="153" t="s">
        <v>176</v>
      </c>
      <c r="C184" s="152" t="s">
        <v>161</v>
      </c>
      <c r="D184" s="151"/>
      <c r="E184" s="148">
        <f>SUM(E185:E197)</f>
        <v>14</v>
      </c>
      <c r="F184" s="147">
        <f>SUM(F185:F197)</f>
        <v>121850</v>
      </c>
      <c r="G184" s="146">
        <f>SUM(G185:G197)</f>
        <v>123200</v>
      </c>
      <c r="H184" s="150"/>
      <c r="I184" s="150"/>
      <c r="J184" s="150"/>
      <c r="K184" s="148">
        <f>SUM(K185:K197)</f>
        <v>2</v>
      </c>
      <c r="L184" s="147">
        <f>SUM(L185:L197)</f>
        <v>208000</v>
      </c>
      <c r="M184" s="146">
        <f>SUM(M185:M197)</f>
        <v>208000</v>
      </c>
      <c r="N184" s="149"/>
      <c r="O184" s="147"/>
      <c r="P184" s="146">
        <f>P190+P192+P193+P196</f>
        <v>264085.11</v>
      </c>
      <c r="Q184" s="148">
        <f>SUM(Q185:Q197)</f>
        <v>0</v>
      </c>
      <c r="R184" s="147">
        <f>SUM(R185:R197)</f>
        <v>0</v>
      </c>
      <c r="S184" s="146">
        <f>SUM(S185:S197)</f>
        <v>0</v>
      </c>
      <c r="T184" s="148"/>
      <c r="U184" s="147"/>
      <c r="V184" s="146"/>
      <c r="W184" s="85">
        <f t="shared" si="26"/>
        <v>331200</v>
      </c>
      <c r="X184" s="84">
        <f t="shared" si="27"/>
        <v>264085.11</v>
      </c>
      <c r="Y184" s="84">
        <f t="shared" si="28"/>
        <v>67114.890000000014</v>
      </c>
      <c r="Z184" s="84">
        <f t="shared" si="29"/>
        <v>79.735842391304345</v>
      </c>
      <c r="AA184" s="145"/>
      <c r="AB184" s="144"/>
      <c r="AC184" s="144"/>
      <c r="AD184" s="144"/>
      <c r="AE184" s="144"/>
    </row>
    <row r="185" spans="1:31" ht="30" customHeight="1" thickBot="1" x14ac:dyDescent="0.3">
      <c r="A185" s="110" t="s">
        <v>56</v>
      </c>
      <c r="B185" s="142" t="s">
        <v>57</v>
      </c>
      <c r="C185" s="108" t="s">
        <v>177</v>
      </c>
      <c r="D185" s="143"/>
      <c r="E185" s="107"/>
      <c r="F185" s="106"/>
      <c r="G185" s="105">
        <f t="shared" ref="G185:G197" si="30">E185*F185</f>
        <v>0</v>
      </c>
      <c r="H185" s="107"/>
      <c r="I185" s="106"/>
      <c r="J185" s="105"/>
      <c r="K185" s="114"/>
      <c r="L185" s="106"/>
      <c r="M185" s="112">
        <f t="shared" ref="M185:M194" si="31">K185*L185</f>
        <v>0</v>
      </c>
      <c r="N185" s="140"/>
      <c r="O185" s="113"/>
      <c r="P185" s="112"/>
      <c r="Q185" s="114"/>
      <c r="R185" s="106"/>
      <c r="S185" s="112">
        <f t="shared" ref="S185:S192" si="32">Q185*R185</f>
        <v>0</v>
      </c>
      <c r="T185" s="119"/>
      <c r="U185" s="118"/>
      <c r="V185" s="117"/>
      <c r="W185" s="92">
        <f t="shared" si="26"/>
        <v>0</v>
      </c>
      <c r="X185" s="91">
        <f t="shared" si="27"/>
        <v>0</v>
      </c>
      <c r="Y185" s="91">
        <f t="shared" si="28"/>
        <v>0</v>
      </c>
      <c r="Z185" s="91" t="e">
        <f t="shared" si="29"/>
        <v>#DIV/0!</v>
      </c>
      <c r="AA185" s="139"/>
      <c r="AB185" s="82"/>
      <c r="AC185" s="82"/>
      <c r="AD185" s="82"/>
      <c r="AE185" s="82"/>
    </row>
    <row r="186" spans="1:31" ht="30" customHeight="1" thickBot="1" x14ac:dyDescent="0.3">
      <c r="A186" s="110" t="s">
        <v>56</v>
      </c>
      <c r="B186" s="142" t="s">
        <v>60</v>
      </c>
      <c r="C186" s="108" t="s">
        <v>178</v>
      </c>
      <c r="D186" s="143"/>
      <c r="E186" s="107"/>
      <c r="F186" s="106"/>
      <c r="G186" s="105">
        <f t="shared" si="30"/>
        <v>0</v>
      </c>
      <c r="H186" s="107"/>
      <c r="I186" s="106"/>
      <c r="J186" s="105"/>
      <c r="K186" s="114"/>
      <c r="L186" s="106"/>
      <c r="M186" s="112">
        <f t="shared" si="31"/>
        <v>0</v>
      </c>
      <c r="N186" s="140"/>
      <c r="O186" s="113"/>
      <c r="P186" s="112"/>
      <c r="Q186" s="114"/>
      <c r="R186" s="106"/>
      <c r="S186" s="112">
        <f t="shared" si="32"/>
        <v>0</v>
      </c>
      <c r="T186" s="119"/>
      <c r="U186" s="118"/>
      <c r="V186" s="117"/>
      <c r="W186" s="92">
        <f t="shared" si="26"/>
        <v>0</v>
      </c>
      <c r="X186" s="91">
        <f t="shared" si="27"/>
        <v>0</v>
      </c>
      <c r="Y186" s="91">
        <f t="shared" si="28"/>
        <v>0</v>
      </c>
      <c r="Z186" s="91" t="e">
        <f t="shared" si="29"/>
        <v>#DIV/0!</v>
      </c>
      <c r="AA186" s="139"/>
      <c r="AB186" s="82"/>
      <c r="AC186" s="82"/>
      <c r="AD186" s="82"/>
      <c r="AE186" s="82"/>
    </row>
    <row r="187" spans="1:31" ht="30" customHeight="1" thickBot="1" x14ac:dyDescent="0.3">
      <c r="A187" s="110" t="s">
        <v>56</v>
      </c>
      <c r="B187" s="142" t="s">
        <v>61</v>
      </c>
      <c r="C187" s="108" t="s">
        <v>179</v>
      </c>
      <c r="D187" s="143" t="s">
        <v>59</v>
      </c>
      <c r="E187" s="107">
        <v>4</v>
      </c>
      <c r="F187" s="106">
        <v>300</v>
      </c>
      <c r="G187" s="105">
        <f t="shared" si="30"/>
        <v>1200</v>
      </c>
      <c r="H187" s="107"/>
      <c r="I187" s="106"/>
      <c r="J187" s="105">
        <v>241.59</v>
      </c>
      <c r="K187" s="114"/>
      <c r="L187" s="106"/>
      <c r="M187" s="112">
        <f t="shared" si="31"/>
        <v>0</v>
      </c>
      <c r="N187" s="140"/>
      <c r="O187" s="113"/>
      <c r="P187" s="112"/>
      <c r="Q187" s="114"/>
      <c r="R187" s="106"/>
      <c r="S187" s="112">
        <f t="shared" si="32"/>
        <v>0</v>
      </c>
      <c r="T187" s="119"/>
      <c r="U187" s="118"/>
      <c r="V187" s="117"/>
      <c r="W187" s="92">
        <f t="shared" si="26"/>
        <v>1200</v>
      </c>
      <c r="X187" s="91">
        <f t="shared" si="27"/>
        <v>241.59</v>
      </c>
      <c r="Y187" s="91">
        <f t="shared" si="28"/>
        <v>958.41</v>
      </c>
      <c r="Z187" s="91">
        <f t="shared" si="29"/>
        <v>20.1325</v>
      </c>
      <c r="AA187" s="139"/>
      <c r="AB187" s="82"/>
      <c r="AC187" s="82"/>
      <c r="AD187" s="82"/>
      <c r="AE187" s="82"/>
    </row>
    <row r="188" spans="1:31" ht="30" customHeight="1" thickBot="1" x14ac:dyDescent="0.3">
      <c r="A188" s="110" t="s">
        <v>56</v>
      </c>
      <c r="B188" s="142" t="s">
        <v>124</v>
      </c>
      <c r="C188" s="108" t="s">
        <v>180</v>
      </c>
      <c r="D188" s="143" t="s">
        <v>59</v>
      </c>
      <c r="E188" s="107">
        <v>4</v>
      </c>
      <c r="F188" s="106">
        <v>150</v>
      </c>
      <c r="G188" s="105">
        <f t="shared" si="30"/>
        <v>600</v>
      </c>
      <c r="H188" s="107"/>
      <c r="I188" s="106"/>
      <c r="J188" s="105">
        <v>313.01</v>
      </c>
      <c r="K188" s="114"/>
      <c r="L188" s="106"/>
      <c r="M188" s="112">
        <f t="shared" si="31"/>
        <v>0</v>
      </c>
      <c r="N188" s="140"/>
      <c r="O188" s="113"/>
      <c r="P188" s="112"/>
      <c r="Q188" s="114"/>
      <c r="R188" s="106"/>
      <c r="S188" s="112">
        <f t="shared" si="32"/>
        <v>0</v>
      </c>
      <c r="T188" s="119"/>
      <c r="U188" s="118"/>
      <c r="V188" s="117"/>
      <c r="W188" s="92">
        <f t="shared" si="26"/>
        <v>600</v>
      </c>
      <c r="X188" s="91">
        <f t="shared" si="27"/>
        <v>313.01</v>
      </c>
      <c r="Y188" s="91">
        <f t="shared" si="28"/>
        <v>286.99</v>
      </c>
      <c r="Z188" s="91">
        <f t="shared" si="29"/>
        <v>52.168333333333329</v>
      </c>
      <c r="AA188" s="139"/>
      <c r="AB188" s="82"/>
      <c r="AC188" s="82"/>
      <c r="AD188" s="82"/>
      <c r="AE188" s="82"/>
    </row>
    <row r="189" spans="1:31" ht="30" customHeight="1" thickBot="1" x14ac:dyDescent="0.3">
      <c r="A189" s="110" t="s">
        <v>56</v>
      </c>
      <c r="B189" s="142" t="s">
        <v>126</v>
      </c>
      <c r="C189" s="108" t="s">
        <v>181</v>
      </c>
      <c r="D189" s="141"/>
      <c r="E189" s="107"/>
      <c r="F189" s="106"/>
      <c r="G189" s="105">
        <f t="shared" si="30"/>
        <v>0</v>
      </c>
      <c r="H189" s="107"/>
      <c r="I189" s="106"/>
      <c r="J189" s="105"/>
      <c r="K189" s="114"/>
      <c r="L189" s="106"/>
      <c r="M189" s="112">
        <f t="shared" si="31"/>
        <v>0</v>
      </c>
      <c r="N189" s="140"/>
      <c r="O189" s="113"/>
      <c r="P189" s="112"/>
      <c r="Q189" s="114"/>
      <c r="R189" s="106"/>
      <c r="S189" s="112">
        <f t="shared" si="32"/>
        <v>0</v>
      </c>
      <c r="T189" s="119"/>
      <c r="U189" s="118"/>
      <c r="V189" s="117"/>
      <c r="W189" s="92">
        <f t="shared" si="26"/>
        <v>0</v>
      </c>
      <c r="X189" s="91">
        <f t="shared" si="27"/>
        <v>0</v>
      </c>
      <c r="Y189" s="91">
        <f t="shared" si="28"/>
        <v>0</v>
      </c>
      <c r="Z189" s="91" t="e">
        <f t="shared" si="29"/>
        <v>#DIV/0!</v>
      </c>
      <c r="AA189" s="139"/>
      <c r="AB189" s="82"/>
      <c r="AC189" s="82"/>
      <c r="AD189" s="82"/>
      <c r="AE189" s="82"/>
    </row>
    <row r="190" spans="1:31" ht="42.75" customHeight="1" thickBot="1" x14ac:dyDescent="0.3">
      <c r="A190" s="110" t="s">
        <v>56</v>
      </c>
      <c r="B190" s="132" t="s">
        <v>128</v>
      </c>
      <c r="C190" s="108" t="s">
        <v>206</v>
      </c>
      <c r="D190" s="138" t="s">
        <v>156</v>
      </c>
      <c r="E190" s="48">
        <v>1</v>
      </c>
      <c r="F190" s="123">
        <v>23000</v>
      </c>
      <c r="G190" s="105">
        <f t="shared" si="30"/>
        <v>23000</v>
      </c>
      <c r="H190" s="107"/>
      <c r="I190" s="106"/>
      <c r="J190" s="105">
        <v>25500</v>
      </c>
      <c r="K190" s="124"/>
      <c r="L190" s="123"/>
      <c r="M190" s="112">
        <f t="shared" si="31"/>
        <v>0</v>
      </c>
      <c r="N190" s="131"/>
      <c r="O190" s="130"/>
      <c r="P190" s="122">
        <v>99424.960000000006</v>
      </c>
      <c r="Q190" s="124"/>
      <c r="R190" s="123"/>
      <c r="S190" s="112">
        <f t="shared" si="32"/>
        <v>0</v>
      </c>
      <c r="T190" s="119"/>
      <c r="U190" s="118"/>
      <c r="V190" s="117"/>
      <c r="W190" s="92">
        <f t="shared" si="26"/>
        <v>23000</v>
      </c>
      <c r="X190" s="91">
        <f t="shared" si="27"/>
        <v>124924.96</v>
      </c>
      <c r="Y190" s="91">
        <f t="shared" si="28"/>
        <v>-101924.96</v>
      </c>
      <c r="Z190" s="91">
        <f t="shared" si="29"/>
        <v>543.15200000000004</v>
      </c>
      <c r="AA190" s="133" t="s">
        <v>205</v>
      </c>
      <c r="AB190" s="82"/>
      <c r="AC190" s="82"/>
      <c r="AD190" s="82"/>
      <c r="AE190" s="82"/>
    </row>
    <row r="191" spans="1:31" ht="61.5" customHeight="1" thickBot="1" x14ac:dyDescent="0.3">
      <c r="A191" s="110" t="s">
        <v>56</v>
      </c>
      <c r="B191" s="132" t="s">
        <v>130</v>
      </c>
      <c r="C191" s="137" t="s">
        <v>204</v>
      </c>
      <c r="D191" s="127" t="s">
        <v>156</v>
      </c>
      <c r="E191" s="126">
        <v>1</v>
      </c>
      <c r="F191" s="123">
        <v>15000</v>
      </c>
      <c r="G191" s="105">
        <f t="shared" si="30"/>
        <v>15000</v>
      </c>
      <c r="H191" s="107"/>
      <c r="I191" s="106"/>
      <c r="J191" s="105">
        <v>25900</v>
      </c>
      <c r="K191" s="124"/>
      <c r="L191" s="123"/>
      <c r="M191" s="112">
        <f t="shared" si="31"/>
        <v>0</v>
      </c>
      <c r="N191" s="131"/>
      <c r="O191" s="130"/>
      <c r="P191" s="122"/>
      <c r="Q191" s="124"/>
      <c r="R191" s="123"/>
      <c r="S191" s="112">
        <f t="shared" si="32"/>
        <v>0</v>
      </c>
      <c r="T191" s="114"/>
      <c r="U191" s="113"/>
      <c r="V191" s="112"/>
      <c r="W191" s="92">
        <f t="shared" si="26"/>
        <v>15000</v>
      </c>
      <c r="X191" s="91">
        <f t="shared" si="27"/>
        <v>25900</v>
      </c>
      <c r="Y191" s="91">
        <f t="shared" si="28"/>
        <v>-10900</v>
      </c>
      <c r="Z191" s="91">
        <f t="shared" si="29"/>
        <v>172.66666666666666</v>
      </c>
      <c r="AA191" s="136" t="s">
        <v>203</v>
      </c>
      <c r="AB191" s="82"/>
      <c r="AC191" s="82"/>
      <c r="AD191" s="82"/>
      <c r="AE191" s="82"/>
    </row>
    <row r="192" spans="1:31" ht="29.25" customHeight="1" thickBot="1" x14ac:dyDescent="0.3">
      <c r="A192" s="110" t="s">
        <v>56</v>
      </c>
      <c r="B192" s="132" t="s">
        <v>131</v>
      </c>
      <c r="C192" s="108" t="s">
        <v>202</v>
      </c>
      <c r="D192" s="127" t="s">
        <v>156</v>
      </c>
      <c r="E192" s="126">
        <v>1</v>
      </c>
      <c r="F192" s="123">
        <v>14400</v>
      </c>
      <c r="G192" s="105">
        <f t="shared" si="30"/>
        <v>14400</v>
      </c>
      <c r="H192" s="107"/>
      <c r="I192" s="106"/>
      <c r="J192" s="105">
        <v>29596.1</v>
      </c>
      <c r="K192" s="124"/>
      <c r="L192" s="123"/>
      <c r="M192" s="112">
        <f t="shared" si="31"/>
        <v>0</v>
      </c>
      <c r="N192" s="131"/>
      <c r="O192" s="130"/>
      <c r="P192" s="122">
        <v>37649</v>
      </c>
      <c r="Q192" s="124"/>
      <c r="R192" s="123"/>
      <c r="S192" s="112">
        <f t="shared" si="32"/>
        <v>0</v>
      </c>
      <c r="T192" s="119"/>
      <c r="U192" s="118"/>
      <c r="V192" s="117"/>
      <c r="W192" s="92">
        <f t="shared" si="26"/>
        <v>14400</v>
      </c>
      <c r="X192" s="91">
        <f t="shared" si="27"/>
        <v>67245.100000000006</v>
      </c>
      <c r="Y192" s="91">
        <f t="shared" si="28"/>
        <v>-52845.100000000006</v>
      </c>
      <c r="Z192" s="91">
        <f t="shared" si="29"/>
        <v>466.97986111111112</v>
      </c>
      <c r="AA192" s="136" t="s">
        <v>201</v>
      </c>
      <c r="AB192" s="82"/>
      <c r="AC192" s="82"/>
      <c r="AD192" s="82"/>
      <c r="AE192" s="82"/>
    </row>
    <row r="193" spans="1:31" ht="40.5" customHeight="1" thickBot="1" x14ac:dyDescent="0.3">
      <c r="A193" s="110" t="s">
        <v>56</v>
      </c>
      <c r="B193" s="132" t="s">
        <v>133</v>
      </c>
      <c r="C193" s="108" t="s">
        <v>200</v>
      </c>
      <c r="D193" s="127" t="s">
        <v>156</v>
      </c>
      <c r="E193" s="126"/>
      <c r="F193" s="123"/>
      <c r="G193" s="105">
        <f t="shared" si="30"/>
        <v>0</v>
      </c>
      <c r="H193" s="107"/>
      <c r="I193" s="106"/>
      <c r="J193" s="105"/>
      <c r="K193" s="124">
        <v>1</v>
      </c>
      <c r="L193" s="123">
        <v>12000</v>
      </c>
      <c r="M193" s="112">
        <f t="shared" si="31"/>
        <v>12000</v>
      </c>
      <c r="N193" s="131"/>
      <c r="O193" s="130"/>
      <c r="P193" s="122">
        <v>7500</v>
      </c>
      <c r="Q193" s="124"/>
      <c r="R193" s="123"/>
      <c r="S193" s="112"/>
      <c r="T193" s="119"/>
      <c r="U193" s="118"/>
      <c r="V193" s="117"/>
      <c r="W193" s="92">
        <f t="shared" si="26"/>
        <v>12000</v>
      </c>
      <c r="X193" s="91">
        <f t="shared" si="27"/>
        <v>7500</v>
      </c>
      <c r="Y193" s="91">
        <f t="shared" si="28"/>
        <v>4500</v>
      </c>
      <c r="Z193" s="91">
        <f t="shared" si="29"/>
        <v>62.5</v>
      </c>
      <c r="AA193" s="135"/>
      <c r="AB193" s="82"/>
      <c r="AC193" s="82"/>
      <c r="AD193" s="82"/>
      <c r="AE193" s="82"/>
    </row>
    <row r="194" spans="1:31" ht="53.25" customHeight="1" thickBot="1" x14ac:dyDescent="0.3">
      <c r="A194" s="110" t="s">
        <v>56</v>
      </c>
      <c r="B194" s="132" t="s">
        <v>199</v>
      </c>
      <c r="C194" s="108" t="s">
        <v>198</v>
      </c>
      <c r="D194" s="127" t="s">
        <v>156</v>
      </c>
      <c r="E194" s="126">
        <v>1</v>
      </c>
      <c r="F194" s="123">
        <v>23000</v>
      </c>
      <c r="G194" s="105">
        <f t="shared" si="30"/>
        <v>23000</v>
      </c>
      <c r="H194" s="107"/>
      <c r="I194" s="106"/>
      <c r="J194" s="105">
        <v>23000</v>
      </c>
      <c r="K194" s="124"/>
      <c r="L194" s="123"/>
      <c r="M194" s="112">
        <f t="shared" si="31"/>
        <v>0</v>
      </c>
      <c r="N194" s="131"/>
      <c r="O194" s="130"/>
      <c r="P194" s="122"/>
      <c r="Q194" s="124"/>
      <c r="R194" s="123"/>
      <c r="S194" s="112"/>
      <c r="T194" s="119"/>
      <c r="U194" s="118"/>
      <c r="V194" s="117"/>
      <c r="W194" s="92">
        <f t="shared" si="26"/>
        <v>23000</v>
      </c>
      <c r="X194" s="91">
        <f t="shared" si="27"/>
        <v>23000</v>
      </c>
      <c r="Y194" s="91">
        <f t="shared" si="28"/>
        <v>0</v>
      </c>
      <c r="Z194" s="91">
        <f t="shared" si="29"/>
        <v>100</v>
      </c>
      <c r="AA194" s="134"/>
      <c r="AB194" s="82"/>
      <c r="AC194" s="82"/>
      <c r="AD194" s="82"/>
      <c r="AE194" s="82"/>
    </row>
    <row r="195" spans="1:31" ht="67.5" customHeight="1" thickBot="1" x14ac:dyDescent="0.3">
      <c r="A195" s="110" t="s">
        <v>56</v>
      </c>
      <c r="B195" s="132" t="s">
        <v>197</v>
      </c>
      <c r="C195" s="108" t="s">
        <v>196</v>
      </c>
      <c r="D195" s="127" t="s">
        <v>156</v>
      </c>
      <c r="E195" s="126">
        <v>1</v>
      </c>
      <c r="F195" s="123">
        <v>28000</v>
      </c>
      <c r="G195" s="105">
        <f t="shared" si="30"/>
        <v>28000</v>
      </c>
      <c r="H195" s="107"/>
      <c r="I195" s="106"/>
      <c r="J195" s="105">
        <v>36600</v>
      </c>
      <c r="K195" s="124"/>
      <c r="L195" s="123"/>
      <c r="M195" s="112"/>
      <c r="N195" s="131"/>
      <c r="O195" s="130"/>
      <c r="P195" s="122"/>
      <c r="Q195" s="124"/>
      <c r="R195" s="123"/>
      <c r="S195" s="112"/>
      <c r="T195" s="119"/>
      <c r="U195" s="118"/>
      <c r="V195" s="117"/>
      <c r="W195" s="92">
        <f t="shared" si="26"/>
        <v>28000</v>
      </c>
      <c r="X195" s="91">
        <f t="shared" si="27"/>
        <v>36600</v>
      </c>
      <c r="Y195" s="91">
        <f t="shared" si="28"/>
        <v>-8600</v>
      </c>
      <c r="Z195" s="91">
        <f t="shared" si="29"/>
        <v>130.71428571428572</v>
      </c>
      <c r="AA195" s="133" t="s">
        <v>195</v>
      </c>
      <c r="AB195" s="82"/>
      <c r="AC195" s="82"/>
      <c r="AD195" s="82"/>
      <c r="AE195" s="82"/>
    </row>
    <row r="196" spans="1:31" ht="30.75" customHeight="1" thickBot="1" x14ac:dyDescent="0.3">
      <c r="A196" s="110" t="s">
        <v>56</v>
      </c>
      <c r="B196" s="132" t="s">
        <v>194</v>
      </c>
      <c r="C196" s="108" t="s">
        <v>193</v>
      </c>
      <c r="D196" s="127" t="s">
        <v>156</v>
      </c>
      <c r="E196" s="126"/>
      <c r="F196" s="123"/>
      <c r="G196" s="105">
        <f t="shared" si="30"/>
        <v>0</v>
      </c>
      <c r="H196" s="107"/>
      <c r="I196" s="106"/>
      <c r="J196" s="105"/>
      <c r="K196" s="124">
        <v>1</v>
      </c>
      <c r="L196" s="123">
        <v>196000</v>
      </c>
      <c r="M196" s="112">
        <f>K196*L196</f>
        <v>196000</v>
      </c>
      <c r="N196" s="131"/>
      <c r="O196" s="130"/>
      <c r="P196" s="122">
        <v>119511.15</v>
      </c>
      <c r="Q196" s="124"/>
      <c r="R196" s="123"/>
      <c r="S196" s="112">
        <f>Q196*R196</f>
        <v>0</v>
      </c>
      <c r="T196" s="119"/>
      <c r="U196" s="118"/>
      <c r="V196" s="117"/>
      <c r="W196" s="92">
        <f t="shared" si="26"/>
        <v>196000</v>
      </c>
      <c r="X196" s="91">
        <f t="shared" si="27"/>
        <v>119511.15</v>
      </c>
      <c r="Y196" s="91">
        <f t="shared" si="28"/>
        <v>76488.850000000006</v>
      </c>
      <c r="Z196" s="91">
        <f t="shared" si="29"/>
        <v>60.975076530612235</v>
      </c>
      <c r="AA196" s="129"/>
      <c r="AB196" s="82"/>
      <c r="AC196" s="82"/>
      <c r="AD196" s="82"/>
      <c r="AE196" s="82"/>
    </row>
    <row r="197" spans="1:31" ht="33.75" customHeight="1" thickBot="1" x14ac:dyDescent="0.3">
      <c r="A197" s="110" t="s">
        <v>56</v>
      </c>
      <c r="B197" s="128" t="s">
        <v>192</v>
      </c>
      <c r="C197" s="108" t="s">
        <v>191</v>
      </c>
      <c r="D197" s="127" t="s">
        <v>156</v>
      </c>
      <c r="E197" s="126">
        <v>1</v>
      </c>
      <c r="F197" s="123">
        <v>18000</v>
      </c>
      <c r="G197" s="125">
        <f t="shared" si="30"/>
        <v>18000</v>
      </c>
      <c r="H197" s="107"/>
      <c r="I197" s="106"/>
      <c r="J197" s="105">
        <v>23000</v>
      </c>
      <c r="K197" s="124"/>
      <c r="L197" s="123"/>
      <c r="M197" s="122">
        <f>K197*L197</f>
        <v>0</v>
      </c>
      <c r="N197" s="121"/>
      <c r="O197" s="94"/>
      <c r="P197" s="93"/>
      <c r="Q197" s="95"/>
      <c r="R197" s="120"/>
      <c r="S197" s="112">
        <f>Q197*R197</f>
        <v>0</v>
      </c>
      <c r="T197" s="119"/>
      <c r="U197" s="118"/>
      <c r="V197" s="117"/>
      <c r="W197" s="92">
        <f t="shared" si="26"/>
        <v>18000</v>
      </c>
      <c r="X197" s="91">
        <f t="shared" si="27"/>
        <v>23000</v>
      </c>
      <c r="Y197" s="91">
        <f t="shared" si="28"/>
        <v>-5000</v>
      </c>
      <c r="Z197" s="91">
        <f t="shared" si="29"/>
        <v>127.77777777777777</v>
      </c>
      <c r="AA197" s="116" t="s">
        <v>190</v>
      </c>
      <c r="AB197" s="82"/>
      <c r="AC197" s="82"/>
      <c r="AD197" s="82"/>
      <c r="AE197" s="82"/>
    </row>
    <row r="198" spans="1:31" ht="23.25" customHeight="1" thickBot="1" x14ac:dyDescent="0.3">
      <c r="A198" s="110" t="s">
        <v>56</v>
      </c>
      <c r="B198" s="109"/>
      <c r="C198" s="108" t="s">
        <v>189</v>
      </c>
      <c r="D198" s="107"/>
      <c r="E198" s="106"/>
      <c r="F198" s="106"/>
      <c r="G198" s="105"/>
      <c r="H198" s="107"/>
      <c r="I198" s="104"/>
      <c r="J198" s="103">
        <v>29002.5</v>
      </c>
      <c r="K198" s="107"/>
      <c r="L198" s="104"/>
      <c r="M198" s="113"/>
      <c r="N198" s="100"/>
      <c r="O198" s="99"/>
      <c r="P198" s="98"/>
      <c r="Q198" s="97"/>
      <c r="R198" s="96"/>
      <c r="S198" s="115"/>
      <c r="T198" s="114"/>
      <c r="U198" s="113"/>
      <c r="V198" s="112"/>
      <c r="W198" s="92">
        <f t="shared" si="26"/>
        <v>0</v>
      </c>
      <c r="X198" s="91">
        <f t="shared" si="27"/>
        <v>29002.5</v>
      </c>
      <c r="Y198" s="91">
        <f t="shared" si="28"/>
        <v>-29002.5</v>
      </c>
      <c r="Z198" s="91" t="e">
        <f t="shared" si="29"/>
        <v>#DIV/0!</v>
      </c>
      <c r="AA198" s="111"/>
      <c r="AB198" s="82"/>
      <c r="AC198" s="82"/>
      <c r="AD198" s="82"/>
      <c r="AE198" s="82"/>
    </row>
    <row r="199" spans="1:31" ht="36" customHeight="1" thickBot="1" x14ac:dyDescent="0.3">
      <c r="A199" s="110" t="s">
        <v>56</v>
      </c>
      <c r="B199" s="109"/>
      <c r="C199" s="108" t="s">
        <v>188</v>
      </c>
      <c r="D199" s="107"/>
      <c r="E199" s="106"/>
      <c r="F199" s="106"/>
      <c r="G199" s="105"/>
      <c r="H199" s="102"/>
      <c r="I199" s="104"/>
      <c r="J199" s="103">
        <v>25000</v>
      </c>
      <c r="K199" s="102"/>
      <c r="L199" s="101"/>
      <c r="M199" s="94"/>
      <c r="N199" s="100"/>
      <c r="O199" s="99"/>
      <c r="P199" s="98"/>
      <c r="Q199" s="97"/>
      <c r="R199" s="96"/>
      <c r="S199" s="93"/>
      <c r="T199" s="95"/>
      <c r="U199" s="94"/>
      <c r="V199" s="93"/>
      <c r="W199" s="92">
        <f t="shared" si="26"/>
        <v>0</v>
      </c>
      <c r="X199" s="91">
        <f t="shared" si="27"/>
        <v>25000</v>
      </c>
      <c r="Y199" s="91">
        <f t="shared" si="28"/>
        <v>-25000</v>
      </c>
      <c r="Z199" s="91" t="e">
        <f t="shared" si="29"/>
        <v>#DIV/0!</v>
      </c>
      <c r="AA199" s="90"/>
      <c r="AB199" s="82"/>
      <c r="AC199" s="82"/>
      <c r="AD199" s="82"/>
      <c r="AE199" s="82"/>
    </row>
    <row r="200" spans="1:31" ht="15.75" customHeight="1" thickBot="1" x14ac:dyDescent="0.3">
      <c r="A200" s="501" t="s">
        <v>182</v>
      </c>
      <c r="B200" s="480"/>
      <c r="C200" s="480"/>
      <c r="D200" s="89"/>
      <c r="E200" s="88">
        <f>E184+E178+E174+E170</f>
        <v>14</v>
      </c>
      <c r="F200" s="88">
        <f>F184+F178+F174+F170</f>
        <v>121850</v>
      </c>
      <c r="G200" s="88">
        <f>G184+G178+G174+G170</f>
        <v>123200</v>
      </c>
      <c r="H200" s="87"/>
      <c r="I200" s="87"/>
      <c r="J200" s="87">
        <f>SUM(J187:J199)</f>
        <v>218153.2</v>
      </c>
      <c r="K200" s="87">
        <f>K184+K178+K174+K170</f>
        <v>423</v>
      </c>
      <c r="L200" s="87">
        <f>L184+L178+L174+L170</f>
        <v>208028</v>
      </c>
      <c r="M200" s="87">
        <f>M174+M184</f>
        <v>219788</v>
      </c>
      <c r="N200" s="87"/>
      <c r="O200" s="87"/>
      <c r="P200" s="87">
        <f>P174+P184</f>
        <v>279122.31</v>
      </c>
      <c r="Q200" s="87">
        <f>Q184+Q178+Q174+Q170</f>
        <v>0</v>
      </c>
      <c r="R200" s="87">
        <f>R184+R178+R174+R170</f>
        <v>0</v>
      </c>
      <c r="S200" s="87">
        <f>S184+S178+S174+S170</f>
        <v>0</v>
      </c>
      <c r="T200" s="86"/>
      <c r="U200" s="86"/>
      <c r="V200" s="86"/>
      <c r="W200" s="85">
        <f t="shared" si="26"/>
        <v>342988</v>
      </c>
      <c r="X200" s="84">
        <f t="shared" si="27"/>
        <v>497275.51</v>
      </c>
      <c r="Y200" s="84">
        <f t="shared" si="28"/>
        <v>-154287.51</v>
      </c>
      <c r="Z200" s="84">
        <f t="shared" si="29"/>
        <v>144.98335510280242</v>
      </c>
      <c r="AA200" s="83"/>
      <c r="AB200" s="82"/>
      <c r="AC200" s="82"/>
      <c r="AD200" s="82"/>
      <c r="AE200" s="82"/>
    </row>
    <row r="201" spans="1:31" ht="39" customHeight="1" thickBot="1" x14ac:dyDescent="0.3">
      <c r="A201" s="81" t="s">
        <v>183</v>
      </c>
      <c r="B201" s="80"/>
      <c r="C201" s="79"/>
      <c r="D201" s="78"/>
      <c r="E201" s="77"/>
      <c r="F201" s="77"/>
      <c r="G201" s="74">
        <f>G30+G34+G45+G55+G95+G101+G128+G141+G148+G152+G156+G162+G168+G200</f>
        <v>898871.8</v>
      </c>
      <c r="H201" s="76"/>
      <c r="I201" s="76"/>
      <c r="J201" s="76">
        <f>J30+J34+I84+J103+J120+J124+J141+J148+J162+J168+J200</f>
        <v>889492.8600000001</v>
      </c>
      <c r="K201" s="75"/>
      <c r="L201" s="75"/>
      <c r="M201" s="74">
        <f>M30+M34+M45+M55+M95+M101+M128+M141+M148+M152+M156+M162+M168+M200</f>
        <v>702398</v>
      </c>
      <c r="N201" s="76"/>
      <c r="O201" s="76"/>
      <c r="P201" s="76">
        <f>P45+P95+P200</f>
        <v>845395.92999999993</v>
      </c>
      <c r="Q201" s="75"/>
      <c r="R201" s="75"/>
      <c r="S201" s="74">
        <f>S30+S34+S45+S55+S95+S101+S128+S141+S148+S152+S156+S162+S168+S200</f>
        <v>132700.00260000001</v>
      </c>
      <c r="T201" s="73"/>
      <c r="U201" s="73"/>
      <c r="V201" s="73"/>
      <c r="W201" s="72">
        <f t="shared" si="26"/>
        <v>1733969.8026000001</v>
      </c>
      <c r="X201" s="71">
        <f t="shared" si="27"/>
        <v>1734888.79</v>
      </c>
      <c r="Y201" s="71">
        <f t="shared" si="28"/>
        <v>-918.98739999998361</v>
      </c>
      <c r="Z201" s="71">
        <f t="shared" si="29"/>
        <v>100.05299904292578</v>
      </c>
      <c r="AA201" s="70"/>
      <c r="AB201" s="69"/>
      <c r="AC201" s="69"/>
      <c r="AD201" s="69"/>
      <c r="AE201" s="69"/>
    </row>
    <row r="202" spans="1:31" ht="15.75" customHeight="1" thickBot="1" x14ac:dyDescent="0.35">
      <c r="A202" s="496"/>
      <c r="B202" s="497"/>
      <c r="C202" s="497"/>
      <c r="D202" s="68"/>
      <c r="E202" s="68"/>
      <c r="F202" s="68"/>
      <c r="G202" s="68"/>
      <c r="H202" s="68"/>
      <c r="I202" s="68"/>
      <c r="J202" s="68"/>
      <c r="K202" s="68"/>
      <c r="L202" s="68"/>
      <c r="M202" s="68"/>
      <c r="N202" s="68"/>
      <c r="O202" s="68"/>
      <c r="P202" s="68"/>
      <c r="Q202" s="68"/>
      <c r="R202" s="68"/>
      <c r="S202" s="68"/>
      <c r="T202" s="68"/>
      <c r="U202" s="68"/>
      <c r="V202" s="68"/>
      <c r="W202" s="52"/>
      <c r="X202" s="52"/>
      <c r="Y202" s="52"/>
      <c r="Z202" s="52"/>
      <c r="AA202" s="53"/>
      <c r="AB202" s="51"/>
      <c r="AC202" s="51"/>
      <c r="AD202" s="51"/>
      <c r="AE202" s="51"/>
    </row>
    <row r="203" spans="1:31" ht="15.75" customHeight="1" thickBot="1" x14ac:dyDescent="0.35">
      <c r="A203" s="495" t="s">
        <v>184</v>
      </c>
      <c r="B203" s="480"/>
      <c r="C203" s="481"/>
      <c r="D203" s="67"/>
      <c r="E203" s="66"/>
      <c r="F203" s="66"/>
      <c r="G203" s="66"/>
      <c r="H203" s="66"/>
      <c r="I203" s="66"/>
      <c r="J203" s="66">
        <f>G201-J201</f>
        <v>9378.9399999999441</v>
      </c>
      <c r="K203" s="66"/>
      <c r="L203" s="66"/>
      <c r="M203" s="66"/>
      <c r="N203" s="66"/>
      <c r="O203" s="66"/>
      <c r="P203" s="66">
        <f>M201-P201</f>
        <v>-142997.92999999993</v>
      </c>
      <c r="Q203" s="66"/>
      <c r="R203" s="66"/>
      <c r="S203" s="65"/>
      <c r="T203" s="64"/>
      <c r="U203" s="64"/>
      <c r="V203" s="64">
        <f>S201-V201</f>
        <v>132700.00260000001</v>
      </c>
      <c r="W203" s="63"/>
      <c r="X203" s="63">
        <f>W201-X201</f>
        <v>-918.98739999998361</v>
      </c>
      <c r="Y203" s="63"/>
      <c r="Z203" s="63"/>
      <c r="AA203" s="62"/>
    </row>
    <row r="204" spans="1:31" ht="15.75" customHeight="1" x14ac:dyDescent="0.25">
      <c r="A204" s="53"/>
      <c r="B204" s="55"/>
      <c r="C204" s="54"/>
      <c r="D204" s="53"/>
      <c r="E204" s="53"/>
      <c r="F204" s="53"/>
      <c r="G204" s="53"/>
      <c r="H204" s="53"/>
      <c r="I204" s="53"/>
      <c r="J204" s="53"/>
      <c r="K204" s="61"/>
      <c r="L204" s="61"/>
      <c r="M204" s="61"/>
      <c r="N204" s="61"/>
      <c r="O204" s="61"/>
      <c r="P204" s="61"/>
      <c r="Q204" s="61"/>
      <c r="R204" s="61"/>
      <c r="S204" s="61"/>
      <c r="T204" s="61"/>
      <c r="U204" s="61"/>
      <c r="V204" s="61"/>
      <c r="W204" s="52"/>
      <c r="X204" s="52"/>
      <c r="Y204" s="52"/>
      <c r="Z204" s="52"/>
      <c r="AA204" s="53"/>
    </row>
    <row r="205" spans="1:31" ht="15.75" customHeight="1" x14ac:dyDescent="0.25">
      <c r="A205" s="53"/>
      <c r="B205" s="55"/>
      <c r="C205" s="59"/>
      <c r="D205" s="53"/>
      <c r="E205" s="60"/>
      <c r="F205" s="60"/>
      <c r="G205" s="53"/>
      <c r="H205" s="53"/>
      <c r="I205" s="53"/>
      <c r="J205" s="53"/>
      <c r="K205" s="53"/>
      <c r="L205" s="53"/>
      <c r="M205" s="53"/>
      <c r="N205" s="53"/>
      <c r="O205" s="53"/>
      <c r="P205" s="59"/>
      <c r="Q205" s="53"/>
      <c r="R205" s="53"/>
      <c r="S205" s="53"/>
      <c r="T205" s="53"/>
      <c r="U205" s="53"/>
      <c r="V205" s="53"/>
      <c r="W205" s="52"/>
      <c r="X205" s="52"/>
      <c r="Y205" s="52"/>
      <c r="Z205" s="52"/>
    </row>
    <row r="206" spans="1:31" ht="15.75" customHeight="1" x14ac:dyDescent="0.25">
      <c r="A206" s="56"/>
      <c r="B206" s="58"/>
      <c r="C206" s="57" t="s">
        <v>187</v>
      </c>
      <c r="D206" s="56"/>
      <c r="E206" s="56" t="s">
        <v>186</v>
      </c>
      <c r="F206" s="56"/>
      <c r="G206" s="56"/>
      <c r="H206" s="56"/>
      <c r="I206" s="56"/>
      <c r="J206" s="56"/>
      <c r="K206" s="56"/>
      <c r="L206" s="56"/>
      <c r="M206" s="56"/>
      <c r="N206" s="56"/>
      <c r="O206" s="56"/>
      <c r="P206" s="57" t="s">
        <v>185</v>
      </c>
      <c r="Q206" s="56"/>
      <c r="R206" s="56"/>
      <c r="S206" s="56"/>
      <c r="T206" s="56"/>
      <c r="U206" s="56"/>
      <c r="V206" s="56"/>
      <c r="W206" s="52"/>
      <c r="X206" s="52"/>
      <c r="Y206" s="52"/>
      <c r="Z206" s="52"/>
    </row>
    <row r="207" spans="1:31" ht="15.75" customHeight="1" x14ac:dyDescent="0.25">
      <c r="A207" s="53"/>
      <c r="B207" s="55"/>
      <c r="C207" s="54"/>
      <c r="D207" s="53"/>
      <c r="E207" s="53"/>
      <c r="F207" s="53"/>
      <c r="G207" s="53"/>
      <c r="H207" s="53"/>
      <c r="I207" s="53"/>
      <c r="J207" s="53"/>
      <c r="K207" s="53"/>
      <c r="L207" s="53"/>
      <c r="M207" s="53"/>
      <c r="N207" s="53"/>
      <c r="O207" s="53"/>
      <c r="P207" s="53"/>
      <c r="Q207" s="53"/>
      <c r="R207" s="53"/>
      <c r="S207" s="53"/>
      <c r="T207" s="53"/>
      <c r="U207" s="53"/>
      <c r="V207" s="53"/>
      <c r="W207" s="52"/>
      <c r="X207" s="52"/>
      <c r="Y207" s="52"/>
      <c r="Z207" s="52"/>
      <c r="AA207" s="53"/>
    </row>
    <row r="208" spans="1:31" ht="15.75" customHeight="1" x14ac:dyDescent="0.25">
      <c r="A208" s="53"/>
      <c r="B208" s="55"/>
      <c r="C208" s="54"/>
      <c r="D208" s="53"/>
      <c r="E208" s="53"/>
      <c r="F208" s="53"/>
      <c r="G208" s="53"/>
      <c r="H208" s="53"/>
      <c r="I208" s="53"/>
      <c r="J208" s="53"/>
      <c r="K208" s="53"/>
      <c r="L208" s="53"/>
      <c r="M208" s="53"/>
      <c r="N208" s="53"/>
      <c r="O208" s="53"/>
      <c r="P208" s="53"/>
      <c r="Q208" s="53"/>
      <c r="R208" s="53"/>
      <c r="S208" s="53"/>
      <c r="T208" s="53"/>
      <c r="U208" s="53"/>
      <c r="V208" s="53"/>
      <c r="W208" s="52"/>
      <c r="X208" s="52"/>
      <c r="Y208" s="52"/>
      <c r="Z208" s="52"/>
      <c r="AA208" s="53"/>
    </row>
    <row r="209" spans="1:27" ht="15.75" customHeight="1" x14ac:dyDescent="0.25">
      <c r="A209" s="53"/>
      <c r="B209" s="55"/>
      <c r="C209" s="54"/>
      <c r="D209" s="53"/>
      <c r="E209" s="53"/>
      <c r="F209" s="53"/>
      <c r="G209" s="53"/>
      <c r="H209" s="53"/>
      <c r="I209" s="53"/>
      <c r="J209" s="53"/>
      <c r="K209" s="53"/>
      <c r="L209" s="53"/>
      <c r="M209" s="53"/>
      <c r="N209" s="53"/>
      <c r="O209" s="53"/>
      <c r="P209" s="53"/>
      <c r="Q209" s="53"/>
      <c r="R209" s="53"/>
      <c r="S209" s="53"/>
      <c r="T209" s="53"/>
      <c r="U209" s="53"/>
      <c r="V209" s="53"/>
      <c r="W209" s="52"/>
      <c r="X209" s="52"/>
      <c r="Y209" s="52"/>
      <c r="Z209" s="52"/>
      <c r="AA209" s="53"/>
    </row>
    <row r="210" spans="1:27" ht="15.75" customHeight="1" x14ac:dyDescent="0.25">
      <c r="A210" s="53"/>
      <c r="B210" s="55"/>
      <c r="C210" s="54"/>
      <c r="D210" s="53"/>
      <c r="E210" s="53"/>
      <c r="F210" s="53"/>
      <c r="G210" s="53"/>
      <c r="H210" s="53"/>
      <c r="I210" s="53"/>
      <c r="J210" s="53"/>
      <c r="K210" s="53"/>
      <c r="L210" s="53"/>
      <c r="M210" s="53"/>
      <c r="N210" s="53"/>
      <c r="O210" s="53"/>
      <c r="P210" s="53"/>
      <c r="Q210" s="53"/>
      <c r="R210" s="53"/>
      <c r="S210" s="53"/>
      <c r="T210" s="53"/>
      <c r="U210" s="53"/>
      <c r="V210" s="53"/>
      <c r="W210" s="52"/>
      <c r="X210" s="52"/>
      <c r="Y210" s="52"/>
      <c r="Z210" s="52"/>
      <c r="AA210" s="53"/>
    </row>
    <row r="211" spans="1:27" ht="15.75" customHeight="1" x14ac:dyDescent="0.3">
      <c r="A211" s="51"/>
      <c r="B211" s="50"/>
      <c r="C211" s="49"/>
      <c r="W211" s="52"/>
      <c r="X211" s="52"/>
      <c r="Y211" s="52"/>
      <c r="Z211" s="52"/>
    </row>
    <row r="212" spans="1:27" ht="15.75" customHeight="1" x14ac:dyDescent="0.3">
      <c r="A212" s="51"/>
      <c r="B212" s="50"/>
      <c r="C212" s="49"/>
      <c r="W212" s="52"/>
      <c r="X212" s="52"/>
      <c r="Y212" s="52"/>
      <c r="Z212" s="52"/>
    </row>
    <row r="213" spans="1:27" ht="15.75" customHeight="1" x14ac:dyDescent="0.3">
      <c r="A213" s="51"/>
      <c r="B213" s="50"/>
      <c r="C213" s="49"/>
      <c r="W213" s="52"/>
      <c r="X213" s="52"/>
      <c r="Y213" s="52"/>
      <c r="Z213" s="52"/>
    </row>
    <row r="214" spans="1:27" ht="15.75" customHeight="1" x14ac:dyDescent="0.3">
      <c r="A214" s="51"/>
      <c r="B214" s="50"/>
      <c r="C214" s="49"/>
      <c r="W214" s="52"/>
      <c r="X214" s="52"/>
      <c r="Y214" s="52"/>
      <c r="Z214" s="52"/>
    </row>
    <row r="215" spans="1:27" ht="15.75" customHeight="1" x14ac:dyDescent="0.3">
      <c r="A215" s="51"/>
      <c r="B215" s="50"/>
      <c r="C215" s="49"/>
      <c r="W215" s="52"/>
      <c r="X215" s="52"/>
      <c r="Y215" s="52"/>
      <c r="Z215" s="52"/>
    </row>
    <row r="216" spans="1:27" ht="15.75" customHeight="1" x14ac:dyDescent="0.3">
      <c r="A216" s="51"/>
      <c r="B216" s="50"/>
      <c r="C216" s="49"/>
      <c r="W216" s="52"/>
      <c r="X216" s="52"/>
      <c r="Y216" s="52"/>
      <c r="Z216" s="52"/>
    </row>
    <row r="217" spans="1:27" ht="15.75" customHeight="1" x14ac:dyDescent="0.3">
      <c r="A217" s="51"/>
      <c r="B217" s="50"/>
      <c r="C217" s="49"/>
      <c r="W217" s="52"/>
      <c r="X217" s="52"/>
      <c r="Y217" s="52"/>
      <c r="Z217" s="52"/>
    </row>
    <row r="218" spans="1:27" ht="15.75" customHeight="1" x14ac:dyDescent="0.3">
      <c r="A218" s="51"/>
      <c r="B218" s="50"/>
      <c r="C218" s="49"/>
      <c r="W218" s="52"/>
      <c r="X218" s="52"/>
      <c r="Y218" s="52"/>
      <c r="Z218" s="52"/>
    </row>
    <row r="219" spans="1:27" ht="15.75" customHeight="1" x14ac:dyDescent="0.3">
      <c r="A219" s="51"/>
      <c r="B219" s="50"/>
      <c r="C219" s="49"/>
      <c r="W219" s="52"/>
      <c r="X219" s="52"/>
      <c r="Y219" s="52"/>
      <c r="Z219" s="52"/>
    </row>
    <row r="220" spans="1:27" ht="15.75" customHeight="1" x14ac:dyDescent="0.3">
      <c r="A220" s="51"/>
      <c r="B220" s="50"/>
      <c r="C220" s="49"/>
      <c r="W220" s="52"/>
      <c r="X220" s="52"/>
      <c r="Y220" s="52"/>
      <c r="Z220" s="52"/>
    </row>
    <row r="221" spans="1:27" ht="15.75" customHeight="1" x14ac:dyDescent="0.3">
      <c r="A221" s="51"/>
      <c r="B221" s="50"/>
      <c r="C221" s="49"/>
      <c r="W221" s="52"/>
      <c r="X221" s="52"/>
      <c r="Y221" s="52"/>
      <c r="Z221" s="52"/>
    </row>
    <row r="222" spans="1:27" ht="15.75" customHeight="1" x14ac:dyDescent="0.3">
      <c r="A222" s="51"/>
      <c r="B222" s="50"/>
      <c r="C222" s="49"/>
      <c r="W222" s="52"/>
      <c r="X222" s="52"/>
      <c r="Y222" s="52"/>
      <c r="Z222" s="52"/>
    </row>
    <row r="223" spans="1:27" ht="15.75" customHeight="1" x14ac:dyDescent="0.3">
      <c r="A223" s="51"/>
      <c r="B223" s="50"/>
      <c r="C223" s="49"/>
      <c r="W223" s="52"/>
      <c r="X223" s="52"/>
      <c r="Y223" s="52"/>
      <c r="Z223" s="52"/>
    </row>
    <row r="224" spans="1:27" ht="15.75" customHeight="1" x14ac:dyDescent="0.3">
      <c r="A224" s="51"/>
      <c r="B224" s="50"/>
      <c r="C224" s="49"/>
      <c r="W224" s="52"/>
      <c r="X224" s="52"/>
      <c r="Y224" s="52"/>
      <c r="Z224" s="52"/>
    </row>
    <row r="225" spans="1:26" ht="15.75" customHeight="1" x14ac:dyDescent="0.3">
      <c r="A225" s="51"/>
      <c r="B225" s="50"/>
      <c r="C225" s="49"/>
      <c r="W225" s="52"/>
      <c r="X225" s="52"/>
      <c r="Y225" s="52"/>
      <c r="Z225" s="52"/>
    </row>
    <row r="226" spans="1:26" ht="15.75" customHeight="1" x14ac:dyDescent="0.3">
      <c r="A226" s="51"/>
      <c r="B226" s="50"/>
      <c r="C226" s="49"/>
      <c r="W226" s="52"/>
      <c r="X226" s="52"/>
      <c r="Y226" s="52"/>
      <c r="Z226" s="52"/>
    </row>
    <row r="227" spans="1:26" ht="15.75" customHeight="1" x14ac:dyDescent="0.3">
      <c r="A227" s="51"/>
      <c r="B227" s="50"/>
      <c r="C227" s="49"/>
      <c r="W227" s="52"/>
      <c r="X227" s="52"/>
      <c r="Y227" s="52"/>
      <c r="Z227" s="52"/>
    </row>
    <row r="228" spans="1:26" ht="15.75" customHeight="1" x14ac:dyDescent="0.3">
      <c r="A228" s="51"/>
      <c r="B228" s="50"/>
      <c r="C228" s="49"/>
      <c r="W228" s="52"/>
      <c r="X228" s="52"/>
      <c r="Y228" s="52"/>
      <c r="Z228" s="52"/>
    </row>
    <row r="229" spans="1:26" ht="15.75" customHeight="1" x14ac:dyDescent="0.3">
      <c r="A229" s="51"/>
      <c r="B229" s="50"/>
      <c r="C229" s="49"/>
      <c r="W229" s="52"/>
      <c r="X229" s="52"/>
      <c r="Y229" s="52"/>
      <c r="Z229" s="52"/>
    </row>
    <row r="230" spans="1:26" ht="15.75" customHeight="1" x14ac:dyDescent="0.3">
      <c r="A230" s="51"/>
      <c r="B230" s="50"/>
      <c r="C230" s="49"/>
      <c r="W230" s="52"/>
      <c r="X230" s="52"/>
      <c r="Y230" s="52"/>
      <c r="Z230" s="52"/>
    </row>
    <row r="231" spans="1:26" ht="15.75" customHeight="1" x14ac:dyDescent="0.3">
      <c r="A231" s="51"/>
      <c r="B231" s="50"/>
      <c r="C231" s="49"/>
      <c r="W231" s="52"/>
      <c r="X231" s="52"/>
      <c r="Y231" s="52"/>
      <c r="Z231" s="52"/>
    </row>
    <row r="232" spans="1:26" ht="15.75" customHeight="1" x14ac:dyDescent="0.3">
      <c r="A232" s="51"/>
      <c r="B232" s="50"/>
      <c r="C232" s="49"/>
      <c r="W232" s="52"/>
      <c r="X232" s="52"/>
      <c r="Y232" s="52"/>
      <c r="Z232" s="52"/>
    </row>
    <row r="233" spans="1:26" ht="15.75" customHeight="1" x14ac:dyDescent="0.3">
      <c r="A233" s="51"/>
      <c r="B233" s="50"/>
      <c r="C233" s="49"/>
      <c r="W233" s="52"/>
      <c r="X233" s="52"/>
      <c r="Y233" s="52"/>
      <c r="Z233" s="52"/>
    </row>
    <row r="234" spans="1:26" ht="15.75" customHeight="1" x14ac:dyDescent="0.3">
      <c r="A234" s="51"/>
      <c r="B234" s="50"/>
      <c r="C234" s="49"/>
      <c r="W234" s="52"/>
      <c r="X234" s="52"/>
      <c r="Y234" s="52"/>
      <c r="Z234" s="52"/>
    </row>
    <row r="235" spans="1:26" ht="15.75" customHeight="1" x14ac:dyDescent="0.3">
      <c r="A235" s="51"/>
      <c r="B235" s="50"/>
      <c r="C235" s="49"/>
      <c r="W235" s="52"/>
      <c r="X235" s="52"/>
      <c r="Y235" s="52"/>
      <c r="Z235" s="52"/>
    </row>
    <row r="236" spans="1:26" ht="15.75" customHeight="1" x14ac:dyDescent="0.3">
      <c r="A236" s="51"/>
      <c r="B236" s="50"/>
      <c r="C236" s="49"/>
      <c r="W236" s="52"/>
      <c r="X236" s="52"/>
      <c r="Y236" s="52"/>
      <c r="Z236" s="52"/>
    </row>
    <row r="237" spans="1:26" ht="15.75" customHeight="1" x14ac:dyDescent="0.3">
      <c r="A237" s="51"/>
      <c r="B237" s="50"/>
      <c r="C237" s="49"/>
      <c r="W237" s="52"/>
      <c r="X237" s="52"/>
      <c r="Y237" s="52"/>
      <c r="Z237" s="52"/>
    </row>
    <row r="238" spans="1:26" ht="15.75" customHeight="1" x14ac:dyDescent="0.3">
      <c r="A238" s="51"/>
      <c r="B238" s="50"/>
      <c r="C238" s="49"/>
      <c r="W238" s="52"/>
      <c r="X238" s="52"/>
      <c r="Y238" s="52"/>
      <c r="Z238" s="52"/>
    </row>
    <row r="239" spans="1:26" ht="15.75" customHeight="1" x14ac:dyDescent="0.3">
      <c r="A239" s="51"/>
      <c r="B239" s="50"/>
      <c r="C239" s="49"/>
      <c r="W239" s="52"/>
      <c r="X239" s="52"/>
      <c r="Y239" s="52"/>
      <c r="Z239" s="52"/>
    </row>
    <row r="240" spans="1:26" ht="15.75" customHeight="1" x14ac:dyDescent="0.3">
      <c r="A240" s="51"/>
      <c r="B240" s="50"/>
      <c r="C240" s="49"/>
      <c r="W240" s="52"/>
      <c r="X240" s="52"/>
      <c r="Y240" s="52"/>
      <c r="Z240" s="52"/>
    </row>
    <row r="241" spans="1:26" ht="15.75" customHeight="1" x14ac:dyDescent="0.3">
      <c r="A241" s="51"/>
      <c r="B241" s="50"/>
      <c r="C241" s="49"/>
      <c r="W241" s="52"/>
      <c r="X241" s="52"/>
      <c r="Y241" s="52"/>
      <c r="Z241" s="52"/>
    </row>
    <row r="242" spans="1:26" ht="15.75" customHeight="1" x14ac:dyDescent="0.3">
      <c r="A242" s="51"/>
      <c r="B242" s="50"/>
      <c r="C242" s="49"/>
      <c r="W242" s="52"/>
      <c r="X242" s="52"/>
      <c r="Y242" s="52"/>
      <c r="Z242" s="52"/>
    </row>
    <row r="243" spans="1:26" ht="15.75" customHeight="1" x14ac:dyDescent="0.3">
      <c r="A243" s="51"/>
      <c r="B243" s="50"/>
      <c r="C243" s="49"/>
      <c r="W243" s="52"/>
      <c r="X243" s="52"/>
      <c r="Y243" s="52"/>
      <c r="Z243" s="52"/>
    </row>
    <row r="244" spans="1:26" ht="15.75" customHeight="1" x14ac:dyDescent="0.3">
      <c r="A244" s="51"/>
      <c r="B244" s="50"/>
      <c r="C244" s="49"/>
      <c r="W244" s="52"/>
      <c r="X244" s="52"/>
      <c r="Y244" s="52"/>
      <c r="Z244" s="52"/>
    </row>
    <row r="245" spans="1:26" ht="15.75" customHeight="1" x14ac:dyDescent="0.3">
      <c r="A245" s="51"/>
      <c r="B245" s="50"/>
      <c r="C245" s="49"/>
      <c r="W245" s="52"/>
      <c r="X245" s="52"/>
      <c r="Y245" s="52"/>
      <c r="Z245" s="52"/>
    </row>
    <row r="246" spans="1:26" ht="15.75" customHeight="1" x14ac:dyDescent="0.3">
      <c r="A246" s="51"/>
      <c r="B246" s="50"/>
      <c r="C246" s="49"/>
      <c r="W246" s="52"/>
      <c r="X246" s="52"/>
      <c r="Y246" s="52"/>
      <c r="Z246" s="52"/>
    </row>
    <row r="247" spans="1:26" ht="15.75" customHeight="1" x14ac:dyDescent="0.3">
      <c r="A247" s="51"/>
      <c r="B247" s="50"/>
      <c r="C247" s="49"/>
      <c r="W247" s="52"/>
      <c r="X247" s="52"/>
      <c r="Y247" s="52"/>
      <c r="Z247" s="52"/>
    </row>
    <row r="248" spans="1:26" ht="15.75" customHeight="1" x14ac:dyDescent="0.3">
      <c r="A248" s="51"/>
      <c r="B248" s="50"/>
      <c r="C248" s="49"/>
      <c r="W248" s="52"/>
      <c r="X248" s="52"/>
      <c r="Y248" s="52"/>
      <c r="Z248" s="52"/>
    </row>
    <row r="249" spans="1:26" ht="15.75" customHeight="1" x14ac:dyDescent="0.3">
      <c r="A249" s="51"/>
      <c r="B249" s="50"/>
      <c r="C249" s="49"/>
      <c r="W249" s="52"/>
      <c r="X249" s="52"/>
      <c r="Y249" s="52"/>
      <c r="Z249" s="52"/>
    </row>
    <row r="250" spans="1:26" ht="15.75" customHeight="1" x14ac:dyDescent="0.3">
      <c r="A250" s="51"/>
      <c r="B250" s="50"/>
      <c r="C250" s="49"/>
      <c r="W250" s="52"/>
      <c r="X250" s="52"/>
      <c r="Y250" s="52"/>
      <c r="Z250" s="52"/>
    </row>
    <row r="251" spans="1:26" ht="15.75" customHeight="1" x14ac:dyDescent="0.3">
      <c r="A251" s="51"/>
      <c r="B251" s="50"/>
      <c r="C251" s="49"/>
      <c r="W251" s="52"/>
      <c r="X251" s="52"/>
      <c r="Y251" s="52"/>
      <c r="Z251" s="52"/>
    </row>
    <row r="252" spans="1:26" ht="15.75" customHeight="1" x14ac:dyDescent="0.3">
      <c r="A252" s="51"/>
      <c r="B252" s="50"/>
      <c r="C252" s="49"/>
      <c r="W252" s="52"/>
      <c r="X252" s="52"/>
      <c r="Y252" s="52"/>
      <c r="Z252" s="52"/>
    </row>
    <row r="253" spans="1:26" ht="15.75" customHeight="1" x14ac:dyDescent="0.3">
      <c r="A253" s="51"/>
      <c r="B253" s="50"/>
      <c r="C253" s="49"/>
      <c r="W253" s="52"/>
      <c r="X253" s="52"/>
      <c r="Y253" s="52"/>
      <c r="Z253" s="52"/>
    </row>
    <row r="254" spans="1:26" ht="15.75" customHeight="1" x14ac:dyDescent="0.3">
      <c r="A254" s="51"/>
      <c r="B254" s="50"/>
      <c r="C254" s="49"/>
      <c r="W254" s="52"/>
      <c r="X254" s="52"/>
      <c r="Y254" s="52"/>
      <c r="Z254" s="52"/>
    </row>
    <row r="255" spans="1:26" ht="15.75" customHeight="1" x14ac:dyDescent="0.3">
      <c r="A255" s="51"/>
      <c r="B255" s="50"/>
      <c r="C255" s="49"/>
      <c r="W255" s="52"/>
      <c r="X255" s="52"/>
      <c r="Y255" s="52"/>
      <c r="Z255" s="52"/>
    </row>
    <row r="256" spans="1:26" ht="15.75" customHeight="1" x14ac:dyDescent="0.3">
      <c r="A256" s="51"/>
      <c r="B256" s="50"/>
      <c r="C256" s="49"/>
      <c r="W256" s="52"/>
      <c r="X256" s="52"/>
      <c r="Y256" s="52"/>
      <c r="Z256" s="52"/>
    </row>
    <row r="257" spans="1:26" ht="15.75" customHeight="1" x14ac:dyDescent="0.3">
      <c r="A257" s="51"/>
      <c r="B257" s="50"/>
      <c r="C257" s="49"/>
      <c r="W257" s="52"/>
      <c r="X257" s="52"/>
      <c r="Y257" s="52"/>
      <c r="Z257" s="52"/>
    </row>
    <row r="258" spans="1:26" ht="15.75" customHeight="1" x14ac:dyDescent="0.3">
      <c r="A258" s="51"/>
      <c r="B258" s="50"/>
      <c r="C258" s="49"/>
    </row>
    <row r="259" spans="1:26" ht="15.75" customHeight="1" x14ac:dyDescent="0.3">
      <c r="A259" s="51"/>
      <c r="B259" s="50"/>
      <c r="C259" s="49"/>
    </row>
    <row r="260" spans="1:26" ht="15.75" customHeight="1" x14ac:dyDescent="0.3">
      <c r="A260" s="51"/>
      <c r="B260" s="50"/>
      <c r="C260" s="49"/>
    </row>
    <row r="261" spans="1:26" ht="15.75" customHeight="1" x14ac:dyDescent="0.3">
      <c r="A261" s="51"/>
      <c r="B261" s="50"/>
      <c r="C261" s="49"/>
    </row>
    <row r="262" spans="1:26" ht="15.75" customHeight="1" x14ac:dyDescent="0.3">
      <c r="A262" s="51"/>
      <c r="B262" s="50"/>
      <c r="C262" s="49"/>
    </row>
    <row r="263" spans="1:26" ht="15.75" customHeight="1" x14ac:dyDescent="0.3">
      <c r="A263" s="51"/>
      <c r="B263" s="50"/>
      <c r="C263" s="49"/>
    </row>
    <row r="264" spans="1:26" ht="15.75" customHeight="1" x14ac:dyDescent="0.3">
      <c r="A264" s="51"/>
      <c r="B264" s="50"/>
      <c r="C264" s="49"/>
    </row>
    <row r="265" spans="1:26" ht="15.75" customHeight="1" x14ac:dyDescent="0.3">
      <c r="A265" s="51"/>
      <c r="B265" s="50"/>
      <c r="C265" s="49"/>
    </row>
    <row r="266" spans="1:26" ht="15.75" customHeight="1" x14ac:dyDescent="0.3">
      <c r="A266" s="51"/>
      <c r="B266" s="50"/>
      <c r="C266" s="49"/>
    </row>
    <row r="267" spans="1:26" ht="15.75" customHeight="1" x14ac:dyDescent="0.3">
      <c r="A267" s="51"/>
      <c r="B267" s="50"/>
      <c r="C267" s="49"/>
    </row>
    <row r="268" spans="1:26" ht="15.75" customHeight="1" x14ac:dyDescent="0.3">
      <c r="A268" s="51"/>
      <c r="B268" s="50"/>
      <c r="C268" s="49"/>
    </row>
    <row r="269" spans="1:26" ht="15.75" customHeight="1" x14ac:dyDescent="0.3">
      <c r="A269" s="51"/>
      <c r="B269" s="50"/>
      <c r="C269" s="49"/>
    </row>
    <row r="270" spans="1:26" ht="15.75" customHeight="1" x14ac:dyDescent="0.3">
      <c r="A270" s="51"/>
      <c r="B270" s="50"/>
      <c r="C270" s="49"/>
    </row>
    <row r="271" spans="1:26" ht="15.75" customHeight="1" x14ac:dyDescent="0.3">
      <c r="A271" s="51"/>
      <c r="B271" s="50"/>
      <c r="C271" s="49"/>
    </row>
    <row r="272" spans="1:26" ht="15.75" customHeight="1" x14ac:dyDescent="0.3">
      <c r="A272" s="51"/>
      <c r="B272" s="50"/>
      <c r="C272" s="49"/>
    </row>
    <row r="273" spans="1:3" ht="15.75" customHeight="1" x14ac:dyDescent="0.3">
      <c r="A273" s="51"/>
      <c r="B273" s="50"/>
      <c r="C273" s="49"/>
    </row>
    <row r="274" spans="1:3" ht="15.75" customHeight="1" x14ac:dyDescent="0.3">
      <c r="A274" s="51"/>
      <c r="B274" s="50"/>
      <c r="C274" s="49"/>
    </row>
    <row r="275" spans="1:3" ht="15.75" customHeight="1" x14ac:dyDescent="0.3">
      <c r="A275" s="51"/>
      <c r="B275" s="50"/>
      <c r="C275" s="49"/>
    </row>
    <row r="276" spans="1:3" ht="15.75" customHeight="1" x14ac:dyDescent="0.3">
      <c r="A276" s="51"/>
      <c r="B276" s="50"/>
      <c r="C276" s="49"/>
    </row>
    <row r="277" spans="1:3" ht="15.75" customHeight="1" x14ac:dyDescent="0.3">
      <c r="A277" s="51"/>
      <c r="B277" s="50"/>
      <c r="C277" s="49"/>
    </row>
    <row r="278" spans="1:3" ht="15.75" customHeight="1" x14ac:dyDescent="0.3">
      <c r="A278" s="51"/>
      <c r="B278" s="50"/>
      <c r="C278" s="49"/>
    </row>
    <row r="279" spans="1:3" ht="15.75" customHeight="1" x14ac:dyDescent="0.3">
      <c r="A279" s="51"/>
      <c r="B279" s="50"/>
      <c r="C279" s="49"/>
    </row>
    <row r="280" spans="1:3" ht="15.75" customHeight="1" x14ac:dyDescent="0.3">
      <c r="A280" s="51"/>
      <c r="B280" s="50"/>
      <c r="C280" s="49"/>
    </row>
    <row r="281" spans="1:3" ht="15.75" customHeight="1" x14ac:dyDescent="0.3">
      <c r="A281" s="51"/>
      <c r="B281" s="50"/>
      <c r="C281" s="49"/>
    </row>
    <row r="282" spans="1:3" ht="15.75" customHeight="1" x14ac:dyDescent="0.3">
      <c r="A282" s="51"/>
      <c r="B282" s="50"/>
      <c r="C282" s="49"/>
    </row>
    <row r="283" spans="1:3" ht="15.75" customHeight="1" x14ac:dyDescent="0.3">
      <c r="A283" s="51"/>
      <c r="B283" s="50"/>
      <c r="C283" s="49"/>
    </row>
    <row r="284" spans="1:3" ht="15.75" customHeight="1" x14ac:dyDescent="0.3">
      <c r="A284" s="51"/>
      <c r="B284" s="50"/>
      <c r="C284" s="49"/>
    </row>
    <row r="285" spans="1:3" ht="15.75" customHeight="1" x14ac:dyDescent="0.3">
      <c r="A285" s="51"/>
      <c r="B285" s="50"/>
      <c r="C285" s="49"/>
    </row>
    <row r="286" spans="1:3" ht="15.75" customHeight="1" x14ac:dyDescent="0.3">
      <c r="A286" s="51"/>
      <c r="B286" s="50"/>
      <c r="C286" s="49"/>
    </row>
    <row r="287" spans="1:3" ht="15.75" customHeight="1" x14ac:dyDescent="0.3">
      <c r="A287" s="51"/>
      <c r="B287" s="50"/>
      <c r="C287" s="49"/>
    </row>
    <row r="288" spans="1:3" ht="15.75" customHeight="1" x14ac:dyDescent="0.3">
      <c r="A288" s="51"/>
      <c r="B288" s="50"/>
      <c r="C288" s="49"/>
    </row>
    <row r="289" spans="1:3" ht="15.75" customHeight="1" x14ac:dyDescent="0.3">
      <c r="A289" s="51"/>
      <c r="B289" s="50"/>
      <c r="C289" s="49"/>
    </row>
    <row r="290" spans="1:3" ht="15.75" customHeight="1" x14ac:dyDescent="0.3">
      <c r="A290" s="51"/>
      <c r="B290" s="50"/>
      <c r="C290" s="49"/>
    </row>
    <row r="291" spans="1:3" ht="15.75" customHeight="1" x14ac:dyDescent="0.3">
      <c r="A291" s="51"/>
      <c r="B291" s="50"/>
      <c r="C291" s="49"/>
    </row>
    <row r="292" spans="1:3" ht="15.75" customHeight="1" x14ac:dyDescent="0.3">
      <c r="A292" s="51"/>
      <c r="B292" s="50"/>
      <c r="C292" s="49"/>
    </row>
    <row r="293" spans="1:3" ht="15.75" customHeight="1" x14ac:dyDescent="0.3">
      <c r="A293" s="51"/>
      <c r="B293" s="50"/>
      <c r="C293" s="49"/>
    </row>
    <row r="294" spans="1:3" ht="15.75" customHeight="1" x14ac:dyDescent="0.3">
      <c r="A294" s="51"/>
      <c r="B294" s="50"/>
      <c r="C294" s="49"/>
    </row>
    <row r="295" spans="1:3" ht="15.75" customHeight="1" x14ac:dyDescent="0.3">
      <c r="A295" s="51"/>
      <c r="B295" s="50"/>
      <c r="C295" s="49"/>
    </row>
    <row r="296" spans="1:3" ht="15.75" customHeight="1" x14ac:dyDescent="0.3">
      <c r="A296" s="51"/>
      <c r="B296" s="50"/>
      <c r="C296" s="49"/>
    </row>
    <row r="297" spans="1:3" ht="15.75" customHeight="1" x14ac:dyDescent="0.3">
      <c r="A297" s="51"/>
      <c r="B297" s="50"/>
      <c r="C297" s="49"/>
    </row>
    <row r="298" spans="1:3" ht="15.75" customHeight="1" x14ac:dyDescent="0.3">
      <c r="A298" s="51"/>
      <c r="B298" s="50"/>
      <c r="C298" s="49"/>
    </row>
    <row r="299" spans="1:3" ht="15.75" customHeight="1" x14ac:dyDescent="0.3">
      <c r="A299" s="51"/>
      <c r="B299" s="50"/>
      <c r="C299" s="49"/>
    </row>
    <row r="300" spans="1:3" ht="15.75" customHeight="1" x14ac:dyDescent="0.3">
      <c r="A300" s="51"/>
      <c r="B300" s="50"/>
      <c r="C300" s="49"/>
    </row>
    <row r="301" spans="1:3" ht="15.75" customHeight="1" x14ac:dyDescent="0.3">
      <c r="A301" s="51"/>
      <c r="B301" s="50"/>
      <c r="C301" s="49"/>
    </row>
    <row r="302" spans="1:3" ht="15.75" customHeight="1" x14ac:dyDescent="0.3">
      <c r="A302" s="51"/>
      <c r="B302" s="50"/>
      <c r="C302" s="49"/>
    </row>
    <row r="303" spans="1:3" ht="15.75" customHeight="1" x14ac:dyDescent="0.3">
      <c r="A303" s="51"/>
      <c r="B303" s="50"/>
      <c r="C303" s="49"/>
    </row>
    <row r="304" spans="1:3" ht="15.75" customHeight="1" x14ac:dyDescent="0.3">
      <c r="A304" s="51"/>
      <c r="B304" s="50"/>
      <c r="C304" s="49"/>
    </row>
    <row r="305" spans="1:3" ht="15.75" customHeight="1" x14ac:dyDescent="0.3">
      <c r="A305" s="51"/>
      <c r="B305" s="50"/>
      <c r="C305" s="49"/>
    </row>
    <row r="306" spans="1:3" ht="15.75" customHeight="1" x14ac:dyDescent="0.3">
      <c r="A306" s="51"/>
      <c r="B306" s="50"/>
      <c r="C306" s="49"/>
    </row>
    <row r="307" spans="1:3" ht="15.75" customHeight="1" x14ac:dyDescent="0.3">
      <c r="A307" s="51"/>
      <c r="B307" s="50"/>
      <c r="C307" s="49"/>
    </row>
    <row r="308" spans="1:3" ht="15.75" customHeight="1" x14ac:dyDescent="0.3">
      <c r="A308" s="51"/>
      <c r="B308" s="50"/>
      <c r="C308" s="49"/>
    </row>
    <row r="309" spans="1:3" ht="15.75" customHeight="1" x14ac:dyDescent="0.3">
      <c r="A309" s="51"/>
      <c r="B309" s="50"/>
      <c r="C309" s="49"/>
    </row>
    <row r="310" spans="1:3" ht="15.75" customHeight="1" x14ac:dyDescent="0.3">
      <c r="A310" s="51"/>
      <c r="B310" s="50"/>
      <c r="C310" s="49"/>
    </row>
    <row r="311" spans="1:3" ht="15.75" customHeight="1" x14ac:dyDescent="0.3">
      <c r="A311" s="51"/>
      <c r="B311" s="50"/>
      <c r="C311" s="49"/>
    </row>
    <row r="312" spans="1:3" ht="15.75" customHeight="1" x14ac:dyDescent="0.3">
      <c r="A312" s="51"/>
      <c r="B312" s="50"/>
      <c r="C312" s="49"/>
    </row>
    <row r="313" spans="1:3" ht="15.75" customHeight="1" x14ac:dyDescent="0.3">
      <c r="A313" s="51"/>
      <c r="B313" s="50"/>
      <c r="C313" s="49"/>
    </row>
    <row r="314" spans="1:3" ht="15.75" customHeight="1" x14ac:dyDescent="0.3">
      <c r="A314" s="51"/>
      <c r="B314" s="50"/>
      <c r="C314" s="49"/>
    </row>
    <row r="315" spans="1:3" ht="15.75" customHeight="1" x14ac:dyDescent="0.3">
      <c r="A315" s="51"/>
      <c r="B315" s="50"/>
      <c r="C315" s="49"/>
    </row>
    <row r="316" spans="1:3" ht="15.75" customHeight="1" x14ac:dyDescent="0.3">
      <c r="A316" s="51"/>
      <c r="B316" s="50"/>
      <c r="C316" s="49"/>
    </row>
    <row r="317" spans="1:3" ht="15.75" customHeight="1" x14ac:dyDescent="0.3">
      <c r="A317" s="51"/>
      <c r="B317" s="50"/>
      <c r="C317" s="49"/>
    </row>
    <row r="318" spans="1:3" ht="15.75" customHeight="1" x14ac:dyDescent="0.3">
      <c r="A318" s="51"/>
      <c r="B318" s="50"/>
      <c r="C318" s="49"/>
    </row>
    <row r="319" spans="1:3" ht="15.75" customHeight="1" x14ac:dyDescent="0.3">
      <c r="A319" s="51"/>
      <c r="B319" s="50"/>
      <c r="C319" s="49"/>
    </row>
    <row r="320" spans="1:3" ht="15.75" customHeight="1" x14ac:dyDescent="0.3">
      <c r="A320" s="51"/>
      <c r="B320" s="50"/>
      <c r="C320" s="49"/>
    </row>
    <row r="321" spans="1:3" ht="15.75" customHeight="1" x14ac:dyDescent="0.3">
      <c r="A321" s="51"/>
      <c r="B321" s="50"/>
      <c r="C321" s="49"/>
    </row>
    <row r="322" spans="1:3" ht="15.75" customHeight="1" x14ac:dyDescent="0.3">
      <c r="A322" s="51"/>
      <c r="B322" s="50"/>
      <c r="C322" s="49"/>
    </row>
    <row r="323" spans="1:3" ht="15.75" customHeight="1" x14ac:dyDescent="0.3">
      <c r="A323" s="51"/>
      <c r="B323" s="50"/>
      <c r="C323" s="49"/>
    </row>
    <row r="324" spans="1:3" ht="15.75" customHeight="1" x14ac:dyDescent="0.3">
      <c r="A324" s="51"/>
      <c r="B324" s="50"/>
      <c r="C324" s="49"/>
    </row>
    <row r="325" spans="1:3" ht="15.75" customHeight="1" x14ac:dyDescent="0.3">
      <c r="A325" s="51"/>
      <c r="B325" s="50"/>
      <c r="C325" s="49"/>
    </row>
    <row r="326" spans="1:3" ht="15.75" customHeight="1" x14ac:dyDescent="0.3">
      <c r="A326" s="51"/>
      <c r="B326" s="50"/>
      <c r="C326" s="49"/>
    </row>
    <row r="327" spans="1:3" ht="15.75" customHeight="1" x14ac:dyDescent="0.3">
      <c r="A327" s="51"/>
      <c r="B327" s="50"/>
      <c r="C327" s="49"/>
    </row>
    <row r="328" spans="1:3" ht="15.75" customHeight="1" x14ac:dyDescent="0.3">
      <c r="A328" s="51"/>
      <c r="B328" s="50"/>
      <c r="C328" s="49"/>
    </row>
    <row r="329" spans="1:3" ht="15.75" customHeight="1" x14ac:dyDescent="0.3">
      <c r="A329" s="51"/>
      <c r="B329" s="50"/>
      <c r="C329" s="49"/>
    </row>
    <row r="330" spans="1:3" ht="15.75" customHeight="1" x14ac:dyDescent="0.3">
      <c r="A330" s="51"/>
      <c r="B330" s="50"/>
      <c r="C330" s="49"/>
    </row>
    <row r="331" spans="1:3" ht="15.75" customHeight="1" x14ac:dyDescent="0.3">
      <c r="A331" s="51"/>
      <c r="B331" s="50"/>
      <c r="C331" s="49"/>
    </row>
    <row r="332" spans="1:3" ht="15.75" customHeight="1" x14ac:dyDescent="0.3">
      <c r="A332" s="51"/>
      <c r="B332" s="50"/>
      <c r="C332" s="49"/>
    </row>
    <row r="333" spans="1:3" ht="15.75" customHeight="1" x14ac:dyDescent="0.3">
      <c r="A333" s="51"/>
      <c r="B333" s="50"/>
      <c r="C333" s="49"/>
    </row>
    <row r="334" spans="1:3" ht="15.75" customHeight="1" x14ac:dyDescent="0.3">
      <c r="A334" s="51"/>
      <c r="B334" s="50"/>
      <c r="C334" s="49"/>
    </row>
    <row r="335" spans="1:3" ht="15.75" customHeight="1" x14ac:dyDescent="0.3">
      <c r="A335" s="51"/>
      <c r="B335" s="50"/>
      <c r="C335" s="49"/>
    </row>
    <row r="336" spans="1:3" ht="15.75" customHeight="1" x14ac:dyDescent="0.3">
      <c r="A336" s="51"/>
      <c r="B336" s="50"/>
      <c r="C336" s="49"/>
    </row>
    <row r="337" spans="1:3" ht="15.75" customHeight="1" x14ac:dyDescent="0.3">
      <c r="A337" s="51"/>
      <c r="B337" s="50"/>
      <c r="C337" s="49"/>
    </row>
    <row r="338" spans="1:3" ht="15.75" customHeight="1" x14ac:dyDescent="0.3">
      <c r="A338" s="51"/>
      <c r="B338" s="50"/>
      <c r="C338" s="49"/>
    </row>
    <row r="339" spans="1:3" ht="15.75" customHeight="1" x14ac:dyDescent="0.3">
      <c r="A339" s="51"/>
      <c r="B339" s="50"/>
      <c r="C339" s="49"/>
    </row>
    <row r="340" spans="1:3" ht="15.75" customHeight="1" x14ac:dyDescent="0.3">
      <c r="A340" s="51"/>
      <c r="B340" s="50"/>
      <c r="C340" s="49"/>
    </row>
    <row r="341" spans="1:3" ht="15.75" customHeight="1" x14ac:dyDescent="0.3">
      <c r="A341" s="51"/>
      <c r="B341" s="50"/>
      <c r="C341" s="49"/>
    </row>
    <row r="342" spans="1:3" ht="15.75" customHeight="1" x14ac:dyDescent="0.3">
      <c r="A342" s="51"/>
      <c r="B342" s="50"/>
      <c r="C342" s="49"/>
    </row>
    <row r="343" spans="1:3" ht="15.75" customHeight="1" x14ac:dyDescent="0.3">
      <c r="A343" s="51"/>
      <c r="B343" s="50"/>
      <c r="C343" s="49"/>
    </row>
    <row r="344" spans="1:3" ht="15.75" customHeight="1" x14ac:dyDescent="0.3">
      <c r="A344" s="51"/>
      <c r="B344" s="50"/>
      <c r="C344" s="49"/>
    </row>
    <row r="345" spans="1:3" ht="15.75" customHeight="1" x14ac:dyDescent="0.3">
      <c r="A345" s="51"/>
      <c r="B345" s="50"/>
      <c r="C345" s="49"/>
    </row>
    <row r="346" spans="1:3" ht="15.75" customHeight="1" x14ac:dyDescent="0.3">
      <c r="A346" s="51"/>
      <c r="B346" s="50"/>
      <c r="C346" s="49"/>
    </row>
    <row r="347" spans="1:3" ht="15.75" customHeight="1" x14ac:dyDescent="0.3">
      <c r="A347" s="51"/>
      <c r="B347" s="50"/>
      <c r="C347" s="49"/>
    </row>
    <row r="348" spans="1:3" ht="15.75" customHeight="1" x14ac:dyDescent="0.3">
      <c r="A348" s="51"/>
      <c r="B348" s="50"/>
      <c r="C348" s="49"/>
    </row>
    <row r="349" spans="1:3" ht="15.75" customHeight="1" x14ac:dyDescent="0.3">
      <c r="A349" s="51"/>
      <c r="B349" s="50"/>
      <c r="C349" s="49"/>
    </row>
    <row r="350" spans="1:3" ht="15.75" customHeight="1" x14ac:dyDescent="0.3">
      <c r="A350" s="51"/>
      <c r="B350" s="50"/>
      <c r="C350" s="49"/>
    </row>
    <row r="351" spans="1:3" ht="15.75" customHeight="1" x14ac:dyDescent="0.3">
      <c r="A351" s="51"/>
      <c r="B351" s="50"/>
      <c r="C351" s="49"/>
    </row>
    <row r="352" spans="1:3" ht="15.75" customHeight="1" x14ac:dyDescent="0.3">
      <c r="A352" s="51"/>
      <c r="B352" s="50"/>
      <c r="C352" s="49"/>
    </row>
    <row r="353" spans="1:3" ht="15.75" customHeight="1" x14ac:dyDescent="0.3">
      <c r="A353" s="51"/>
      <c r="B353" s="50"/>
      <c r="C353" s="49"/>
    </row>
    <row r="354" spans="1:3" ht="15.75" customHeight="1" x14ac:dyDescent="0.3">
      <c r="A354" s="51"/>
      <c r="B354" s="50"/>
      <c r="C354" s="49"/>
    </row>
    <row r="355" spans="1:3" ht="15.75" customHeight="1" x14ac:dyDescent="0.3">
      <c r="A355" s="51"/>
      <c r="B355" s="50"/>
      <c r="C355" s="49"/>
    </row>
    <row r="356" spans="1:3" ht="15.75" customHeight="1" x14ac:dyDescent="0.3">
      <c r="A356" s="51"/>
      <c r="B356" s="50"/>
      <c r="C356" s="49"/>
    </row>
    <row r="357" spans="1:3" ht="15.75" customHeight="1" x14ac:dyDescent="0.3">
      <c r="A357" s="51"/>
      <c r="B357" s="50"/>
      <c r="C357" s="49"/>
    </row>
    <row r="358" spans="1:3" ht="15.75" customHeight="1" x14ac:dyDescent="0.3">
      <c r="A358" s="51"/>
      <c r="B358" s="50"/>
      <c r="C358" s="49"/>
    </row>
    <row r="359" spans="1:3" ht="15.75" customHeight="1" x14ac:dyDescent="0.3">
      <c r="A359" s="51"/>
      <c r="B359" s="50"/>
      <c r="C359" s="49"/>
    </row>
    <row r="360" spans="1:3" ht="15.75" customHeight="1" x14ac:dyDescent="0.3">
      <c r="A360" s="51"/>
      <c r="B360" s="50"/>
      <c r="C360" s="49"/>
    </row>
    <row r="361" spans="1:3" ht="15.75" customHeight="1" x14ac:dyDescent="0.3">
      <c r="A361" s="51"/>
      <c r="B361" s="50"/>
      <c r="C361" s="49"/>
    </row>
    <row r="362" spans="1:3" ht="15.75" customHeight="1" x14ac:dyDescent="0.3">
      <c r="A362" s="51"/>
      <c r="B362" s="50"/>
      <c r="C362" s="49"/>
    </row>
    <row r="363" spans="1:3" ht="15.75" customHeight="1" x14ac:dyDescent="0.3">
      <c r="A363" s="51"/>
      <c r="B363" s="50"/>
      <c r="C363" s="49"/>
    </row>
    <row r="364" spans="1:3" ht="15.75" customHeight="1" x14ac:dyDescent="0.3">
      <c r="A364" s="51"/>
      <c r="B364" s="50"/>
      <c r="C364" s="49"/>
    </row>
    <row r="365" spans="1:3" ht="15.75" customHeight="1" x14ac:dyDescent="0.3">
      <c r="A365" s="51"/>
      <c r="B365" s="50"/>
      <c r="C365" s="49"/>
    </row>
    <row r="366" spans="1:3" ht="15.75" customHeight="1" x14ac:dyDescent="0.3">
      <c r="A366" s="51"/>
      <c r="B366" s="50"/>
      <c r="C366" s="49"/>
    </row>
    <row r="367" spans="1:3" ht="15.75" customHeight="1" x14ac:dyDescent="0.3">
      <c r="A367" s="51"/>
      <c r="B367" s="50"/>
      <c r="C367" s="49"/>
    </row>
    <row r="368" spans="1:3" ht="15.75" customHeight="1" x14ac:dyDescent="0.3">
      <c r="A368" s="51"/>
      <c r="B368" s="50"/>
      <c r="C368" s="49"/>
    </row>
    <row r="369" spans="1:3" ht="15.75" customHeight="1" x14ac:dyDescent="0.3">
      <c r="A369" s="51"/>
      <c r="B369" s="50"/>
      <c r="C369" s="49"/>
    </row>
    <row r="370" spans="1:3" ht="15.75" customHeight="1" x14ac:dyDescent="0.3">
      <c r="A370" s="51"/>
      <c r="B370" s="50"/>
      <c r="C370" s="49"/>
    </row>
    <row r="371" spans="1:3" ht="15.75" customHeight="1" x14ac:dyDescent="0.3">
      <c r="A371" s="51"/>
      <c r="B371" s="50"/>
      <c r="C371" s="49"/>
    </row>
    <row r="372" spans="1:3" ht="15.75" customHeight="1" x14ac:dyDescent="0.3">
      <c r="A372" s="51"/>
      <c r="B372" s="50"/>
      <c r="C372" s="49"/>
    </row>
    <row r="373" spans="1:3" ht="15.75" customHeight="1" x14ac:dyDescent="0.3">
      <c r="A373" s="51"/>
      <c r="B373" s="50"/>
      <c r="C373" s="49"/>
    </row>
    <row r="374" spans="1:3" ht="15.75" customHeight="1" x14ac:dyDescent="0.3">
      <c r="A374" s="51"/>
      <c r="B374" s="50"/>
      <c r="C374" s="49"/>
    </row>
    <row r="375" spans="1:3" ht="15.75" customHeight="1" x14ac:dyDescent="0.3">
      <c r="A375" s="51"/>
      <c r="B375" s="50"/>
      <c r="C375" s="49"/>
    </row>
    <row r="376" spans="1:3" ht="15.75" customHeight="1" x14ac:dyDescent="0.3">
      <c r="A376" s="51"/>
      <c r="B376" s="50"/>
      <c r="C376" s="49"/>
    </row>
    <row r="377" spans="1:3" ht="15.75" customHeight="1" x14ac:dyDescent="0.3">
      <c r="A377" s="51"/>
      <c r="B377" s="50"/>
      <c r="C377" s="49"/>
    </row>
    <row r="378" spans="1:3" ht="15.75" customHeight="1" x14ac:dyDescent="0.3">
      <c r="A378" s="51"/>
      <c r="B378" s="50"/>
      <c r="C378" s="49"/>
    </row>
    <row r="379" spans="1:3" ht="15.75" customHeight="1" x14ac:dyDescent="0.3">
      <c r="A379" s="51"/>
      <c r="B379" s="50"/>
      <c r="C379" s="49"/>
    </row>
    <row r="380" spans="1:3" ht="15.75" customHeight="1" x14ac:dyDescent="0.3">
      <c r="A380" s="51"/>
      <c r="B380" s="50"/>
      <c r="C380" s="49"/>
    </row>
    <row r="381" spans="1:3" ht="15.75" customHeight="1" x14ac:dyDescent="0.3">
      <c r="A381" s="51"/>
      <c r="B381" s="50"/>
      <c r="C381" s="49"/>
    </row>
    <row r="382" spans="1:3" ht="15.75" customHeight="1" x14ac:dyDescent="0.3">
      <c r="A382" s="51"/>
      <c r="B382" s="50"/>
      <c r="C382" s="49"/>
    </row>
    <row r="383" spans="1:3" ht="15.75" customHeight="1" x14ac:dyDescent="0.3">
      <c r="A383" s="51"/>
      <c r="B383" s="50"/>
      <c r="C383" s="49"/>
    </row>
    <row r="384" spans="1:3" ht="15.75" customHeight="1" x14ac:dyDescent="0.3">
      <c r="A384" s="51"/>
      <c r="B384" s="50"/>
      <c r="C384" s="49"/>
    </row>
    <row r="385" spans="1:3" ht="15.75" customHeight="1" x14ac:dyDescent="0.3">
      <c r="A385" s="51"/>
      <c r="B385" s="50"/>
      <c r="C385" s="49"/>
    </row>
    <row r="386" spans="1:3" ht="15.75" customHeight="1" x14ac:dyDescent="0.3">
      <c r="A386" s="51"/>
      <c r="B386" s="50"/>
      <c r="C386" s="49"/>
    </row>
    <row r="387" spans="1:3" ht="15.75" customHeight="1" x14ac:dyDescent="0.3">
      <c r="A387" s="51"/>
      <c r="B387" s="50"/>
      <c r="C387" s="49"/>
    </row>
    <row r="388" spans="1:3" ht="15.75" customHeight="1" x14ac:dyDescent="0.3">
      <c r="A388" s="51"/>
      <c r="B388" s="50"/>
      <c r="C388" s="49"/>
    </row>
    <row r="389" spans="1:3" ht="15.75" customHeight="1" x14ac:dyDescent="0.3">
      <c r="A389" s="51"/>
      <c r="B389" s="50"/>
      <c r="C389" s="49"/>
    </row>
    <row r="390" spans="1:3" ht="15.75" customHeight="1" x14ac:dyDescent="0.3">
      <c r="A390" s="51"/>
      <c r="B390" s="50"/>
      <c r="C390" s="49"/>
    </row>
    <row r="391" spans="1:3" ht="15.75" customHeight="1" x14ac:dyDescent="0.3">
      <c r="A391" s="51"/>
      <c r="B391" s="50"/>
      <c r="C391" s="49"/>
    </row>
    <row r="392" spans="1:3" ht="15.75" customHeight="1" x14ac:dyDescent="0.3">
      <c r="A392" s="51"/>
      <c r="B392" s="50"/>
      <c r="C392" s="49"/>
    </row>
    <row r="393" spans="1:3" ht="15.75" customHeight="1" x14ac:dyDescent="0.3">
      <c r="A393" s="51"/>
      <c r="B393" s="50"/>
      <c r="C393" s="49"/>
    </row>
    <row r="394" spans="1:3" ht="15.75" customHeight="1" x14ac:dyDescent="0.3">
      <c r="A394" s="51"/>
      <c r="B394" s="50"/>
      <c r="C394" s="49"/>
    </row>
    <row r="395" spans="1:3" ht="15.75" customHeight="1" x14ac:dyDescent="0.3">
      <c r="A395" s="51"/>
      <c r="B395" s="50"/>
      <c r="C395" s="49"/>
    </row>
    <row r="396" spans="1:3" ht="15.75" customHeight="1" x14ac:dyDescent="0.3">
      <c r="A396" s="51"/>
      <c r="B396" s="50"/>
      <c r="C396" s="49"/>
    </row>
    <row r="397" spans="1:3" ht="15.75" customHeight="1" x14ac:dyDescent="0.3">
      <c r="A397" s="51"/>
      <c r="B397" s="50"/>
      <c r="C397" s="49"/>
    </row>
    <row r="398" spans="1:3" ht="15.75" customHeight="1" x14ac:dyDescent="0.3">
      <c r="A398" s="51"/>
      <c r="B398" s="50"/>
      <c r="C398" s="49"/>
    </row>
    <row r="399" spans="1:3" ht="15.75" customHeight="1" x14ac:dyDescent="0.3">
      <c r="A399" s="51"/>
      <c r="B399" s="50"/>
      <c r="C399" s="49"/>
    </row>
    <row r="400" spans="1:3" ht="15.75" customHeight="1" x14ac:dyDescent="0.3">
      <c r="A400" s="51"/>
      <c r="B400" s="50"/>
      <c r="C400" s="49"/>
    </row>
    <row r="401" spans="1:3" ht="15.75" customHeight="1" x14ac:dyDescent="0.3">
      <c r="A401" s="51"/>
      <c r="B401" s="50"/>
      <c r="C401" s="49"/>
    </row>
    <row r="402" spans="1:3" ht="15.75" customHeight="1" x14ac:dyDescent="0.3">
      <c r="A402" s="51"/>
      <c r="B402" s="50"/>
      <c r="C402" s="49"/>
    </row>
    <row r="403" spans="1:3" ht="15.75" customHeight="1" x14ac:dyDescent="0.25"/>
    <row r="404" spans="1:3" ht="15.75" customHeight="1" x14ac:dyDescent="0.25"/>
    <row r="405" spans="1:3" ht="15.75" customHeight="1" x14ac:dyDescent="0.25"/>
    <row r="406" spans="1:3" ht="15.75" customHeight="1" x14ac:dyDescent="0.25"/>
    <row r="407" spans="1:3" ht="15.75" customHeight="1" x14ac:dyDescent="0.25"/>
    <row r="408" spans="1:3" ht="15.75" customHeight="1" x14ac:dyDescent="0.25"/>
    <row r="409" spans="1:3" ht="15.75" customHeight="1" x14ac:dyDescent="0.25"/>
    <row r="410" spans="1:3" ht="15.75" customHeight="1" x14ac:dyDescent="0.25"/>
    <row r="411" spans="1:3" ht="15.75" customHeight="1" x14ac:dyDescent="0.25"/>
    <row r="412" spans="1:3" ht="15.75" customHeight="1" x14ac:dyDescent="0.25"/>
    <row r="413" spans="1:3" ht="15.75" customHeight="1" x14ac:dyDescent="0.25"/>
    <row r="414" spans="1:3" ht="15.75" customHeight="1" x14ac:dyDescent="0.25"/>
    <row r="415" spans="1:3" ht="15.75" customHeight="1" x14ac:dyDescent="0.25"/>
    <row r="416" spans="1:3"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sheetData>
  <autoFilter ref="A8:AA8" xr:uid="{00000000-0009-0000-0000-000001000000}"/>
  <mergeCells count="32">
    <mergeCell ref="A1:G1"/>
    <mergeCell ref="A2:G2"/>
    <mergeCell ref="A3:G3"/>
    <mergeCell ref="H5:J5"/>
    <mergeCell ref="H6:J6"/>
    <mergeCell ref="A5:A7"/>
    <mergeCell ref="B5:B7"/>
    <mergeCell ref="C5:C7"/>
    <mergeCell ref="D5:D7"/>
    <mergeCell ref="E5:G5"/>
    <mergeCell ref="E6:G6"/>
    <mergeCell ref="A203:C203"/>
    <mergeCell ref="A202:C202"/>
    <mergeCell ref="A156:C156"/>
    <mergeCell ref="A162:C162"/>
    <mergeCell ref="A168:C168"/>
    <mergeCell ref="A200:C200"/>
    <mergeCell ref="AA104:AA109"/>
    <mergeCell ref="AA111:AA119"/>
    <mergeCell ref="N5:P5"/>
    <mergeCell ref="N6:P6"/>
    <mergeCell ref="K5:M5"/>
    <mergeCell ref="W5:Z5"/>
    <mergeCell ref="W6:W7"/>
    <mergeCell ref="AA63:AA83"/>
    <mergeCell ref="X6:X7"/>
    <mergeCell ref="Y6:Z6"/>
    <mergeCell ref="T6:V6"/>
    <mergeCell ref="T5:V5"/>
    <mergeCell ref="K6:M6"/>
    <mergeCell ref="Q5:S5"/>
    <mergeCell ref="Q6:S6"/>
  </mergeCells>
  <pageMargins left="0" right="0" top="0.35433070866141736" bottom="0.35433070866141736" header="0" footer="0"/>
  <pageSetup paperSize="9" scale="52"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Фінансування</vt:lpstr>
      <vt:lpstr>Витрати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Elena</dc:creator>
  <cp:lastModifiedBy>Razer2019</cp:lastModifiedBy>
  <cp:lastPrinted>2020-11-16T13:23:21Z</cp:lastPrinted>
  <dcterms:created xsi:type="dcterms:W3CDTF">2020-11-16T20:58:54Z</dcterms:created>
  <dcterms:modified xsi:type="dcterms:W3CDTF">2020-11-20T16:49:49Z</dcterms:modified>
</cp:coreProperties>
</file>