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єстр документів" sheetId="3" r:id="rId6"/>
  </sheets>
  <definedNames>
    <definedName hidden="1" localSheetId="1" name="_xlnm._FilterDatabase">'Витрати'!$A$9:$AF$9</definedName>
  </definedNames>
  <calcPr/>
</workbook>
</file>

<file path=xl/sharedStrings.xml><?xml version="1.0" encoding="utf-8"?>
<sst xmlns="http://schemas.openxmlformats.org/spreadsheetml/2006/main" count="896" uniqueCount="435">
  <si>
    <t>Додаток №4</t>
  </si>
  <si>
    <t>до Договору про надання гранту № _________________</t>
  </si>
  <si>
    <t>3ІСР11-1988</t>
  </si>
  <si>
    <t>від "16" червня 2020 року</t>
  </si>
  <si>
    <t>Конкурсна програма:</t>
  </si>
  <si>
    <t>Інноваційний культурний продукт</t>
  </si>
  <si>
    <t>ЛОТ:</t>
  </si>
  <si>
    <t>ЛОТ 1 Виставкові та кураторські проекти</t>
  </si>
  <si>
    <t>Назва Заявника:</t>
  </si>
  <si>
    <t>ТОВ "Видавництво імені Соломії Павличко "Основи"</t>
  </si>
  <si>
    <t>Назва проекту:</t>
  </si>
  <si>
    <t>Онлайн Виставка Ukrainian Young Book Design Awards</t>
  </si>
  <si>
    <t xml:space="preserve">  ЗВІТ</t>
  </si>
  <si>
    <t xml:space="preserve">про надходження та використання коштів для реалізації проекту </t>
  </si>
  <si>
    <t>за період з 16.06.2020 по 21.10.2020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</si>
  <si>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</si>
  <si>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</si>
  <si>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</si>
  <si>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</si>
  <si>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</si>
  <si>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</si>
  <si>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</si>
  <si>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</si>
  <si>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</si>
  <si>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</si>
  <si>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</si>
  <si>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</si>
  <si>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</si>
  <si>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</si>
  <si>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</si>
  <si>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</si>
  <si>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</si>
  <si>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</si>
  <si>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</si>
  <si>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</si>
  <si>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</si>
  <si>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</si>
  <si>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</si>
  <si>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</si>
  <si>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</si>
  <si>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</si>
  <si>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</si>
  <si>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</si>
  <si>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</si>
  <si>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99.98%</t>
  </si>
  <si>
    <t>профінансовано</t>
  </si>
  <si>
    <t>залишок до фінансування</t>
  </si>
  <si>
    <t>Склав:</t>
  </si>
  <si>
    <t>Директор</t>
  </si>
  <si>
    <t>Павличко Богдана Михайлівна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</si>
  <si>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</si>
  <si>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</si>
  <si>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</si>
  <si>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</si>
  <si>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</si>
  <si>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</si>
  <si>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</si>
  <si>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</si>
  <si>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</si>
  <si>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</si>
  <si>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</si>
  <si>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</si>
  <si>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</si>
  <si>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</si>
  <si>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</si>
  <si>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</si>
  <si>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</si>
  <si>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</si>
  <si>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</si>
  <si>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</si>
  <si>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</si>
  <si>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</si>
  <si>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</si>
  <si>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</si>
  <si>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</si>
  <si>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</si>
  <si>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</si>
  <si>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</si>
  <si>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</si>
  <si>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</si>
  <si>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</si>
  <si>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</si>
  <si>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</si>
  <si>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</si>
  <si>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</si>
  <si>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</si>
  <si>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</si>
  <si>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</si>
  <si>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</si>
  <si>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</si>
  <si>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</si>
  <si>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</si>
  <si>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</si>
  <si>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</si>
  <si>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</si>
  <si>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</si>
  <si>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</si>
  <si>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</si>
  <si>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</si>
  <si>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</si>
  <si>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</si>
  <si>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</si>
  <si>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</si>
  <si>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</si>
  <si>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</si>
  <si>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</si>
  <si>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</si>
  <si>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</si>
  <si>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</si>
  <si>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</si>
  <si>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</si>
  <si>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</si>
  <si>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</si>
  <si>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</si>
  <si>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</si>
  <si>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</si>
  <si>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</si>
  <si>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</si>
  <si>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</si>
  <si>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</si>
  <si>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</si>
  <si>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</si>
  <si>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</si>
  <si>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</si>
  <si>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</si>
  <si>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</si>
  <si>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</si>
  <si>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</si>
  <si>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</si>
  <si>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</si>
  <si>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</si>
  <si>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</si>
  <si>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</si>
  <si>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</si>
  <si>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</si>
  <si>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</si>
  <si>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</si>
  <si>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</si>
  <si>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</si>
  <si>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</si>
  <si>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</si>
  <si>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</si>
  <si>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</si>
  <si>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</si>
  <si>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</si>
  <si>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</si>
  <si>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</si>
  <si>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</si>
  <si>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</si>
  <si>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</si>
  <si>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</si>
  <si>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</si>
  <si>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</si>
  <si>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</si>
  <si>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</si>
  <si>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</si>
  <si>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</si>
  <si>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</si>
  <si>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</si>
  <si>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</si>
  <si>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</si>
  <si>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</si>
  <si>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</si>
  <si>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>Оренда техніки, обладнання та інструменту</t>
  </si>
  <si>
    <t>Камера RED Helium</t>
  </si>
  <si>
    <t>зміна</t>
  </si>
  <si>
    <t>Об’єктив Arri Alura 18-80mm</t>
  </si>
  <si>
    <t>Штатив Manfrotto 509 HD</t>
  </si>
  <si>
    <t>г</t>
  </si>
  <si>
    <t>Радіосистема Sennheiser ew100</t>
  </si>
  <si>
    <t>д</t>
  </si>
  <si>
    <t>Рекордер Zoom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</si>
  <si>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</si>
  <si>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</si>
  <si>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</si>
  <si>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</si>
  <si>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</si>
  <si>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</si>
  <si>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</si>
  <si>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</si>
  <si>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</si>
  <si>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</si>
  <si>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</si>
  <si>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</si>
  <si>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</si>
  <si>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</si>
  <si>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</si>
  <si>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</si>
  <si>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</si>
  <si>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</si>
  <si>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</si>
  <si>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</si>
  <si>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</si>
  <si>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</si>
  <si>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</si>
  <si>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</si>
  <si>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</si>
  <si>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Ціна на товари знизилась з часу складання бюджету проєкту.</t>
  </si>
  <si>
    <t>Портативний жорсткий диск Silicon Power Armor A30 2TB SP020TBPHDA30S3W 2.5 USB 3.0 External</t>
  </si>
  <si>
    <t xml:space="preserve">Через відсутність в наявності портативний жорсткий диск Silicon Power Armor A30 2TB SP020TBPHDA30S3W 2.5 USB 3.0 External був змінений на аналогічний товар жорсткий диск Western Digital USB 2TB (WDBU6Y0020BBK) Elements, Black </t>
  </si>
  <si>
    <t>Жорсткий диск резервного зберігання Seagate Backup Plus Hub 8TB STEL8000200 3.5 USB 3.0 External Black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</si>
  <si>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</si>
  <si>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</si>
  <si>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</si>
  <si>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</si>
  <si>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</si>
  <si>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</si>
  <si>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 для каталогу та листівок, ФОП Смолярова К. В.</t>
  </si>
  <si>
    <t>год.</t>
  </si>
  <si>
    <t>Зміна підрядника-члена команди проєкту була письмово погоджена з УКФ</t>
  </si>
  <si>
    <t>Нанесення логотопів</t>
  </si>
  <si>
    <t>Друк брошур</t>
  </si>
  <si>
    <t>Друк буклетів</t>
  </si>
  <si>
    <t>Друк листівок, ФОП Лопатіна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</si>
  <si>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</si>
  <si>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</si>
  <si>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</si>
  <si>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</si>
  <si>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</si>
  <si>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</si>
  <si>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</si>
  <si>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</si>
  <si>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</si>
  <si>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послуги: каталог виставки, ФОП Лопатіна</t>
  </si>
  <si>
    <t>Всього по підрозділу 8 "Поліграфічні послуги":</t>
  </si>
  <si>
    <t>Послуги з просування</t>
  </si>
  <si>
    <t xml:space="preserve">Рекламні витрати, ФОП Романенко </t>
  </si>
  <si>
    <t>місяць</t>
  </si>
  <si>
    <t>SMM, SO (SEO), ФОП Романенко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</si>
  <si>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</si>
  <si>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</si>
  <si>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</si>
  <si>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сайту-лендингу для онлайн-виставки, ФОП Щоголев М. П.</t>
  </si>
  <si>
    <t>шт</t>
  </si>
  <si>
    <t xml:space="preserve">Витрати з обслуговування сайту, ФОП Щоголев М. П. </t>
  </si>
  <si>
    <t>години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</si>
  <si>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</si>
  <si>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</si>
  <si>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</si>
  <si>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</si>
  <si>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</si>
  <si>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</si>
  <si>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</si>
  <si>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 для сайту, ФОП Корягіна</t>
  </si>
  <si>
    <t>сторінка</t>
  </si>
  <si>
    <t>Редагування письмового перекладу для сайту, ФОП Корягіна</t>
  </si>
  <si>
    <t>Всього по підрозділу 12 "Витрати з перекладу":</t>
  </si>
  <si>
    <t>Адміністративні витрати</t>
  </si>
  <si>
    <t>Бухгалтерські послуги, ТОВ "Українська Національна Аудиторсьа Компанія"</t>
  </si>
  <si>
    <t xml:space="preserve">Юридичні послуги, ФОП Бугайчук </t>
  </si>
  <si>
    <t>Аудиторські послуги, ТОВ Аудиторська Фірма "Донецький Фінансовий Консалтінг"</t>
  </si>
  <si>
    <t>Адміністративні послуги, ФОП Матвіюк</t>
  </si>
  <si>
    <t>Послуги з організації інтерактивних елементів виставки для сайту, ФОП Герман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</si>
  <si>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</si>
  <si>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</si>
  <si>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</si>
  <si>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</si>
  <si>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</si>
  <si>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Монтаж та корекція кольору відзнятого матеріалу, титрування ФОП Волков М.В.</t>
  </si>
  <si>
    <t>Шумові ефекти, компанування та зведення звуку , ФОП Сльозко О.О.</t>
  </si>
  <si>
    <t>Візуальні спецефекти, дизайн, анімація ФОП Волков М.В.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</si>
  <si>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</si>
  <si>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</si>
  <si>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</si>
  <si>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</si>
  <si>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</si>
  <si>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 текстів на сайт та для каталогу виставки, ФОП Корягіна</t>
  </si>
  <si>
    <t>сторінки</t>
  </si>
  <si>
    <t>Послуги верстки</t>
  </si>
  <si>
    <t>екземпляр</t>
  </si>
  <si>
    <t>Друк книг</t>
  </si>
  <si>
    <t>Друк журналів</t>
  </si>
  <si>
    <t>Інші витрати (вказати надану послугу)</t>
  </si>
  <si>
    <t>14.4</t>
  </si>
  <si>
    <t>Оплата за інформаційні послуги, ФОП Ольга Гуртовенко</t>
  </si>
  <si>
    <t>Послуги зі зйомки відео ФОП Волков Михайло Валентинович (оператор)</t>
  </si>
  <si>
    <t>знімальні дні</t>
  </si>
  <si>
    <t>Послуги з технічного обслуговування знімальної техніки (асистент оператора) ФОП Нога А.В.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</si>
  <si>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</si>
  <si>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</si>
  <si>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</si>
  <si>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</si>
  <si>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</si>
  <si>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</si>
  <si>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</si>
  <si>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Директор, Павличко Б. М.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</si>
  <si>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</si>
  <si>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</si>
  <si>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</si>
  <si>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t>за проектом __</t>
    </r>
    <r>
      <rPr>
        <rFont val="Calibri"/>
        <b/>
        <i/>
        <color theme="1"/>
        <sz val="14.0"/>
        <u/>
      </rPr>
      <t>Онлайн Виставка Ukrainian Young Book Design Awards</t>
    </r>
    <r>
      <rPr>
        <rFont val="Calibri"/>
        <b/>
        <color theme="1"/>
        <sz val="14.0"/>
        <u/>
      </rPr>
      <t>_</t>
    </r>
    <r>
      <rPr>
        <rFont val="Calibri"/>
        <b/>
        <color theme="1"/>
        <sz val="14.0"/>
      </rPr>
      <t>_____________________________________</t>
    </r>
  </si>
  <si>
    <t>(назва проекту)</t>
  </si>
  <si>
    <r>
      <t>у період з _</t>
    </r>
    <r>
      <rPr>
        <rFont val="Calibri"/>
        <b/>
        <color theme="1"/>
        <sz val="14.0"/>
        <u/>
      </rPr>
      <t>16 червня 2020</t>
    </r>
    <r>
      <rPr>
        <rFont val="Calibri"/>
        <b/>
        <color theme="1"/>
        <sz val="14.0"/>
      </rPr>
      <t>_ року по _</t>
    </r>
    <r>
      <rPr>
        <rFont val="Calibri"/>
        <b/>
        <color theme="1"/>
        <sz val="14.0"/>
        <u/>
      </rPr>
      <t xml:space="preserve">30 жовтня 2020 </t>
    </r>
    <r>
      <rPr>
        <rFont val="Calibri"/>
        <b/>
        <color theme="1"/>
        <sz val="14.0"/>
      </rPr>
      <t xml:space="preserve"> року</t>
    </r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</si>
  <si>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</si>
  <si>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</si>
  <si>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</si>
  <si>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</si>
  <si>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</si>
  <si>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</si>
  <si>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</si>
  <si>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</si>
  <si>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</si>
  <si>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Оренда техніки, обладнання та інструменту, зокрема:</t>
  </si>
  <si>
    <t>5.2.а</t>
  </si>
  <si>
    <t>Ореда Камери RED Helium</t>
  </si>
  <si>
    <t xml:space="preserve">ФОП Нога А.В. , ІПН 338060781 </t>
  </si>
  <si>
    <t>Договір №04/20-06 від 20.06.2020</t>
  </si>
  <si>
    <t>Акт приймання/передачі матеріальних ціннстей №ОТ 1 від 22.06.2020р.; Акт приймання/передачі матеріальних ціннстей №ОТ 1 від 01.09.2020р.; Акт №1 від 14.09.2020р.</t>
  </si>
  <si>
    <t>№504 від 15.0.2020</t>
  </si>
  <si>
    <t>5.2.б</t>
  </si>
  <si>
    <t>Оренда об’єктиву Arri Alura 18-80mm</t>
  </si>
  <si>
    <t>№504 від 15.09.2020</t>
  </si>
  <si>
    <t>5.2.в</t>
  </si>
  <si>
    <t>Ореда штативу Manfrotto 509 HD</t>
  </si>
  <si>
    <t>5.2.г</t>
  </si>
  <si>
    <t>Оренда радіосистеми Sennheiser ew100</t>
  </si>
  <si>
    <t>5.2.д</t>
  </si>
  <si>
    <t>Оренда рекордеру Zoom</t>
  </si>
  <si>
    <t>ТОВ "НЕДОРОГО", ЄДРПОУ 38977343</t>
  </si>
  <si>
    <t>Рахунок №NED2409022 від 24.09.2020</t>
  </si>
  <si>
    <t>Видаткова накладна №210003 від 02.10.2020</t>
  </si>
  <si>
    <t>№516 ід 30.09.2020</t>
  </si>
  <si>
    <t>7.2.а</t>
  </si>
  <si>
    <t xml:space="preserve">Портативний жорсткий диск Western Digital USB 2TB (WDBU6Y0020BBK) Elements, Black </t>
  </si>
  <si>
    <t>7.2.б</t>
  </si>
  <si>
    <t>Послуги з виготовлення</t>
  </si>
  <si>
    <t>8.1.а</t>
  </si>
  <si>
    <t>Виготовлення макетів для каталогу та листівок</t>
  </si>
  <si>
    <t>ФОП Смолярова К.В., ІПН 3339307488</t>
  </si>
  <si>
    <t>Договір №01/19-06 від 19.06.2020</t>
  </si>
  <si>
    <t>Акт приймання-надання послуг №1 від 01.10.2020р.</t>
  </si>
  <si>
    <t>№ 520 від 02.10.2020</t>
  </si>
  <si>
    <t>8.1.д</t>
  </si>
  <si>
    <t>Друк листівок</t>
  </si>
  <si>
    <t>ФОП Лопатіна О.О., ІПН 2814909080</t>
  </si>
  <si>
    <t>Договір №01/10-09 від 10.09.2020</t>
  </si>
  <si>
    <t>Акт приймання-надання послуг №1 від 19.10.2020р.</t>
  </si>
  <si>
    <t>№523 від 07.10.2020</t>
  </si>
  <si>
    <t>8.1.и</t>
  </si>
  <si>
    <t>Інші поліграфічні послуги: друк  каталогів  виставки</t>
  </si>
  <si>
    <t>9а</t>
  </si>
  <si>
    <t>Рекламні витрати</t>
  </si>
  <si>
    <t>ФОП Романенко О.Ю., ІПН 3153124097</t>
  </si>
  <si>
    <t>Договір №06/27-06 від 27.06.2020</t>
  </si>
  <si>
    <t>№508 від 16.09.020</t>
  </si>
  <si>
    <t>9б</t>
  </si>
  <si>
    <t>SMM, SO (SEO)</t>
  </si>
  <si>
    <t>№507 від 16.09.2020</t>
  </si>
  <si>
    <t>10.а</t>
  </si>
  <si>
    <t>Витрати зі створення сайту-лендингу для онлайн-виставки</t>
  </si>
  <si>
    <t>ФОП Щеголев О.П. ІПН 3544608617</t>
  </si>
  <si>
    <t>Договір №02/06 від 22.06.2020</t>
  </si>
  <si>
    <t>Акт приймання-надання послуг №1 від 23.06.2020р.</t>
  </si>
  <si>
    <t>№454 від 01.07.2020</t>
  </si>
  <si>
    <t>10.б</t>
  </si>
  <si>
    <t>Витрати з обслуговування сайту</t>
  </si>
  <si>
    <t>Акт приймання-надання послуг №2 від 30.07.2020р.</t>
  </si>
  <si>
    <t>12.в</t>
  </si>
  <si>
    <t>Письмовий переклад для сайту</t>
  </si>
  <si>
    <t>ФОТ Корягіна Д.Г. ІПН 3345302545</t>
  </si>
  <si>
    <t>Договір №17/07 від 17.07.2020</t>
  </si>
  <si>
    <t>Акт приймання-надання послуг №1 від 30.09.2020р.</t>
  </si>
  <si>
    <t>№498 від 03.09.2020</t>
  </si>
  <si>
    <t>12.г</t>
  </si>
  <si>
    <t>Редагування письмового перекладу для сайту</t>
  </si>
  <si>
    <t>Акт приймання-надання послуг №1 від 30.09.2020р</t>
  </si>
  <si>
    <t>№505 від 15.09.2020</t>
  </si>
  <si>
    <t>13.а</t>
  </si>
  <si>
    <t>Бухгалтерські послуги</t>
  </si>
  <si>
    <t>ТОВ "Українська Національна Аудиторсьа Компанія", ЄДРПОУ 38913281</t>
  </si>
  <si>
    <t>Договір №03-06/20/БО від 16.06.2020</t>
  </si>
  <si>
    <t>Акт надання послуг №68 від 21.10.2020р</t>
  </si>
  <si>
    <t>№485 від 25.08.020</t>
  </si>
  <si>
    <t>13.б</t>
  </si>
  <si>
    <t>Юридичні послуги</t>
  </si>
  <si>
    <t>ФОП Бугайчук В. І., ІПН 3201121155</t>
  </si>
  <si>
    <t>Договір №05/19-06 від 19.06.2020</t>
  </si>
  <si>
    <t>Акт  №1 від 15.09.2020р</t>
  </si>
  <si>
    <t>№506 від 15.09.2020</t>
  </si>
  <si>
    <t>13.в</t>
  </si>
  <si>
    <t>Аудиторські послуги</t>
  </si>
  <si>
    <t>ТОВ Аудиторська Фірма "Донецький фінансовий консалтінг", ЄДРПОУ 33340538</t>
  </si>
  <si>
    <t>Договір №20-10-20 від 20.10.2020</t>
  </si>
  <si>
    <t>Акт надання послуг №3 від 30.10.2020р</t>
  </si>
  <si>
    <t>13.г</t>
  </si>
  <si>
    <t>Адміністративні послуги</t>
  </si>
  <si>
    <t>ФОП Матвіюк Я.А., ІПН 3595810587</t>
  </si>
  <si>
    <t>Договір №03/19-06 від 19.06.2020</t>
  </si>
  <si>
    <t>Акт  №1 від 01.10.2020р</t>
  </si>
  <si>
    <t>№510 від 17.09.2020</t>
  </si>
  <si>
    <t>13.д</t>
  </si>
  <si>
    <t>Послуги з організації інтерактивних елементів виставки для сайту</t>
  </si>
  <si>
    <t>ФОП Герман Е.С. , ІПН 3222520461</t>
  </si>
  <si>
    <t>Договір №01/22-06 від 22.06.2020</t>
  </si>
  <si>
    <t>№496 від 01.09.2020</t>
  </si>
  <si>
    <t>14.1.а</t>
  </si>
  <si>
    <t>Монтаж та корекція кольору відзнятого матеріалу, титрування</t>
  </si>
  <si>
    <t>ФОП Волков М.В., ІПН  3439810150</t>
  </si>
  <si>
    <t>Договір №01/20-06 від 20.06.2020</t>
  </si>
  <si>
    <t>Акт №2 від 09.07.2020; Акт №4 від 20.08.2020</t>
  </si>
  <si>
    <t>№484 від 21.08.2020</t>
  </si>
  <si>
    <t>141.б</t>
  </si>
  <si>
    <t>Шумові ефекти, компанування та зведення звуку</t>
  </si>
  <si>
    <t>ФОП Сльозко О.О. , ІПН 3123214746</t>
  </si>
  <si>
    <t>Договір №02/20-06 від 20.06.2020</t>
  </si>
  <si>
    <t>Акт приймання-надання послуг №1 від 20.08.2020р</t>
  </si>
  <si>
    <t>№485 від 21.08.020</t>
  </si>
  <si>
    <t>141.в</t>
  </si>
  <si>
    <t>Візуальні спецефекти, дизайн, анімація</t>
  </si>
  <si>
    <t>Акт №1 від 09.07.2020; Акт №3 від 20.08.2020</t>
  </si>
  <si>
    <t>№484 від 21.08.2020  на суму 44 000,00 грн. та №453 від 09.07.2020р. на суу 26 000,00</t>
  </si>
  <si>
    <t>14.3.а</t>
  </si>
  <si>
    <t>Послуги коректора текстів на сайт та для каталогу виставки</t>
  </si>
  <si>
    <t>ФОП Корягіна Д.Г., ІПН 3345302545</t>
  </si>
  <si>
    <t>Договір №17/08 від 17.08.2020</t>
  </si>
  <si>
    <t>Акт приймання-надання послуг №1 від 30.09.2020</t>
  </si>
  <si>
    <t>14.4.а</t>
  </si>
  <si>
    <t>Оплата за інформаційні послуги</t>
  </si>
  <si>
    <t>ФОП Гуртовенко О.Л. ІПН 3453904609</t>
  </si>
  <si>
    <t>Договір №02/19-06 від 19.06.2020</t>
  </si>
  <si>
    <t>Акт приймання-надання послуг №1 від 20.10.2020</t>
  </si>
  <si>
    <t>№521 від 02.10.2020</t>
  </si>
  <si>
    <t>14.4.б</t>
  </si>
  <si>
    <t>Послуги зі зйомки відео</t>
  </si>
  <si>
    <t>Акт №5 від 20.08.2020</t>
  </si>
  <si>
    <t>№453 від 09.07.2020р</t>
  </si>
  <si>
    <t>14.4.в</t>
  </si>
  <si>
    <t>Послуги з технічного обслуговування знімальної техніки (асистент оператора)</t>
  </si>
  <si>
    <t>Договір №03/20-06 від 20.06.2020</t>
  </si>
  <si>
    <t>Акт приймання-надання послуг №1 від 14.09.2020</t>
  </si>
  <si>
    <t>№503 від 15.09.2020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</si>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</sst>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2.0"/>
      <color theme="1"/>
      <name val="Times New Roman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1.0"/>
      <color theme="1"/>
      <name val="Arial"/>
    </font>
    <font>
      <u/>
      <sz val="10.0"/>
      <color theme="1"/>
      <name val="Arial"/>
    </font>
    <font>
      <b/>
      <sz val="12.0"/>
      <color theme="1"/>
      <name val="Arial"/>
    </font>
    <font>
      <b/>
      <sz val="12.0"/>
      <color theme="1"/>
      <name val="Calibri"/>
    </font>
    <font/>
    <font>
      <sz val="12.0"/>
      <color theme="1"/>
      <name val="Calibri"/>
    </font>
    <font>
      <color theme="1"/>
      <name val="Calibri"/>
    </font>
    <font>
      <b/>
      <sz val="10.0"/>
      <color theme="0"/>
      <name val="Arial"/>
    </font>
    <font>
      <b/>
      <i/>
      <sz val="10.0"/>
      <color theme="1"/>
      <name val="Arial"/>
    </font>
    <font>
      <sz val="12.0"/>
      <color theme="1"/>
      <name val="Arial"/>
    </font>
    <font>
      <b/>
      <sz val="12.0"/>
      <color rgb="FFC00000"/>
      <name val="Arial"/>
    </font>
    <font>
      <b/>
      <sz val="10.0"/>
      <color rgb="FFC00000"/>
      <name val="Arial"/>
    </font>
    <font>
      <b/>
      <sz val="10.0"/>
      <color rgb="FFFF0000"/>
      <name val="Arial"/>
    </font>
    <font>
      <b/>
      <color rgb="FF000000"/>
      <name val="Arial"/>
    </font>
    <font>
      <b/>
      <i/>
      <color rgb="FF000000"/>
      <name val="Arial"/>
    </font>
    <font>
      <color rgb="FF000000"/>
      <name val="Arial"/>
    </font>
    <font>
      <b/>
      <i/>
      <sz val="12.0"/>
      <color theme="1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sz val="14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sz val="8.0"/>
      <color theme="1"/>
      <name val="Calibri"/>
    </font>
    <font>
      <b/>
      <i/>
      <sz val="11.0"/>
      <color theme="1"/>
      <name val="Calibri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4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0" xfId="0" applyFont="1" applyNumberFormat="1"/>
    <xf borderId="0" fillId="0" fontId="2" numFmtId="4" xfId="0" applyFont="1" applyNumberFormat="1"/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10" xfId="0" applyFont="1" applyNumberFormat="1"/>
    <xf borderId="0" fillId="0" fontId="3" numFmtId="4" xfId="0" applyFont="1" applyNumberFormat="1"/>
    <xf borderId="0" fillId="0" fontId="3" numFmtId="10" xfId="0" applyFont="1" applyNumberFormat="1"/>
    <xf borderId="0" fillId="0" fontId="5" numFmtId="4" xfId="0" applyFont="1" applyNumberFormat="1"/>
    <xf borderId="0" fillId="0" fontId="6" numFmtId="4" xfId="0" applyFont="1" applyNumberFormat="1"/>
    <xf borderId="0" fillId="0" fontId="6" numFmtId="10" xfId="0" applyFont="1" applyNumberFormat="1"/>
    <xf borderId="0" fillId="0" fontId="4" numFmtId="0" xfId="0" applyFont="1"/>
    <xf borderId="0" fillId="0" fontId="4" numFmtId="0" xfId="0" applyAlignment="1" applyFont="1">
      <alignment shrinkToFit="0" wrapText="1"/>
    </xf>
    <xf borderId="0" fillId="0" fontId="7" numFmtId="0" xfId="0" applyAlignment="1" applyFont="1">
      <alignment horizontal="left" readingOrder="0" shrinkToFit="0" wrapText="0"/>
    </xf>
    <xf borderId="0" fillId="0" fontId="0" numFmtId="0" xfId="0" applyAlignment="1" applyFont="1">
      <alignment horizontal="center"/>
    </xf>
    <xf borderId="0" fillId="0" fontId="6" numFmtId="0" xfId="0" applyFont="1"/>
    <xf borderId="0" fillId="0" fontId="8" numFmtId="0" xfId="0" applyAlignment="1" applyFont="1">
      <alignment readingOrder="0"/>
    </xf>
    <xf borderId="0" fillId="0" fontId="4" numFmtId="0" xfId="0" applyAlignment="1" applyFont="1">
      <alignment readingOrder="0" shrinkToFit="0" vertical="center" wrapText="0"/>
    </xf>
    <xf borderId="0" fillId="0" fontId="9" numFmtId="0" xfId="0" applyFont="1"/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3" fillId="0" fontId="12" numFmtId="0" xfId="0" applyBorder="1" applyFont="1"/>
    <xf borderId="4" fillId="0" fontId="11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6" fillId="0" fontId="12" numFmtId="0" xfId="0" applyBorder="1" applyFont="1"/>
    <xf borderId="7" fillId="0" fontId="1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12" numFmtId="0" xfId="0" applyBorder="1" applyFont="1"/>
    <xf borderId="9" fillId="0" fontId="12" numFmtId="0" xfId="0" applyBorder="1" applyFont="1"/>
    <xf borderId="10" fillId="0" fontId="12" numFmtId="0" xfId="0" applyBorder="1" applyFont="1"/>
    <xf borderId="11" fillId="0" fontId="2" numFmtId="10" xfId="0" applyAlignment="1" applyBorder="1" applyFont="1" applyNumberFormat="1">
      <alignment horizontal="center" shrinkToFit="0" wrapText="1"/>
    </xf>
    <xf borderId="12" fillId="0" fontId="2" numFmtId="10" xfId="0" applyAlignment="1" applyBorder="1" applyFont="1" applyNumberFormat="1">
      <alignment horizontal="center" shrinkToFit="0" wrapText="1"/>
    </xf>
    <xf borderId="13" fillId="0" fontId="13" numFmtId="10" xfId="0" applyAlignment="1" applyBorder="1" applyFont="1" applyNumberFormat="1">
      <alignment horizontal="center" vertical="center"/>
    </xf>
    <xf borderId="14" fillId="0" fontId="12" numFmtId="0" xfId="0" applyBorder="1" applyFont="1"/>
    <xf borderId="15" fillId="0" fontId="12" numFmtId="0" xfId="0" applyBorder="1" applyFont="1"/>
    <xf borderId="16" fillId="0" fontId="12" numFmtId="0" xfId="0" applyBorder="1" applyFont="1"/>
    <xf borderId="11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vertical="center"/>
    </xf>
    <xf borderId="12" fillId="0" fontId="2" numFmtId="10" xfId="0" applyAlignment="1" applyBorder="1" applyFont="1" applyNumberFormat="1">
      <alignment horizontal="center" vertical="center"/>
    </xf>
    <xf borderId="17" fillId="0" fontId="2" numFmtId="4" xfId="0" applyAlignment="1" applyBorder="1" applyFont="1" applyNumberFormat="1">
      <alignment horizontal="center" shrinkToFit="0" vertical="center" wrapText="1"/>
    </xf>
    <xf borderId="11" fillId="0" fontId="1" numFmtId="10" xfId="0" applyAlignment="1" applyBorder="1" applyFont="1" applyNumberFormat="1">
      <alignment horizontal="center" vertical="center"/>
    </xf>
    <xf borderId="17" fillId="0" fontId="1" numFmtId="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6" fillId="0" fontId="2" numFmtId="49" xfId="0" applyAlignment="1" applyBorder="1" applyFont="1" applyNumberFormat="1">
      <alignment horizontal="center" shrinkToFit="0" vertical="center" wrapText="1"/>
    </xf>
    <xf borderId="18" fillId="0" fontId="2" numFmtId="49" xfId="0" applyAlignment="1" applyBorder="1" applyFont="1" applyNumberFormat="1">
      <alignment horizontal="center" vertical="center"/>
    </xf>
    <xf borderId="19" fillId="0" fontId="2" numFmtId="49" xfId="0" applyAlignment="1" applyBorder="1" applyFont="1" applyNumberFormat="1">
      <alignment horizontal="center" vertical="center"/>
    </xf>
    <xf borderId="20" fillId="0" fontId="2" numFmtId="49" xfId="0" applyAlignment="1" applyBorder="1" applyFont="1" applyNumberFormat="1">
      <alignment horizontal="center" vertical="center"/>
    </xf>
    <xf borderId="21" fillId="0" fontId="2" numFmtId="49" xfId="0" applyAlignment="1" applyBorder="1" applyFont="1" applyNumberFormat="1">
      <alignment horizontal="center" vertical="center"/>
    </xf>
    <xf borderId="0" fillId="0" fontId="2" numFmtId="49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18" fillId="0" fontId="2" numFmtId="9" xfId="0" applyAlignment="1" applyBorder="1" applyFont="1" applyNumberFormat="1">
      <alignment horizontal="center" readingOrder="0" vertical="center"/>
    </xf>
    <xf borderId="19" fillId="0" fontId="2" numFmtId="4" xfId="0" applyAlignment="1" applyBorder="1" applyFont="1" applyNumberFormat="1">
      <alignment horizontal="center" readingOrder="0" vertical="center"/>
    </xf>
    <xf borderId="20" fillId="0" fontId="2" numFmtId="4" xfId="0" applyAlignment="1" applyBorder="1" applyFont="1" applyNumberFormat="1">
      <alignment horizontal="center" vertical="center"/>
    </xf>
    <xf borderId="21" fillId="0" fontId="2" numFmtId="4" xfId="0" applyAlignment="1" applyBorder="1" applyFont="1" applyNumberFormat="1">
      <alignment horizontal="center" vertical="center"/>
    </xf>
    <xf borderId="21" fillId="0" fontId="2" numFmtId="10" xfId="0" applyAlignment="1" applyBorder="1" applyFont="1" applyNumberFormat="1">
      <alignment horizontal="center" vertical="center"/>
    </xf>
    <xf borderId="19" fillId="0" fontId="2" numFmtId="4" xfId="0" applyAlignment="1" applyBorder="1" applyFont="1" applyNumberFormat="1">
      <alignment horizontal="center" vertical="center"/>
    </xf>
    <xf borderId="20" fillId="0" fontId="2" numFmtId="10" xfId="0" applyAlignment="1" applyBorder="1" applyFont="1" applyNumberFormat="1">
      <alignment horizontal="center" vertical="center"/>
    </xf>
    <xf borderId="20" fillId="0" fontId="1" numFmtId="10" xfId="0" applyAlignment="1" applyBorder="1" applyFont="1" applyNumberFormat="1">
      <alignment horizontal="center" vertical="center"/>
    </xf>
    <xf borderId="19" fillId="0" fontId="1" numFmtId="4" xfId="0" applyAlignment="1" applyBorder="1" applyFont="1" applyNumberFormat="1">
      <alignment horizontal="center" vertical="center"/>
    </xf>
    <xf borderId="22" fillId="0" fontId="2" numFmtId="0" xfId="0" applyAlignment="1" applyBorder="1" applyFont="1">
      <alignment horizontal="center" shrinkToFit="0" vertical="center" wrapText="1"/>
    </xf>
    <xf borderId="18" fillId="0" fontId="2" numFmtId="0" xfId="0" applyAlignment="1" applyBorder="1" applyFont="1">
      <alignment horizontal="center" readingOrder="0" vertical="center"/>
    </xf>
    <xf borderId="23" fillId="0" fontId="2" numFmtId="0" xfId="0" applyAlignment="1" applyBorder="1" applyFont="1">
      <alignment horizontal="center" shrinkToFit="0" vertical="center" wrapText="1"/>
    </xf>
    <xf borderId="0" fillId="0" fontId="13" numFmtId="0" xfId="0" applyFont="1"/>
    <xf borderId="9" fillId="0" fontId="13" numFmtId="0" xfId="0" applyAlignment="1" applyBorder="1" applyFont="1">
      <alignment readingOrder="0"/>
    </xf>
    <xf borderId="9" fillId="0" fontId="13" numFmtId="0" xfId="0" applyBorder="1" applyFont="1"/>
    <xf borderId="0" fillId="0" fontId="13" numFmtId="10" xfId="0" applyFont="1" applyNumberFormat="1"/>
    <xf borderId="0" fillId="0" fontId="2" numFmtId="0" xfId="0" applyAlignment="1" applyFont="1">
      <alignment horizontal="right"/>
    </xf>
    <xf borderId="0" fillId="0" fontId="2" numFmtId="0" xfId="0" applyFont="1"/>
    <xf borderId="0" fillId="0" fontId="7" numFmtId="0" xfId="0" applyAlignment="1" applyFont="1">
      <alignment horizontal="left" shrinkToFit="0" wrapText="0"/>
    </xf>
    <xf borderId="0" fillId="0" fontId="7" numFmtId="0" xfId="0" applyAlignment="1" applyFont="1">
      <alignment horizontal="left" shrinkToFit="0" wrapText="1"/>
    </xf>
    <xf borderId="0" fillId="0" fontId="6" numFmtId="0" xfId="0" applyAlignment="1" applyFont="1">
      <alignment shrinkToFit="0" wrapText="1"/>
    </xf>
    <xf borderId="0" fillId="0" fontId="14" numFmtId="0" xfId="0" applyAlignment="1" applyFont="1">
      <alignment shrinkToFit="0" wrapText="1"/>
    </xf>
    <xf borderId="0" fillId="0" fontId="4" numFmtId="0" xfId="0" applyAlignment="1" applyFont="1">
      <alignment shrinkToFit="0" vertical="center" wrapText="1"/>
    </xf>
    <xf borderId="0" fillId="0" fontId="7" numFmtId="0" xfId="0" applyAlignment="1" applyFont="1">
      <alignment horizontal="left" readingOrder="0" shrinkToFit="0" wrapText="1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15" numFmtId="0" xfId="0" applyAlignment="1" applyFont="1">
      <alignment shrinkToFit="0" wrapText="1"/>
    </xf>
    <xf borderId="0" fillId="0" fontId="16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4" fillId="2" fontId="4" numFmtId="0" xfId="0" applyAlignment="1" applyBorder="1" applyFont="1">
      <alignment horizontal="center" shrinkToFit="0" vertical="center" wrapText="1"/>
    </xf>
    <xf borderId="25" fillId="2" fontId="4" numFmtId="0" xfId="0" applyAlignment="1" applyBorder="1" applyFont="1">
      <alignment horizontal="center" shrinkToFit="0" vertical="center" wrapText="1"/>
    </xf>
    <xf borderId="25" fillId="2" fontId="4" numFmtId="3" xfId="0" applyAlignment="1" applyBorder="1" applyFont="1" applyNumberFormat="1">
      <alignment horizontal="center" shrinkToFit="0" vertical="center" wrapText="1"/>
    </xf>
    <xf borderId="26" fillId="2" fontId="4" numFmtId="0" xfId="0" applyAlignment="1" applyBorder="1" applyFont="1">
      <alignment horizontal="center" shrinkToFit="0" vertical="center" wrapText="1"/>
    </xf>
    <xf borderId="27" fillId="0" fontId="12" numFmtId="0" xfId="0" applyBorder="1" applyFont="1"/>
    <xf borderId="28" fillId="0" fontId="12" numFmtId="0" xfId="0" applyBorder="1" applyFont="1"/>
    <xf borderId="26" fillId="2" fontId="4" numFmtId="164" xfId="0" applyAlignment="1" applyBorder="1" applyFont="1" applyNumberFormat="1">
      <alignment horizontal="center" shrinkToFit="0" vertical="center" wrapText="1"/>
    </xf>
    <xf borderId="29" fillId="0" fontId="12" numFmtId="0" xfId="0" applyBorder="1" applyFont="1"/>
    <xf borderId="30" fillId="0" fontId="12" numFmtId="0" xfId="0" applyBorder="1" applyFont="1"/>
    <xf borderId="31" fillId="0" fontId="12" numFmtId="0" xfId="0" applyBorder="1" applyFont="1"/>
    <xf borderId="1" fillId="2" fontId="4" numFmtId="164" xfId="0" applyAlignment="1" applyBorder="1" applyFont="1" applyNumberFormat="1">
      <alignment horizontal="center" shrinkToFit="0" vertical="center" wrapText="1"/>
    </xf>
    <xf borderId="32" fillId="0" fontId="12" numFmtId="0" xfId="0" applyBorder="1" applyFont="1"/>
    <xf borderId="33" fillId="0" fontId="12" numFmtId="0" xfId="0" applyBorder="1" applyFont="1"/>
    <xf borderId="34" fillId="0" fontId="12" numFmtId="0" xfId="0" applyBorder="1" applyFont="1"/>
    <xf borderId="35" fillId="2" fontId="4" numFmtId="3" xfId="0" applyAlignment="1" applyBorder="1" applyFont="1" applyNumberFormat="1">
      <alignment horizontal="center" shrinkToFit="0" vertical="center" wrapText="1"/>
    </xf>
    <xf borderId="36" fillId="2" fontId="4" numFmtId="3" xfId="0" applyAlignment="1" applyBorder="1" applyFont="1" applyNumberFormat="1">
      <alignment horizontal="center" shrinkToFit="0" vertical="center" wrapText="1"/>
    </xf>
    <xf borderId="37" fillId="2" fontId="4" numFmtId="3" xfId="0" applyAlignment="1" applyBorder="1" applyFont="1" applyNumberFormat="1">
      <alignment horizontal="center" shrinkToFit="0" vertical="center" wrapText="1"/>
    </xf>
    <xf borderId="38" fillId="0" fontId="12" numFmtId="0" xfId="0" applyBorder="1" applyFont="1"/>
    <xf borderId="39" fillId="2" fontId="4" numFmtId="164" xfId="0" applyAlignment="1" applyBorder="1" applyFont="1" applyNumberFormat="1">
      <alignment horizontal="center" shrinkToFit="0" vertical="center" wrapText="1"/>
    </xf>
    <xf borderId="40" fillId="2" fontId="4" numFmtId="164" xfId="0" applyAlignment="1" applyBorder="1" applyFont="1" applyNumberFormat="1">
      <alignment horizontal="center" shrinkToFit="0" vertical="center" wrapText="1"/>
    </xf>
    <xf borderId="36" fillId="3" fontId="4" numFmtId="0" xfId="0" applyAlignment="1" applyBorder="1" applyFill="1" applyFont="1">
      <alignment shrinkToFit="0" vertical="center" wrapText="1"/>
    </xf>
    <xf borderId="36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horizontal="center" shrinkToFit="0" vertical="center" wrapText="1"/>
    </xf>
    <xf borderId="35" fillId="3" fontId="4" numFmtId="3" xfId="0" applyAlignment="1" applyBorder="1" applyFont="1" applyNumberFormat="1">
      <alignment horizontal="center" shrinkToFit="0" vertical="center" wrapText="1"/>
    </xf>
    <xf borderId="36" fillId="3" fontId="4" numFmtId="3" xfId="0" applyAlignment="1" applyBorder="1" applyFont="1" applyNumberFormat="1">
      <alignment horizontal="center" shrinkToFit="0" vertical="center" wrapText="1"/>
    </xf>
    <xf borderId="37" fillId="3" fontId="4" numFmtId="0" xfId="0" applyAlignment="1" applyBorder="1" applyFont="1">
      <alignment horizontal="center" shrinkToFit="0" vertical="center" wrapText="1"/>
    </xf>
    <xf borderId="41" fillId="3" fontId="4" numFmtId="0" xfId="0" applyAlignment="1" applyBorder="1" applyFont="1">
      <alignment horizontal="center" shrinkToFit="0" vertical="center" wrapText="1"/>
    </xf>
    <xf borderId="35" fillId="3" fontId="4" numFmtId="0" xfId="0" applyAlignment="1" applyBorder="1" applyFont="1">
      <alignment shrinkToFit="0" vertical="center" wrapText="1"/>
    </xf>
    <xf borderId="41" fillId="3" fontId="4" numFmtId="3" xfId="0" applyAlignment="1" applyBorder="1" applyFont="1" applyNumberFormat="1">
      <alignment horizontal="center" shrinkToFit="0" vertical="center" wrapText="1"/>
    </xf>
    <xf borderId="37" fillId="3" fontId="4" numFmtId="3" xfId="0" applyAlignment="1" applyBorder="1" applyFont="1" applyNumberFormat="1">
      <alignment horizontal="center" shrinkToFit="0" vertical="center" wrapText="1"/>
    </xf>
    <xf borderId="35" fillId="4" fontId="10" numFmtId="0" xfId="0" applyAlignment="1" applyBorder="1" applyFill="1" applyFont="1">
      <alignment shrinkToFit="0" vertical="top" wrapText="1"/>
    </xf>
    <xf borderId="41" fillId="4" fontId="10" numFmtId="0" xfId="0" applyAlignment="1" applyBorder="1" applyFont="1">
      <alignment horizontal="center" shrinkToFit="0" vertical="top" wrapText="1"/>
    </xf>
    <xf borderId="41" fillId="4" fontId="10" numFmtId="0" xfId="0" applyAlignment="1" applyBorder="1" applyFont="1">
      <alignment shrinkToFit="0" vertical="top" wrapText="1"/>
    </xf>
    <xf borderId="41" fillId="4" fontId="17" numFmtId="165" xfId="0" applyAlignment="1" applyBorder="1" applyFont="1" applyNumberFormat="1">
      <alignment shrinkToFit="0" vertical="top" wrapText="1"/>
    </xf>
    <xf borderId="35" fillId="4" fontId="17" numFmtId="165" xfId="0" applyAlignment="1" applyBorder="1" applyFont="1" applyNumberFormat="1">
      <alignment shrinkToFit="0" vertical="top" wrapText="1"/>
    </xf>
    <xf borderId="37" fillId="4" fontId="17" numFmtId="165" xfId="0" applyAlignment="1" applyBorder="1" applyFont="1" applyNumberFormat="1">
      <alignment shrinkToFit="0" vertical="top" wrapText="1"/>
    </xf>
    <xf borderId="35" fillId="4" fontId="18" numFmtId="165" xfId="0" applyAlignment="1" applyBorder="1" applyFont="1" applyNumberFormat="1">
      <alignment shrinkToFit="0" vertical="top" wrapText="1"/>
    </xf>
    <xf borderId="41" fillId="4" fontId="18" numFmtId="165" xfId="0" applyAlignment="1" applyBorder="1" applyFont="1" applyNumberFormat="1">
      <alignment shrinkToFit="0" vertical="top" wrapText="1"/>
    </xf>
    <xf borderId="36" fillId="4" fontId="18" numFmtId="0" xfId="0" applyAlignment="1" applyBorder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36" fillId="5" fontId="4" numFmtId="0" xfId="0" applyAlignment="1" applyBorder="1" applyFill="1" applyFont="1">
      <alignment shrinkToFit="0" vertical="top" wrapText="1"/>
    </xf>
    <xf borderId="35" fillId="5" fontId="4" numFmtId="0" xfId="0" applyAlignment="1" applyBorder="1" applyFont="1">
      <alignment horizontal="center" shrinkToFit="0" vertical="top" wrapText="1"/>
    </xf>
    <xf borderId="42" fillId="5" fontId="4" numFmtId="0" xfId="0" applyAlignment="1" applyBorder="1" applyFont="1">
      <alignment shrinkToFit="0" vertical="top" wrapText="1"/>
    </xf>
    <xf borderId="43" fillId="5" fontId="6" numFmtId="165" xfId="0" applyAlignment="1" applyBorder="1" applyFont="1" applyNumberFormat="1">
      <alignment shrinkToFit="0" vertical="top" wrapText="1"/>
    </xf>
    <xf borderId="42" fillId="5" fontId="6" numFmtId="4" xfId="0" applyAlignment="1" applyBorder="1" applyFont="1" applyNumberFormat="1">
      <alignment horizontal="right" shrinkToFit="0" vertical="top" wrapText="1"/>
    </xf>
    <xf borderId="43" fillId="5" fontId="6" numFmtId="4" xfId="0" applyAlignment="1" applyBorder="1" applyFont="1" applyNumberFormat="1">
      <alignment horizontal="right" shrinkToFit="0" vertical="top" wrapText="1"/>
    </xf>
    <xf borderId="44" fillId="5" fontId="6" numFmtId="4" xfId="0" applyAlignment="1" applyBorder="1" applyFont="1" applyNumberFormat="1">
      <alignment horizontal="right" shrinkToFit="0" vertical="top" wrapText="1"/>
    </xf>
    <xf borderId="45" fillId="5" fontId="6" numFmtId="4" xfId="0" applyAlignment="1" applyBorder="1" applyFont="1" applyNumberFormat="1">
      <alignment horizontal="right" shrinkToFit="0" vertical="top" wrapText="1"/>
    </xf>
    <xf borderId="46" fillId="5" fontId="6" numFmtId="4" xfId="0" applyAlignment="1" applyBorder="1" applyFont="1" applyNumberFormat="1">
      <alignment horizontal="right" shrinkToFit="0" vertical="top" wrapText="1"/>
    </xf>
    <xf borderId="47" fillId="5" fontId="6" numFmtId="4" xfId="0" applyAlignment="1" applyBorder="1" applyFont="1" applyNumberFormat="1">
      <alignment horizontal="right" shrinkToFit="0" vertical="top" wrapText="1"/>
    </xf>
    <xf borderId="42" fillId="5" fontId="19" numFmtId="4" xfId="0" applyAlignment="1" applyBorder="1" applyFont="1" applyNumberFormat="1">
      <alignment horizontal="right" shrinkToFit="0" vertical="top" wrapText="1"/>
    </xf>
    <xf borderId="43" fillId="5" fontId="19" numFmtId="4" xfId="0" applyAlignment="1" applyBorder="1" applyFont="1" applyNumberFormat="1">
      <alignment horizontal="right" shrinkToFit="0" vertical="top" wrapText="1"/>
    </xf>
    <xf borderId="43" fillId="5" fontId="19" numFmtId="10" xfId="0" applyAlignment="1" applyBorder="1" applyFont="1" applyNumberFormat="1">
      <alignment horizontal="right" shrinkToFit="0" vertical="top" wrapText="1"/>
    </xf>
    <xf borderId="48" fillId="5" fontId="19" numFmtId="0" xfId="0" applyAlignment="1" applyBorder="1" applyFont="1">
      <alignment horizontal="right" shrinkToFit="0" vertical="top" wrapText="1"/>
    </xf>
    <xf borderId="0" fillId="0" fontId="2" numFmtId="4" xfId="0" applyAlignment="1" applyFont="1" applyNumberFormat="1">
      <alignment shrinkToFit="0" vertical="top" wrapText="1"/>
    </xf>
    <xf borderId="49" fillId="6" fontId="4" numFmtId="166" xfId="0" applyAlignment="1" applyBorder="1" applyFill="1" applyFont="1" applyNumberFormat="1">
      <alignment shrinkToFit="0" vertical="top" wrapText="1"/>
    </xf>
    <xf borderId="50" fillId="6" fontId="4" numFmtId="49" xfId="0" applyAlignment="1" applyBorder="1" applyFont="1" applyNumberFormat="1">
      <alignment horizontal="center" shrinkToFit="0" vertical="top" wrapText="1"/>
    </xf>
    <xf borderId="51" fillId="6" fontId="16" numFmtId="166" xfId="0" applyAlignment="1" applyBorder="1" applyFont="1" applyNumberFormat="1">
      <alignment shrinkToFit="0" vertical="top" wrapText="1"/>
    </xf>
    <xf borderId="52" fillId="6" fontId="4" numFmtId="166" xfId="0" applyAlignment="1" applyBorder="1" applyFont="1" applyNumberFormat="1">
      <alignment shrinkToFit="0" vertical="top" wrapText="1"/>
    </xf>
    <xf borderId="49" fillId="6" fontId="4" numFmtId="4" xfId="0" applyAlignment="1" applyBorder="1" applyFont="1" applyNumberFormat="1">
      <alignment horizontal="right" shrinkToFit="0" vertical="top" wrapText="1"/>
    </xf>
    <xf borderId="50" fillId="6" fontId="4" numFmtId="4" xfId="0" applyAlignment="1" applyBorder="1" applyFont="1" applyNumberFormat="1">
      <alignment horizontal="right" shrinkToFit="0" vertical="top" wrapText="1"/>
    </xf>
    <xf borderId="51" fillId="6" fontId="4" numFmtId="4" xfId="0" applyAlignment="1" applyBorder="1" applyFont="1" applyNumberFormat="1">
      <alignment horizontal="right" shrinkToFit="0" vertical="top" wrapText="1"/>
    </xf>
    <xf borderId="53" fillId="6" fontId="19" numFmtId="4" xfId="0" applyAlignment="1" applyBorder="1" applyFont="1" applyNumberFormat="1">
      <alignment horizontal="right" shrinkToFit="0" vertical="top" wrapText="1"/>
    </xf>
    <xf borderId="37" fillId="6" fontId="19" numFmtId="4" xfId="0" applyAlignment="1" applyBorder="1" applyFont="1" applyNumberFormat="1">
      <alignment horizontal="right" shrinkToFit="0" vertical="top" wrapText="1"/>
    </xf>
    <xf borderId="54" fillId="6" fontId="19" numFmtId="4" xfId="0" applyAlignment="1" applyBorder="1" applyFont="1" applyNumberFormat="1">
      <alignment horizontal="right" shrinkToFit="0" vertical="top" wrapText="1"/>
    </xf>
    <xf borderId="55" fillId="6" fontId="19" numFmtId="10" xfId="0" applyAlignment="1" applyBorder="1" applyFont="1" applyNumberFormat="1">
      <alignment horizontal="right" shrinkToFit="0" vertical="top" wrapText="1"/>
    </xf>
    <xf borderId="56" fillId="6" fontId="19" numFmtId="0" xfId="0" applyAlignment="1" applyBorder="1" applyFont="1">
      <alignment horizontal="right" shrinkToFit="0" vertical="top" wrapText="1"/>
    </xf>
    <xf borderId="0" fillId="0" fontId="1" numFmtId="4" xfId="0" applyAlignment="1" applyFont="1" applyNumberFormat="1">
      <alignment shrinkToFit="0" vertical="top" wrapText="1"/>
    </xf>
    <xf borderId="11" fillId="0" fontId="4" numFmtId="166" xfId="0" applyAlignment="1" applyBorder="1" applyFont="1" applyNumberFormat="1">
      <alignment shrinkToFit="0" vertical="top" wrapText="1"/>
    </xf>
    <xf borderId="12" fillId="0" fontId="4" numFmtId="49" xfId="0" applyAlignment="1" applyBorder="1" applyFont="1" applyNumberFormat="1">
      <alignment horizontal="center" shrinkToFit="0" vertical="top" wrapText="1"/>
    </xf>
    <xf borderId="13" fillId="0" fontId="6" numFmtId="166" xfId="0" applyAlignment="1" applyBorder="1" applyFont="1" applyNumberFormat="1">
      <alignment shrinkToFit="0" vertical="top" wrapText="1"/>
    </xf>
    <xf borderId="57" fillId="0" fontId="6" numFmtId="166" xfId="0" applyAlignment="1" applyBorder="1" applyFont="1" applyNumberFormat="1">
      <alignment horizontal="center" shrinkToFit="0" vertical="top" wrapText="1"/>
    </xf>
    <xf borderId="11" fillId="0" fontId="6" numFmtId="4" xfId="0" applyAlignment="1" applyBorder="1" applyFont="1" applyNumberFormat="1">
      <alignment horizontal="right" shrinkToFit="0" vertical="top" wrapText="1"/>
    </xf>
    <xf borderId="12" fillId="0" fontId="6" numFmtId="4" xfId="0" applyAlignment="1" applyBorder="1" applyFont="1" applyNumberFormat="1">
      <alignment horizontal="right" shrinkToFit="0" vertical="top" wrapText="1"/>
    </xf>
    <xf borderId="13" fillId="0" fontId="6" numFmtId="4" xfId="0" applyAlignment="1" applyBorder="1" applyFont="1" applyNumberFormat="1">
      <alignment horizontal="right" shrinkToFit="0" vertical="top" wrapText="1"/>
    </xf>
    <xf borderId="11" fillId="0" fontId="19" numFmtId="4" xfId="0" applyAlignment="1" applyBorder="1" applyFont="1" applyNumberFormat="1">
      <alignment horizontal="right" shrinkToFit="0" vertical="top" wrapText="1"/>
    </xf>
    <xf borderId="17" fillId="0" fontId="19" numFmtId="4" xfId="0" applyAlignment="1" applyBorder="1" applyFont="1" applyNumberFormat="1">
      <alignment horizontal="right" shrinkToFit="0" vertical="top" wrapText="1"/>
    </xf>
    <xf borderId="58" fillId="0" fontId="19" numFmtId="4" xfId="0" applyAlignment="1" applyBorder="1" applyFont="1" applyNumberFormat="1">
      <alignment horizontal="right" shrinkToFit="0" vertical="top" wrapText="1"/>
    </xf>
    <xf borderId="13" fillId="0" fontId="20" numFmtId="10" xfId="0" applyAlignment="1" applyBorder="1" applyFont="1" applyNumberFormat="1">
      <alignment horizontal="right" shrinkToFit="0" vertical="top" wrapText="1"/>
    </xf>
    <xf borderId="22" fillId="0" fontId="20" numFmtId="0" xfId="0" applyAlignment="1" applyBorder="1" applyFont="1">
      <alignment horizontal="right" shrinkToFit="0" vertical="top" wrapText="1"/>
    </xf>
    <xf borderId="59" fillId="0" fontId="4" numFmtId="166" xfId="0" applyAlignment="1" applyBorder="1" applyFont="1" applyNumberFormat="1">
      <alignment shrinkToFit="0" vertical="top" wrapText="1"/>
    </xf>
    <xf borderId="60" fillId="0" fontId="4" numFmtId="49" xfId="0" applyAlignment="1" applyBorder="1" applyFont="1" applyNumberFormat="1">
      <alignment horizontal="center" shrinkToFit="0" vertical="top" wrapText="1"/>
    </xf>
    <xf borderId="61" fillId="0" fontId="6" numFmtId="166" xfId="0" applyAlignment="1" applyBorder="1" applyFont="1" applyNumberFormat="1">
      <alignment shrinkToFit="0" vertical="top" wrapText="1"/>
    </xf>
    <xf borderId="62" fillId="0" fontId="6" numFmtId="166" xfId="0" applyAlignment="1" applyBorder="1" applyFont="1" applyNumberFormat="1">
      <alignment horizontal="center" shrinkToFit="0" vertical="top" wrapText="1"/>
    </xf>
    <xf borderId="59" fillId="0" fontId="6" numFmtId="4" xfId="0" applyAlignment="1" applyBorder="1" applyFont="1" applyNumberFormat="1">
      <alignment horizontal="right" shrinkToFit="0" vertical="top" wrapText="1"/>
    </xf>
    <xf borderId="60" fillId="0" fontId="6" numFmtId="4" xfId="0" applyAlignment="1" applyBorder="1" applyFont="1" applyNumberFormat="1">
      <alignment horizontal="right" shrinkToFit="0" vertical="top" wrapText="1"/>
    </xf>
    <xf borderId="61" fillId="0" fontId="6" numFmtId="4" xfId="0" applyAlignment="1" applyBorder="1" applyFont="1" applyNumberFormat="1">
      <alignment horizontal="right" shrinkToFit="0" vertical="top" wrapText="1"/>
    </xf>
    <xf borderId="59" fillId="0" fontId="19" numFmtId="4" xfId="0" applyAlignment="1" applyBorder="1" applyFont="1" applyNumberFormat="1">
      <alignment horizontal="right" shrinkToFit="0" vertical="top" wrapText="1"/>
    </xf>
    <xf borderId="63" fillId="0" fontId="19" numFmtId="4" xfId="0" applyAlignment="1" applyBorder="1" applyFont="1" applyNumberFormat="1">
      <alignment horizontal="right" shrinkToFit="0" vertical="top" wrapText="1"/>
    </xf>
    <xf borderId="64" fillId="0" fontId="19" numFmtId="4" xfId="0" applyAlignment="1" applyBorder="1" applyFont="1" applyNumberFormat="1">
      <alignment horizontal="right" shrinkToFit="0" vertical="top" wrapText="1"/>
    </xf>
    <xf borderId="65" fillId="0" fontId="20" numFmtId="10" xfId="0" applyAlignment="1" applyBorder="1" applyFont="1" applyNumberFormat="1">
      <alignment horizontal="right" shrinkToFit="0" vertical="top" wrapText="1"/>
    </xf>
    <xf borderId="23" fillId="0" fontId="20" numFmtId="0" xfId="0" applyAlignment="1" applyBorder="1" applyFont="1">
      <alignment horizontal="right" shrinkToFit="0" vertical="top" wrapText="1"/>
    </xf>
    <xf borderId="66" fillId="6" fontId="4" numFmtId="4" xfId="0" applyAlignment="1" applyBorder="1" applyFont="1" applyNumberFormat="1">
      <alignment horizontal="right" shrinkToFit="0" vertical="top" wrapText="1"/>
    </xf>
    <xf borderId="17" fillId="0" fontId="6" numFmtId="4" xfId="0" applyAlignment="1" applyBorder="1" applyFont="1" applyNumberFormat="1">
      <alignment horizontal="right" shrinkToFit="0" vertical="top" wrapText="1"/>
    </xf>
    <xf borderId="67" fillId="0" fontId="4" numFmtId="166" xfId="0" applyAlignment="1" applyBorder="1" applyFont="1" applyNumberFormat="1">
      <alignment shrinkToFit="0" vertical="top" wrapText="1"/>
    </xf>
    <xf borderId="68" fillId="0" fontId="4" numFmtId="49" xfId="0" applyAlignment="1" applyBorder="1" applyFont="1" applyNumberFormat="1">
      <alignment horizontal="center" shrinkToFit="0" vertical="top" wrapText="1"/>
    </xf>
    <xf borderId="65" fillId="0" fontId="6" numFmtId="166" xfId="0" applyAlignment="1" applyBorder="1" applyFont="1" applyNumberFormat="1">
      <alignment shrinkToFit="0" vertical="top" wrapText="1"/>
    </xf>
    <xf borderId="69" fillId="0" fontId="6" numFmtId="166" xfId="0" applyAlignment="1" applyBorder="1" applyFont="1" applyNumberFormat="1">
      <alignment horizontal="center" shrinkToFit="0" vertical="top" wrapText="1"/>
    </xf>
    <xf borderId="67" fillId="0" fontId="6" numFmtId="4" xfId="0" applyAlignment="1" applyBorder="1" applyFont="1" applyNumberFormat="1">
      <alignment horizontal="right" shrinkToFit="0" vertical="top" wrapText="1"/>
    </xf>
    <xf borderId="68" fillId="0" fontId="6" numFmtId="4" xfId="0" applyAlignment="1" applyBorder="1" applyFont="1" applyNumberFormat="1">
      <alignment horizontal="right" shrinkToFit="0" vertical="top" wrapText="1"/>
    </xf>
    <xf borderId="65" fillId="0" fontId="6" numFmtId="4" xfId="0" applyAlignment="1" applyBorder="1" applyFont="1" applyNumberFormat="1">
      <alignment horizontal="right" shrinkToFit="0" vertical="top" wrapText="1"/>
    </xf>
    <xf borderId="70" fillId="0" fontId="6" numFmtId="4" xfId="0" applyAlignment="1" applyBorder="1" applyFont="1" applyNumberFormat="1">
      <alignment horizontal="right" shrinkToFit="0" vertical="top" wrapText="1"/>
    </xf>
    <xf borderId="71" fillId="6" fontId="19" numFmtId="10" xfId="0" applyAlignment="1" applyBorder="1" applyFont="1" applyNumberFormat="1">
      <alignment horizontal="right" shrinkToFit="0" vertical="top" wrapText="1"/>
    </xf>
    <xf borderId="22" fillId="6" fontId="19" numFmtId="0" xfId="0" applyAlignment="1" applyBorder="1" applyFont="1">
      <alignment horizontal="right" shrinkToFit="0" vertical="top" wrapText="1"/>
    </xf>
    <xf borderId="61" fillId="0" fontId="20" numFmtId="10" xfId="0" applyAlignment="1" applyBorder="1" applyFont="1" applyNumberFormat="1">
      <alignment horizontal="right" shrinkToFit="0" vertical="top" wrapText="1"/>
    </xf>
    <xf borderId="72" fillId="0" fontId="20" numFmtId="0" xfId="0" applyAlignment="1" applyBorder="1" applyFont="1">
      <alignment horizontal="right" shrinkToFit="0" vertical="top" wrapText="1"/>
    </xf>
    <xf borderId="48" fillId="7" fontId="16" numFmtId="166" xfId="0" applyAlignment="1" applyBorder="1" applyFill="1" applyFont="1" applyNumberFormat="1">
      <alignment shrinkToFit="0" vertical="top" wrapText="1"/>
    </xf>
    <xf borderId="73" fillId="7" fontId="4" numFmtId="166" xfId="0" applyAlignment="1" applyBorder="1" applyFont="1" applyNumberFormat="1">
      <alignment horizontal="center" shrinkToFit="0" vertical="top" wrapText="1"/>
    </xf>
    <xf borderId="74" fillId="7" fontId="4" numFmtId="166" xfId="0" applyAlignment="1" applyBorder="1" applyFont="1" applyNumberFormat="1">
      <alignment shrinkToFit="0" vertical="top" wrapText="1"/>
    </xf>
    <xf borderId="35" fillId="7" fontId="4" numFmtId="166" xfId="0" applyAlignment="1" applyBorder="1" applyFont="1" applyNumberFormat="1">
      <alignment shrinkToFit="0" vertical="top" wrapText="1"/>
    </xf>
    <xf borderId="44" fillId="7" fontId="4" numFmtId="4" xfId="0" applyAlignment="1" applyBorder="1" applyFont="1" applyNumberFormat="1">
      <alignment horizontal="right" shrinkToFit="0" vertical="top" wrapText="1"/>
    </xf>
    <xf borderId="42" fillId="7" fontId="4" numFmtId="4" xfId="0" applyAlignment="1" applyBorder="1" applyFont="1" applyNumberFormat="1">
      <alignment horizontal="right" shrinkToFit="0" vertical="top" wrapText="1"/>
    </xf>
    <xf borderId="45" fillId="7" fontId="4" numFmtId="4" xfId="0" applyAlignment="1" applyBorder="1" applyFont="1" applyNumberFormat="1">
      <alignment horizontal="right" shrinkToFit="0" vertical="top" wrapText="1"/>
    </xf>
    <xf borderId="48" fillId="7" fontId="4" numFmtId="4" xfId="0" applyAlignment="1" applyBorder="1" applyFont="1" applyNumberFormat="1">
      <alignment horizontal="right" shrinkToFit="0" vertical="top" wrapText="1"/>
    </xf>
    <xf borderId="73" fillId="7" fontId="4" numFmtId="4" xfId="0" applyAlignment="1" applyBorder="1" applyFont="1" applyNumberFormat="1">
      <alignment horizontal="right" shrinkToFit="0" vertical="top" wrapText="1"/>
    </xf>
    <xf borderId="43" fillId="7" fontId="4" numFmtId="4" xfId="0" applyAlignment="1" applyBorder="1" applyFont="1" applyNumberFormat="1">
      <alignment horizontal="right" shrinkToFit="0" vertical="top" wrapText="1"/>
    </xf>
    <xf borderId="75" fillId="7" fontId="4" numFmtId="10" xfId="0" applyAlignment="1" applyBorder="1" applyFont="1" applyNumberFormat="1">
      <alignment horizontal="right" shrinkToFit="0" vertical="top" wrapText="1"/>
    </xf>
    <xf borderId="48" fillId="7" fontId="4" numFmtId="0" xfId="0" applyAlignment="1" applyBorder="1" applyFont="1">
      <alignment horizontal="right" shrinkToFit="0" vertical="top" wrapText="1"/>
    </xf>
    <xf borderId="76" fillId="5" fontId="4" numFmtId="166" xfId="0" applyAlignment="1" applyBorder="1" applyFont="1" applyNumberFormat="1">
      <alignment shrinkToFit="0" vertical="top" wrapText="1"/>
    </xf>
    <xf borderId="77" fillId="5" fontId="4" numFmtId="0" xfId="0" applyAlignment="1" applyBorder="1" applyFont="1">
      <alignment horizontal="center" shrinkToFit="0" vertical="top" wrapText="1"/>
    </xf>
    <xf borderId="42" fillId="5" fontId="4" numFmtId="166" xfId="0" applyAlignment="1" applyBorder="1" applyFont="1" applyNumberFormat="1">
      <alignment horizontal="left" shrinkToFit="0" vertical="top" wrapText="1"/>
    </xf>
    <xf borderId="47" fillId="5" fontId="6" numFmtId="166" xfId="0" applyAlignment="1" applyBorder="1" applyFont="1" applyNumberFormat="1">
      <alignment shrinkToFit="0" vertical="top" wrapText="1"/>
    </xf>
    <xf borderId="40" fillId="5" fontId="6" numFmtId="4" xfId="0" applyAlignment="1" applyBorder="1" applyFont="1" applyNumberFormat="1">
      <alignment horizontal="right" shrinkToFit="0" vertical="top" wrapText="1"/>
    </xf>
    <xf borderId="77" fillId="5" fontId="6" numFmtId="4" xfId="0" applyAlignment="1" applyBorder="1" applyFont="1" applyNumberFormat="1">
      <alignment horizontal="right" shrinkToFit="0" vertical="top" wrapText="1"/>
    </xf>
    <xf borderId="39" fillId="5" fontId="6" numFmtId="4" xfId="0" applyAlignment="1" applyBorder="1" applyFont="1" applyNumberFormat="1">
      <alignment horizontal="right" shrinkToFit="0" vertical="top" wrapText="1"/>
    </xf>
    <xf borderId="55" fillId="6" fontId="16" numFmtId="166" xfId="0" applyAlignment="1" applyBorder="1" applyFont="1" applyNumberFormat="1">
      <alignment shrinkToFit="0" vertical="top" wrapText="1"/>
    </xf>
    <xf borderId="78" fillId="6" fontId="4" numFmtId="166" xfId="0" applyAlignment="1" applyBorder="1" applyFont="1" applyNumberFormat="1">
      <alignment horizontal="center" shrinkToFit="0" vertical="top" wrapText="1"/>
    </xf>
    <xf borderId="75" fillId="7" fontId="4" numFmtId="166" xfId="0" applyAlignment="1" applyBorder="1" applyFont="1" applyNumberFormat="1">
      <alignment shrinkToFit="0" vertical="top" wrapText="1"/>
    </xf>
    <xf borderId="42" fillId="7" fontId="4" numFmtId="166" xfId="0" applyAlignment="1" applyBorder="1" applyFont="1" applyNumberFormat="1">
      <alignment shrinkToFit="0" vertical="top" wrapText="1"/>
    </xf>
    <xf borderId="79" fillId="5" fontId="4" numFmtId="49" xfId="0" applyAlignment="1" applyBorder="1" applyFont="1" applyNumberFormat="1">
      <alignment horizontal="center" shrinkToFit="0" vertical="top" wrapText="1"/>
    </xf>
    <xf borderId="80" fillId="5" fontId="4" numFmtId="166" xfId="0" applyAlignment="1" applyBorder="1" applyFont="1" applyNumberFormat="1">
      <alignment horizontal="left" shrinkToFit="0" vertical="top" wrapText="1"/>
    </xf>
    <xf borderId="81" fillId="5" fontId="6" numFmtId="166" xfId="0" applyAlignment="1" applyBorder="1" applyFont="1" applyNumberFormat="1">
      <alignment shrinkToFit="0" vertical="top" wrapText="1"/>
    </xf>
    <xf borderId="80" fillId="5" fontId="6" numFmtId="4" xfId="0" applyAlignment="1" applyBorder="1" applyFont="1" applyNumberFormat="1">
      <alignment horizontal="right" shrinkToFit="0" vertical="top" wrapText="1"/>
    </xf>
    <xf borderId="81" fillId="5" fontId="6" numFmtId="4" xfId="0" applyAlignment="1" applyBorder="1" applyFont="1" applyNumberFormat="1">
      <alignment horizontal="right" shrinkToFit="0" vertical="top" wrapText="1"/>
    </xf>
    <xf borderId="78" fillId="6" fontId="4" numFmtId="166" xfId="0" applyAlignment="1" applyBorder="1" applyFont="1" applyNumberFormat="1">
      <alignment shrinkToFit="0" vertical="top" wrapText="1"/>
    </xf>
    <xf borderId="82" fillId="6" fontId="19" numFmtId="10" xfId="0" applyAlignment="1" applyBorder="1" applyFont="1" applyNumberFormat="1">
      <alignment horizontal="right" shrinkToFit="0" vertical="top" wrapText="1"/>
    </xf>
    <xf borderId="14" fillId="0" fontId="19" numFmtId="4" xfId="0" applyAlignment="1" applyBorder="1" applyFont="1" applyNumberFormat="1">
      <alignment horizontal="right" shrinkToFit="0" vertical="top" wrapText="1"/>
    </xf>
    <xf borderId="83" fillId="0" fontId="20" numFmtId="10" xfId="0" applyAlignment="1" applyBorder="1" applyFont="1" applyNumberFormat="1">
      <alignment horizontal="right" shrinkToFit="0" vertical="top" wrapText="1"/>
    </xf>
    <xf borderId="84" fillId="0" fontId="19" numFmtId="4" xfId="0" applyAlignment="1" applyBorder="1" applyFont="1" applyNumberFormat="1">
      <alignment horizontal="right" shrinkToFit="0" vertical="top" wrapText="1"/>
    </xf>
    <xf borderId="85" fillId="6" fontId="19" numFmtId="10" xfId="0" applyAlignment="1" applyBorder="1" applyFont="1" applyNumberFormat="1">
      <alignment horizontal="right" shrinkToFit="0" vertical="top" wrapText="1"/>
    </xf>
    <xf borderId="44" fillId="7" fontId="16" numFmtId="166" xfId="0" applyAlignment="1" applyBorder="1" applyFont="1" applyNumberFormat="1">
      <alignment shrinkToFit="0" vertical="top" wrapText="1"/>
    </xf>
    <xf borderId="45" fillId="7" fontId="4" numFmtId="166" xfId="0" applyAlignment="1" applyBorder="1" applyFont="1" applyNumberFormat="1">
      <alignment horizontal="center" shrinkToFit="0" vertical="top" wrapText="1"/>
    </xf>
    <xf borderId="74" fillId="7" fontId="6" numFmtId="166" xfId="0" applyAlignment="1" applyBorder="1" applyFont="1" applyNumberFormat="1">
      <alignment shrinkToFit="0" vertical="top" wrapText="1"/>
    </xf>
    <xf borderId="35" fillId="7" fontId="6" numFmtId="166" xfId="0" applyAlignment="1" applyBorder="1" applyFont="1" applyNumberFormat="1">
      <alignment shrinkToFit="0" vertical="top" wrapText="1"/>
    </xf>
    <xf borderId="53" fillId="7" fontId="4" numFmtId="4" xfId="0" applyAlignment="1" applyBorder="1" applyFont="1" applyNumberFormat="1">
      <alignment horizontal="right" shrinkToFit="0" vertical="top" wrapText="1"/>
    </xf>
    <xf borderId="86" fillId="7" fontId="4" numFmtId="4" xfId="0" applyAlignment="1" applyBorder="1" applyFont="1" applyNumberFormat="1">
      <alignment horizontal="right" shrinkToFit="0" vertical="top" wrapText="1"/>
    </xf>
    <xf borderId="74" fillId="7" fontId="4" numFmtId="4" xfId="0" applyAlignment="1" applyBorder="1" applyFont="1" applyNumberFormat="1">
      <alignment horizontal="right" shrinkToFit="0" vertical="top" wrapText="1"/>
    </xf>
    <xf borderId="54" fillId="7" fontId="4" numFmtId="4" xfId="0" applyAlignment="1" applyBorder="1" applyFont="1" applyNumberFormat="1">
      <alignment horizontal="right" shrinkToFit="0" vertical="top" wrapText="1"/>
    </xf>
    <xf borderId="87" fillId="7" fontId="4" numFmtId="4" xfId="0" applyAlignment="1" applyBorder="1" applyFont="1" applyNumberFormat="1">
      <alignment horizontal="right" shrinkToFit="0" vertical="top" wrapText="1"/>
    </xf>
    <xf borderId="41" fillId="7" fontId="4" numFmtId="4" xfId="0" applyAlignment="1" applyBorder="1" applyFont="1" applyNumberFormat="1">
      <alignment horizontal="right" shrinkToFit="0" vertical="top" wrapText="1"/>
    </xf>
    <xf borderId="88" fillId="7" fontId="4" numFmtId="10" xfId="0" applyAlignment="1" applyBorder="1" applyFont="1" applyNumberFormat="1">
      <alignment horizontal="right" shrinkToFit="0" vertical="top" wrapText="1"/>
    </xf>
    <xf borderId="89" fillId="7" fontId="4" numFmtId="0" xfId="0" applyAlignment="1" applyBorder="1" applyFont="1">
      <alignment horizontal="right" shrinkToFit="0" vertical="top" wrapText="1"/>
    </xf>
    <xf borderId="90" fillId="5" fontId="4" numFmtId="166" xfId="0" applyAlignment="1" applyBorder="1" applyFont="1" applyNumberFormat="1">
      <alignment shrinkToFit="0" vertical="top" wrapText="1"/>
    </xf>
    <xf borderId="77" fillId="5" fontId="4" numFmtId="49" xfId="0" applyAlignment="1" applyBorder="1" applyFont="1" applyNumberFormat="1">
      <alignment horizontal="center" shrinkToFit="0" vertical="top" wrapText="1"/>
    </xf>
    <xf borderId="43" fillId="5" fontId="6" numFmtId="166" xfId="0" applyAlignment="1" applyBorder="1" applyFont="1" applyNumberFormat="1">
      <alignment shrinkToFit="0" vertical="top" wrapText="1"/>
    </xf>
    <xf borderId="91" fillId="6" fontId="4" numFmtId="4" xfId="0" applyAlignment="1" applyBorder="1" applyFont="1" applyNumberFormat="1">
      <alignment horizontal="right" shrinkToFit="0" vertical="top" wrapText="1"/>
    </xf>
    <xf borderId="92" fillId="6" fontId="4" numFmtId="4" xfId="0" applyAlignment="1" applyBorder="1" applyFont="1" applyNumberFormat="1">
      <alignment horizontal="right" shrinkToFit="0" vertical="top" wrapText="1"/>
    </xf>
    <xf borderId="55" fillId="6" fontId="4" numFmtId="4" xfId="0" applyAlignment="1" applyBorder="1" applyFont="1" applyNumberFormat="1">
      <alignment horizontal="right" shrinkToFit="0" vertical="top" wrapText="1"/>
    </xf>
    <xf borderId="93" fillId="6" fontId="4" numFmtId="4" xfId="0" applyAlignment="1" applyBorder="1" applyFont="1" applyNumberFormat="1">
      <alignment horizontal="right" shrinkToFit="0" vertical="top" wrapText="1"/>
    </xf>
    <xf borderId="57" fillId="0" fontId="6" numFmtId="166" xfId="0" applyAlignment="1" applyBorder="1" applyFont="1" applyNumberFormat="1">
      <alignment shrinkToFit="0" vertical="top" wrapText="1"/>
    </xf>
    <xf borderId="58" fillId="0" fontId="6" numFmtId="4" xfId="0" applyAlignment="1" applyBorder="1" applyFont="1" applyNumberFormat="1">
      <alignment horizontal="right" shrinkToFit="0" vertical="top" wrapText="1"/>
    </xf>
    <xf borderId="69" fillId="0" fontId="6" numFmtId="166" xfId="0" applyAlignment="1" applyBorder="1" applyFont="1" applyNumberFormat="1">
      <alignment shrinkToFit="0" vertical="top" wrapText="1"/>
    </xf>
    <xf borderId="94" fillId="0" fontId="6" numFmtId="4" xfId="0" applyAlignment="1" applyBorder="1" applyFont="1" applyNumberFormat="1">
      <alignment horizontal="right" shrinkToFit="0" vertical="top" wrapText="1"/>
    </xf>
    <xf borderId="46" fillId="7" fontId="4" numFmtId="4" xfId="0" applyAlignment="1" applyBorder="1" applyFont="1" applyNumberFormat="1">
      <alignment horizontal="right" shrinkToFit="0" vertical="top" wrapText="1"/>
    </xf>
    <xf borderId="74" fillId="7" fontId="4" numFmtId="10" xfId="0" applyAlignment="1" applyBorder="1" applyFont="1" applyNumberFormat="1">
      <alignment horizontal="right" shrinkToFit="0" vertical="top" wrapText="1"/>
    </xf>
    <xf borderId="36" fillId="7" fontId="4" numFmtId="0" xfId="0" applyAlignment="1" applyBorder="1" applyFont="1">
      <alignment horizontal="right" shrinkToFit="0" vertical="top" wrapText="1"/>
    </xf>
    <xf borderId="53" fillId="5" fontId="4" numFmtId="166" xfId="0" applyAlignment="1" applyBorder="1" applyFont="1" applyNumberFormat="1">
      <alignment shrinkToFit="0" vertical="top" wrapText="1"/>
    </xf>
    <xf borderId="74" fillId="5" fontId="4" numFmtId="49" xfId="0" applyAlignment="1" applyBorder="1" applyFont="1" applyNumberFormat="1">
      <alignment horizontal="center" shrinkToFit="0" vertical="top" wrapText="1"/>
    </xf>
    <xf borderId="95" fillId="6" fontId="4" numFmtId="4" xfId="0" applyAlignment="1" applyBorder="1" applyFont="1" applyNumberFormat="1">
      <alignment horizontal="right" shrinkToFit="0" vertical="top" wrapText="1"/>
    </xf>
    <xf borderId="96" fillId="6" fontId="4" numFmtId="4" xfId="0" applyAlignment="1" applyBorder="1" applyFont="1" applyNumberFormat="1">
      <alignment horizontal="right" shrinkToFit="0" vertical="top" wrapText="1"/>
    </xf>
    <xf borderId="62" fillId="0" fontId="6" numFmtId="166" xfId="0" applyAlignment="1" applyBorder="1" applyFont="1" applyNumberFormat="1">
      <alignment shrinkToFit="0" vertical="top" wrapText="1"/>
    </xf>
    <xf borderId="64" fillId="0" fontId="6" numFmtId="4" xfId="0" applyAlignment="1" applyBorder="1" applyFont="1" applyNumberFormat="1">
      <alignment horizontal="right" shrinkToFit="0" vertical="top" wrapText="1"/>
    </xf>
    <xf borderId="63" fillId="0" fontId="6" numFmtId="4" xfId="0" applyAlignment="1" applyBorder="1" applyFont="1" applyNumberFormat="1">
      <alignment horizontal="right" shrinkToFit="0" vertical="top" wrapText="1"/>
    </xf>
    <xf borderId="12" fillId="6" fontId="21" numFmtId="166" xfId="0" applyAlignment="1" applyBorder="1" applyFont="1" applyNumberFormat="1">
      <alignment readingOrder="0" shrinkToFit="0" vertical="top" wrapText="1"/>
    </xf>
    <xf borderId="58" fillId="6" fontId="21" numFmtId="49" xfId="0" applyAlignment="1" applyBorder="1" applyFont="1" applyNumberFormat="1">
      <alignment horizontal="center" readingOrder="0" shrinkToFit="0" vertical="top" wrapText="1"/>
    </xf>
    <xf borderId="83" fillId="6" fontId="22" numFmtId="166" xfId="0" applyAlignment="1" applyBorder="1" applyFont="1" applyNumberFormat="1">
      <alignment readingOrder="0" shrinkToFit="0" vertical="top" wrapText="1"/>
    </xf>
    <xf borderId="97" fillId="0" fontId="21" numFmtId="166" xfId="0" applyAlignment="1" applyBorder="1" applyFont="1" applyNumberFormat="1">
      <alignment readingOrder="0" shrinkToFit="0" vertical="top" wrapText="1"/>
    </xf>
    <xf borderId="98" fillId="0" fontId="21" numFmtId="49" xfId="0" applyAlignment="1" applyBorder="1" applyFont="1" applyNumberFormat="1">
      <alignment horizontal="center" readingOrder="0" shrinkToFit="0" vertical="top" wrapText="1"/>
    </xf>
    <xf borderId="9" fillId="0" fontId="23" numFmtId="166" xfId="0" applyAlignment="1" applyBorder="1" applyFont="1" applyNumberFormat="1">
      <alignment horizontal="left" readingOrder="0" shrinkToFit="0" vertical="top" wrapText="1"/>
    </xf>
    <xf borderId="13" fillId="0" fontId="23" numFmtId="166" xfId="0" applyAlignment="1" applyBorder="1" applyFont="1" applyNumberFormat="1">
      <alignment horizontal="center" readingOrder="0" shrinkToFit="0" vertical="top" wrapText="1"/>
    </xf>
    <xf borderId="12" fillId="0" fontId="23" numFmtId="4" xfId="0" applyAlignment="1" applyBorder="1" applyFont="1" applyNumberFormat="1">
      <alignment horizontal="center" readingOrder="0" shrinkToFit="0" vertical="top" wrapText="1"/>
    </xf>
    <xf borderId="58" fillId="0" fontId="23" numFmtId="4" xfId="0" applyAlignment="1" applyBorder="1" applyFont="1" applyNumberFormat="1">
      <alignment horizontal="center" readingOrder="0" shrinkToFit="0" vertical="top" wrapText="1"/>
    </xf>
    <xf borderId="11" fillId="0" fontId="6" numFmtId="4" xfId="0" applyAlignment="1" applyBorder="1" applyFont="1" applyNumberFormat="1">
      <alignment horizontal="right" readingOrder="0" shrinkToFit="0" vertical="top" wrapText="1"/>
    </xf>
    <xf borderId="0" fillId="0" fontId="23" numFmtId="166" xfId="0" applyAlignment="1" applyFont="1" applyNumberFormat="1">
      <alignment horizontal="left" readingOrder="0" shrinkToFit="0" vertical="top" wrapText="1"/>
    </xf>
    <xf borderId="99" fillId="0" fontId="23" numFmtId="166" xfId="0" applyAlignment="1" applyBorder="1" applyFont="1" applyNumberFormat="1">
      <alignment horizontal="center" readingOrder="0" shrinkToFit="0" vertical="top" wrapText="1"/>
    </xf>
    <xf borderId="97" fillId="0" fontId="23" numFmtId="4" xfId="0" applyAlignment="1" applyBorder="1" applyFont="1" applyNumberFormat="1">
      <alignment horizontal="center" readingOrder="0" shrinkToFit="0" vertical="top" wrapText="1"/>
    </xf>
    <xf borderId="98" fillId="0" fontId="23" numFmtId="4" xfId="0" applyAlignment="1" applyBorder="1" applyFont="1" applyNumberFormat="1">
      <alignment horizontal="center" readingOrder="0" shrinkToFit="0" vertical="top" wrapText="1"/>
    </xf>
    <xf borderId="100" fillId="0" fontId="21" numFmtId="166" xfId="0" applyAlignment="1" applyBorder="1" applyFont="1" applyNumberFormat="1">
      <alignment readingOrder="0" shrinkToFit="0" vertical="top" wrapText="1"/>
    </xf>
    <xf borderId="101" fillId="0" fontId="21" numFmtId="49" xfId="0" applyAlignment="1" applyBorder="1" applyFont="1" applyNumberFormat="1">
      <alignment horizontal="center" readingOrder="0" shrinkToFit="0" vertical="top" wrapText="1"/>
    </xf>
    <xf borderId="102" fillId="0" fontId="23" numFmtId="166" xfId="0" applyAlignment="1" applyBorder="1" applyFont="1" applyNumberFormat="1">
      <alignment horizontal="left" readingOrder="0" shrinkToFit="0" vertical="top" wrapText="1"/>
    </xf>
    <xf borderId="103" fillId="0" fontId="23" numFmtId="166" xfId="0" applyAlignment="1" applyBorder="1" applyFont="1" applyNumberFormat="1">
      <alignment horizontal="center" readingOrder="0" shrinkToFit="0" vertical="top" wrapText="1"/>
    </xf>
    <xf borderId="100" fillId="0" fontId="23" numFmtId="4" xfId="0" applyAlignment="1" applyBorder="1" applyFont="1" applyNumberFormat="1">
      <alignment horizontal="center" readingOrder="0" shrinkToFit="0" vertical="top" wrapText="1"/>
    </xf>
    <xf borderId="101" fillId="0" fontId="23" numFmtId="4" xfId="0" applyAlignment="1" applyBorder="1" applyFont="1" applyNumberFormat="1">
      <alignment horizontal="center" readingOrder="0" shrinkToFit="0" vertical="top" wrapText="1"/>
    </xf>
    <xf borderId="67" fillId="0" fontId="6" numFmtId="4" xfId="0" applyAlignment="1" applyBorder="1" applyFont="1" applyNumberFormat="1">
      <alignment horizontal="right" readingOrder="0" shrinkToFit="0" vertical="top" wrapText="1"/>
    </xf>
    <xf borderId="60" fillId="0" fontId="21" numFmtId="166" xfId="0" applyAlignment="1" applyBorder="1" applyFont="1" applyNumberFormat="1">
      <alignment readingOrder="0" shrinkToFit="0" vertical="top" wrapText="1"/>
    </xf>
    <xf borderId="64" fillId="0" fontId="21" numFmtId="49" xfId="0" applyAlignment="1" applyBorder="1" applyFont="1" applyNumberFormat="1">
      <alignment horizontal="center" readingOrder="0" shrinkToFit="0" vertical="top" wrapText="1"/>
    </xf>
    <xf borderId="61" fillId="0" fontId="23" numFmtId="166" xfId="0" applyAlignment="1" applyBorder="1" applyFont="1" applyNumberFormat="1">
      <alignment horizontal="center" readingOrder="0" shrinkToFit="0" vertical="top" wrapText="1"/>
    </xf>
    <xf borderId="60" fillId="0" fontId="23" numFmtId="4" xfId="0" applyAlignment="1" applyBorder="1" applyFont="1" applyNumberFormat="1">
      <alignment horizontal="center" readingOrder="0" shrinkToFit="0" vertical="top" wrapText="1"/>
    </xf>
    <xf borderId="64" fillId="0" fontId="23" numFmtId="4" xfId="0" applyAlignment="1" applyBorder="1" applyFont="1" applyNumberFormat="1">
      <alignment horizontal="center" readingOrder="0" shrinkToFit="0" vertical="top" wrapText="1"/>
    </xf>
    <xf borderId="104" fillId="0" fontId="6" numFmtId="4" xfId="0" applyAlignment="1" applyBorder="1" applyFont="1" applyNumberFormat="1">
      <alignment horizontal="right" readingOrder="0" shrinkToFit="0" vertical="top" wrapText="1"/>
    </xf>
    <xf borderId="101" fillId="0" fontId="6" numFmtId="4" xfId="0" applyAlignment="1" applyBorder="1" applyFont="1" applyNumberFormat="1">
      <alignment horizontal="right" shrinkToFit="0" vertical="top" wrapText="1"/>
    </xf>
    <xf borderId="100" fillId="0" fontId="6" numFmtId="4" xfId="0" applyAlignment="1" applyBorder="1" applyFont="1" applyNumberFormat="1">
      <alignment horizontal="right" shrinkToFit="0" vertical="top" wrapText="1"/>
    </xf>
    <xf borderId="105" fillId="0" fontId="6" numFmtId="4" xfId="0" applyAlignment="1" applyBorder="1" applyFont="1" applyNumberFormat="1">
      <alignment horizontal="right" shrinkToFit="0" vertical="top" wrapText="1"/>
    </xf>
    <xf borderId="104" fillId="0" fontId="6" numFmtId="4" xfId="0" applyAlignment="1" applyBorder="1" applyFont="1" applyNumberFormat="1">
      <alignment horizontal="right" shrinkToFit="0" vertical="top" wrapText="1"/>
    </xf>
    <xf borderId="104" fillId="0" fontId="19" numFmtId="4" xfId="0" applyAlignment="1" applyBorder="1" applyFont="1" applyNumberFormat="1">
      <alignment horizontal="right" shrinkToFit="0" vertical="top" wrapText="1"/>
    </xf>
    <xf borderId="106" fillId="0" fontId="19" numFmtId="4" xfId="0" applyAlignment="1" applyBorder="1" applyFont="1" applyNumberFormat="1">
      <alignment horizontal="right" shrinkToFit="0" vertical="top" wrapText="1"/>
    </xf>
    <xf borderId="58" fillId="0" fontId="21" numFmtId="49" xfId="0" applyAlignment="1" applyBorder="1" applyFont="1" applyNumberFormat="1">
      <alignment horizontal="center" readingOrder="0" shrinkToFit="0" vertical="top" wrapText="1"/>
    </xf>
    <xf borderId="13" fillId="0" fontId="6" numFmtId="166" xfId="0" applyAlignment="1" applyBorder="1" applyFont="1" applyNumberFormat="1">
      <alignment horizontal="left" shrinkToFit="0" vertical="top" wrapText="1"/>
    </xf>
    <xf borderId="61" fillId="0" fontId="6" numFmtId="166" xfId="0" applyAlignment="1" applyBorder="1" applyFont="1" applyNumberFormat="1">
      <alignment horizontal="left" shrinkToFit="0" vertical="top" wrapText="1"/>
    </xf>
    <xf borderId="81" fillId="5" fontId="19" numFmtId="4" xfId="0" applyAlignment="1" applyBorder="1" applyFont="1" applyNumberFormat="1">
      <alignment horizontal="right" shrinkToFit="0" vertical="top" wrapText="1"/>
    </xf>
    <xf borderId="92" fillId="5" fontId="19" numFmtId="4" xfId="0" applyAlignment="1" applyBorder="1" applyFont="1" applyNumberFormat="1">
      <alignment horizontal="right" shrinkToFit="0" vertical="top" wrapText="1"/>
    </xf>
    <xf borderId="55" fillId="5" fontId="19" numFmtId="10" xfId="0" applyAlignment="1" applyBorder="1" applyFont="1" applyNumberFormat="1">
      <alignment horizontal="right" shrinkToFit="0" vertical="top" wrapText="1"/>
    </xf>
    <xf borderId="56" fillId="5" fontId="19" numFmtId="0" xfId="0" applyAlignment="1" applyBorder="1" applyFont="1">
      <alignment horizontal="right" shrinkToFit="0" vertical="top" wrapText="1"/>
    </xf>
    <xf borderId="67" fillId="0" fontId="19" numFmtId="4" xfId="0" applyAlignment="1" applyBorder="1" applyFont="1" applyNumberFormat="1">
      <alignment horizontal="right" shrinkToFit="0" vertical="top" wrapText="1"/>
    </xf>
    <xf borderId="70" fillId="0" fontId="19" numFmtId="4" xfId="0" applyAlignment="1" applyBorder="1" applyFont="1" applyNumberFormat="1">
      <alignment horizontal="right" shrinkToFit="0" vertical="top" wrapText="1"/>
    </xf>
    <xf borderId="107" fillId="0" fontId="19" numFmtId="4" xfId="0" applyAlignment="1" applyBorder="1" applyFont="1" applyNumberFormat="1">
      <alignment horizontal="right" shrinkToFit="0" vertical="top" wrapText="1"/>
    </xf>
    <xf borderId="43" fillId="5" fontId="4" numFmtId="166" xfId="0" applyAlignment="1" applyBorder="1" applyFont="1" applyNumberFormat="1">
      <alignment shrinkToFit="0" vertical="top" wrapText="1"/>
    </xf>
    <xf borderId="42" fillId="5" fontId="4" numFmtId="4" xfId="0" applyAlignment="1" applyBorder="1" applyFont="1" applyNumberFormat="1">
      <alignment horizontal="right" shrinkToFit="0" vertical="top" wrapText="1"/>
    </xf>
    <xf borderId="43" fillId="5" fontId="4" numFmtId="4" xfId="0" applyAlignment="1" applyBorder="1" applyFont="1" applyNumberFormat="1">
      <alignment horizontal="right" shrinkToFit="0" vertical="top" wrapText="1"/>
    </xf>
    <xf borderId="47" fillId="5" fontId="4" numFmtId="4" xfId="0" applyAlignment="1" applyBorder="1" applyFont="1" applyNumberFormat="1">
      <alignment horizontal="right" shrinkToFit="0" vertical="top" wrapText="1"/>
    </xf>
    <xf borderId="55" fillId="6" fontId="16" numFmtId="166" xfId="0" applyAlignment="1" applyBorder="1" applyFont="1" applyNumberFormat="1">
      <alignment horizontal="left" shrinkToFit="0" vertical="top" wrapText="1"/>
    </xf>
    <xf borderId="51" fillId="6" fontId="16" numFmtId="166" xfId="0" applyAlignment="1" applyBorder="1" applyFont="1" applyNumberFormat="1">
      <alignment horizontal="left" shrinkToFit="0" vertical="top" wrapText="1"/>
    </xf>
    <xf borderId="22" fillId="6" fontId="19" numFmtId="0" xfId="0" applyAlignment="1" applyBorder="1" applyFont="1">
      <alignment horizontal="right" readingOrder="0" shrinkToFit="0" vertical="top" wrapText="1"/>
    </xf>
    <xf borderId="13" fillId="0" fontId="23" numFmtId="166" xfId="0" applyAlignment="1" applyBorder="1" applyFont="1" applyNumberFormat="1">
      <alignment readingOrder="0" shrinkToFit="0" vertical="top" wrapText="1"/>
    </xf>
    <xf borderId="12" fillId="0" fontId="6" numFmtId="4" xfId="0" applyAlignment="1" applyBorder="1" applyFont="1" applyNumberFormat="1">
      <alignment horizontal="right" readingOrder="0" shrinkToFit="0" vertical="top" wrapText="1"/>
    </xf>
    <xf borderId="22" fillId="0" fontId="20" numFmtId="0" xfId="0" applyAlignment="1" applyBorder="1" applyFont="1">
      <alignment horizontal="right" readingOrder="0" shrinkToFit="0" vertical="top" wrapText="1"/>
    </xf>
    <xf borderId="99" fillId="0" fontId="23" numFmtId="166" xfId="0" applyAlignment="1" applyBorder="1" applyFont="1" applyNumberFormat="1">
      <alignment readingOrder="0" shrinkToFit="0" vertical="top" wrapText="1"/>
    </xf>
    <xf borderId="41" fillId="7" fontId="4" numFmtId="10" xfId="0" applyAlignment="1" applyBorder="1" applyFont="1" applyNumberFormat="1">
      <alignment horizontal="right" shrinkToFit="0" vertical="top" wrapText="1"/>
    </xf>
    <xf borderId="36" fillId="5" fontId="4" numFmtId="166" xfId="0" applyAlignment="1" applyBorder="1" applyFont="1" applyNumberFormat="1">
      <alignment shrinkToFit="0" vertical="top" wrapText="1"/>
    </xf>
    <xf borderId="35" fillId="5" fontId="4" numFmtId="49" xfId="0" applyAlignment="1" applyBorder="1" applyFont="1" applyNumberFormat="1">
      <alignment horizontal="center" shrinkToFit="0" vertical="top" wrapText="1"/>
    </xf>
    <xf borderId="13" fillId="0" fontId="6" numFmtId="166" xfId="0" applyAlignment="1" applyBorder="1" applyFont="1" applyNumberFormat="1">
      <alignment readingOrder="0" shrinkToFit="0" vertical="top" wrapText="1"/>
    </xf>
    <xf borderId="57" fillId="0" fontId="6" numFmtId="166" xfId="0" applyAlignment="1" applyBorder="1" applyFont="1" applyNumberFormat="1">
      <alignment horizontal="center" readingOrder="0" shrinkToFit="0" vertical="top" wrapText="1"/>
    </xf>
    <xf quotePrefix="1" borderId="12" fillId="0" fontId="4" numFmtId="49" xfId="0" applyAlignment="1" applyBorder="1" applyFont="1" applyNumberFormat="1">
      <alignment horizontal="center" shrinkToFit="0" vertical="top" wrapText="1"/>
    </xf>
    <xf borderId="65" fillId="0" fontId="6" numFmtId="166" xfId="0" applyAlignment="1" applyBorder="1" applyFont="1" applyNumberFormat="1">
      <alignment readingOrder="0" shrinkToFit="0" vertical="top" wrapText="1"/>
    </xf>
    <xf borderId="68" fillId="0" fontId="6" numFmtId="4" xfId="0" applyAlignment="1" applyBorder="1" applyFont="1" applyNumberFormat="1">
      <alignment horizontal="right" readingOrder="0" shrinkToFit="0" vertical="top" wrapText="1"/>
    </xf>
    <xf borderId="108" fillId="7" fontId="4" numFmtId="10" xfId="0" applyAlignment="1" applyBorder="1" applyFont="1" applyNumberFormat="1">
      <alignment horizontal="right" shrinkToFit="0" vertical="top" wrapText="1"/>
    </xf>
    <xf borderId="35" fillId="5" fontId="4" numFmtId="166" xfId="0" applyAlignment="1" applyBorder="1" applyFont="1" applyNumberFormat="1">
      <alignment horizontal="left" shrinkToFit="0" vertical="top" wrapText="1"/>
    </xf>
    <xf borderId="41" fillId="5" fontId="6" numFmtId="166" xfId="0" applyAlignment="1" applyBorder="1" applyFont="1" applyNumberFormat="1">
      <alignment horizontal="center" shrinkToFit="0" vertical="top" wrapText="1"/>
    </xf>
    <xf borderId="35" fillId="5" fontId="6" numFmtId="4" xfId="0" applyAlignment="1" applyBorder="1" applyFont="1" applyNumberFormat="1">
      <alignment horizontal="right" shrinkToFit="0" vertical="top" wrapText="1"/>
    </xf>
    <xf borderId="41" fillId="5" fontId="6" numFmtId="4" xfId="0" applyAlignment="1" applyBorder="1" applyFont="1" applyNumberFormat="1">
      <alignment horizontal="right" shrinkToFit="0" vertical="top" wrapText="1"/>
    </xf>
    <xf borderId="35" fillId="5" fontId="6" numFmtId="4" xfId="0" applyAlignment="1" applyBorder="1" applyFont="1" applyNumberFormat="1">
      <alignment horizontal="right" readingOrder="0" shrinkToFit="0" vertical="top" wrapText="1"/>
    </xf>
    <xf borderId="37" fillId="5" fontId="6" numFmtId="4" xfId="0" applyAlignment="1" applyBorder="1" applyFont="1" applyNumberFormat="1">
      <alignment horizontal="right" shrinkToFit="0" vertical="top" wrapText="1"/>
    </xf>
    <xf borderId="43" fillId="5" fontId="4" numFmtId="10" xfId="0" applyAlignment="1" applyBorder="1" applyFont="1" applyNumberFormat="1">
      <alignment horizontal="right" shrinkToFit="0" vertical="top" wrapText="1"/>
    </xf>
    <xf borderId="48" fillId="5" fontId="4" numFmtId="0" xfId="0" applyAlignment="1" applyBorder="1" applyFont="1">
      <alignment horizontal="right" shrinkToFit="0" vertical="top" wrapText="1"/>
    </xf>
    <xf borderId="49" fillId="0" fontId="4" numFmtId="166" xfId="0" applyAlignment="1" applyBorder="1" applyFont="1" applyNumberFormat="1">
      <alignment shrinkToFit="0" vertical="top" wrapText="1"/>
    </xf>
    <xf borderId="50" fillId="0" fontId="4" numFmtId="167" xfId="0" applyAlignment="1" applyBorder="1" applyFont="1" applyNumberFormat="1">
      <alignment horizontal="center" shrinkToFit="0" vertical="top" wrapText="1"/>
    </xf>
    <xf borderId="50" fillId="0" fontId="6" numFmtId="166" xfId="0" applyAlignment="1" applyBorder="1" applyFont="1" applyNumberFormat="1">
      <alignment readingOrder="0" shrinkToFit="0" vertical="top" wrapText="1"/>
    </xf>
    <xf borderId="109" fillId="0" fontId="6" numFmtId="166" xfId="0" applyAlignment="1" applyBorder="1" applyFont="1" applyNumberFormat="1">
      <alignment horizontal="center" readingOrder="0" shrinkToFit="0" vertical="top" wrapText="1"/>
    </xf>
    <xf borderId="49" fillId="0" fontId="6" numFmtId="4" xfId="0" applyAlignment="1" applyBorder="1" applyFont="1" applyNumberFormat="1">
      <alignment horizontal="right" readingOrder="0" shrinkToFit="0" vertical="top" wrapText="1"/>
    </xf>
    <xf borderId="50" fillId="0" fontId="6" numFmtId="4" xfId="0" applyAlignment="1" applyBorder="1" applyFont="1" applyNumberFormat="1">
      <alignment horizontal="right" readingOrder="0" shrinkToFit="0" vertical="top" wrapText="1"/>
    </xf>
    <xf borderId="109" fillId="0" fontId="6" numFmtId="4" xfId="0" applyAlignment="1" applyBorder="1" applyFont="1" applyNumberFormat="1">
      <alignment horizontal="right" shrinkToFit="0" vertical="top" wrapText="1"/>
    </xf>
    <xf borderId="66" fillId="0" fontId="6" numFmtId="4" xfId="0" applyAlignment="1" applyBorder="1" applyFont="1" applyNumberFormat="1">
      <alignment horizontal="right" shrinkToFit="0" vertical="top" wrapText="1"/>
    </xf>
    <xf borderId="110" fillId="0" fontId="6" numFmtId="4" xfId="0" applyAlignment="1" applyBorder="1" applyFont="1" applyNumberFormat="1">
      <alignment horizontal="right" shrinkToFit="0" vertical="top" wrapText="1"/>
    </xf>
    <xf borderId="50" fillId="0" fontId="6" numFmtId="4" xfId="0" applyAlignment="1" applyBorder="1" applyFont="1" applyNumberFormat="1">
      <alignment horizontal="right" shrinkToFit="0" vertical="top" wrapText="1"/>
    </xf>
    <xf borderId="49" fillId="0" fontId="6" numFmtId="4" xfId="0" applyAlignment="1" applyBorder="1" applyFont="1" applyNumberFormat="1">
      <alignment horizontal="right" shrinkToFit="0" vertical="top" wrapText="1"/>
    </xf>
    <xf borderId="49" fillId="0" fontId="19" numFmtId="4" xfId="0" applyAlignment="1" applyBorder="1" applyFont="1" applyNumberFormat="1">
      <alignment horizontal="right" shrinkToFit="0" vertical="top" wrapText="1"/>
    </xf>
    <xf borderId="66" fillId="0" fontId="19" numFmtId="4" xfId="0" applyAlignment="1" applyBorder="1" applyFont="1" applyNumberFormat="1">
      <alignment horizontal="right" shrinkToFit="0" vertical="top" wrapText="1"/>
    </xf>
    <xf borderId="6" fillId="0" fontId="19" numFmtId="4" xfId="0" applyAlignment="1" applyBorder="1" applyFont="1" applyNumberFormat="1">
      <alignment horizontal="right" shrinkToFit="0" vertical="top" wrapText="1"/>
    </xf>
    <xf borderId="109" fillId="0" fontId="19" numFmtId="10" xfId="0" applyAlignment="1" applyBorder="1" applyFont="1" applyNumberFormat="1">
      <alignment horizontal="right" shrinkToFit="0" vertical="top" wrapText="1"/>
    </xf>
    <xf borderId="111" fillId="0" fontId="19" numFmtId="0" xfId="0" applyAlignment="1" applyBorder="1" applyFont="1">
      <alignment horizontal="right" shrinkToFit="0" vertical="top" wrapText="1"/>
    </xf>
    <xf borderId="12" fillId="0" fontId="4" numFmtId="167" xfId="0" applyAlignment="1" applyBorder="1" applyFont="1" applyNumberFormat="1">
      <alignment horizontal="center" shrinkToFit="0" vertical="top" wrapText="1"/>
    </xf>
    <xf borderId="12" fillId="0" fontId="6" numFmtId="166" xfId="0" applyAlignment="1" applyBorder="1" applyFont="1" applyNumberFormat="1">
      <alignment readingOrder="0" shrinkToFit="0" vertical="top" wrapText="1"/>
    </xf>
    <xf borderId="13" fillId="0" fontId="19" numFmtId="10" xfId="0" applyAlignment="1" applyBorder="1" applyFont="1" applyNumberFormat="1">
      <alignment horizontal="right" shrinkToFit="0" vertical="top" wrapText="1"/>
    </xf>
    <xf borderId="22" fillId="0" fontId="19" numFmtId="0" xfId="0" applyAlignment="1" applyBorder="1" applyFont="1">
      <alignment horizontal="right" shrinkToFit="0" vertical="top" wrapText="1"/>
    </xf>
    <xf borderId="13" fillId="0" fontId="6" numFmtId="166" xfId="0" applyAlignment="1" applyBorder="1" applyFont="1" applyNumberFormat="1">
      <alignment horizontal="center" shrinkToFit="0" vertical="top" wrapText="1"/>
    </xf>
    <xf borderId="68" fillId="0" fontId="4" numFmtId="167" xfId="0" applyAlignment="1" applyBorder="1" applyFont="1" applyNumberFormat="1">
      <alignment horizontal="center" shrinkToFit="0" vertical="top" wrapText="1"/>
    </xf>
    <xf borderId="68" fillId="0" fontId="6" numFmtId="166" xfId="0" applyAlignment="1" applyBorder="1" applyFont="1" applyNumberFormat="1">
      <alignment shrinkToFit="0" vertical="top" wrapText="1"/>
    </xf>
    <xf borderId="65" fillId="0" fontId="6" numFmtId="166" xfId="0" applyAlignment="1" applyBorder="1" applyFont="1" applyNumberFormat="1">
      <alignment horizontal="center" shrinkToFit="0" vertical="top" wrapText="1"/>
    </xf>
    <xf borderId="112" fillId="7" fontId="16" numFmtId="166" xfId="0" applyAlignment="1" applyBorder="1" applyFont="1" applyNumberFormat="1">
      <alignment shrinkToFit="0" vertical="top" wrapText="1"/>
    </xf>
    <xf borderId="113" fillId="7" fontId="4" numFmtId="166" xfId="0" applyAlignment="1" applyBorder="1" applyFont="1" applyNumberFormat="1">
      <alignment horizontal="center" shrinkToFit="0" vertical="top" wrapText="1"/>
    </xf>
    <xf borderId="79" fillId="7" fontId="6" numFmtId="166" xfId="0" applyAlignment="1" applyBorder="1" applyFont="1" applyNumberFormat="1">
      <alignment shrinkToFit="0" vertical="top" wrapText="1"/>
    </xf>
    <xf borderId="77" fillId="7" fontId="6" numFmtId="166" xfId="0" applyAlignment="1" applyBorder="1" applyFont="1" applyNumberFormat="1">
      <alignment shrinkToFit="0" vertical="top" wrapText="1"/>
    </xf>
    <xf borderId="76" fillId="7" fontId="4" numFmtId="4" xfId="0" applyAlignment="1" applyBorder="1" applyFont="1" applyNumberFormat="1">
      <alignment horizontal="right" shrinkToFit="0" vertical="top" wrapText="1"/>
    </xf>
    <xf borderId="114" fillId="7" fontId="4" numFmtId="4" xfId="0" applyAlignment="1" applyBorder="1" applyFont="1" applyNumberFormat="1">
      <alignment horizontal="right" shrinkToFit="0" vertical="top" wrapText="1"/>
    </xf>
    <xf borderId="79" fillId="7" fontId="4" numFmtId="4" xfId="0" applyAlignment="1" applyBorder="1" applyFont="1" applyNumberFormat="1">
      <alignment horizontal="right" shrinkToFit="0" vertical="top" wrapText="1"/>
    </xf>
    <xf borderId="112" fillId="7" fontId="4" numFmtId="4" xfId="0" applyAlignment="1" applyBorder="1" applyFont="1" applyNumberFormat="1">
      <alignment horizontal="right" shrinkToFit="0" vertical="top" wrapText="1"/>
    </xf>
    <xf borderId="113" fillId="7" fontId="4" numFmtId="4" xfId="0" applyAlignment="1" applyBorder="1" applyFont="1" applyNumberFormat="1">
      <alignment horizontal="right" shrinkToFit="0" vertical="top" wrapText="1"/>
    </xf>
    <xf borderId="115" fillId="7" fontId="4" numFmtId="4" xfId="0" applyAlignment="1" applyBorder="1" applyFont="1" applyNumberFormat="1">
      <alignment horizontal="right" shrinkToFit="0" vertical="top" wrapText="1"/>
    </xf>
    <xf borderId="116" fillId="7" fontId="4" numFmtId="4" xfId="0" applyAlignment="1" applyBorder="1" applyFont="1" applyNumberFormat="1">
      <alignment horizontal="right" shrinkToFit="0" vertical="top" wrapText="1"/>
    </xf>
    <xf borderId="117" fillId="7" fontId="4" numFmtId="4" xfId="0" applyAlignment="1" applyBorder="1" applyFont="1" applyNumberFormat="1">
      <alignment horizontal="right" shrinkToFit="0" vertical="top" wrapText="1"/>
    </xf>
    <xf borderId="52" fillId="5" fontId="4" numFmtId="49" xfId="0" applyAlignment="1" applyBorder="1" applyFont="1" applyNumberFormat="1">
      <alignment horizontal="center" shrinkToFit="0" vertical="top" wrapText="1"/>
    </xf>
    <xf borderId="43" fillId="5" fontId="6" numFmtId="166" xfId="0" applyAlignment="1" applyBorder="1" applyFont="1" applyNumberFormat="1">
      <alignment horizontal="center" shrinkToFit="0" vertical="top" wrapText="1"/>
    </xf>
    <xf borderId="22" fillId="0" fontId="4" numFmtId="166" xfId="0" applyAlignment="1" applyBorder="1" applyFont="1" applyNumberFormat="1">
      <alignment shrinkToFit="0" vertical="top" wrapText="1"/>
    </xf>
    <xf borderId="22" fillId="0" fontId="4" numFmtId="167" xfId="0" applyAlignment="1" applyBorder="1" applyFont="1" applyNumberFormat="1">
      <alignment horizontal="center" shrinkToFit="0" vertical="top" wrapText="1"/>
    </xf>
    <xf borderId="9" fillId="0" fontId="6" numFmtId="166" xfId="0" applyAlignment="1" applyBorder="1" applyFont="1" applyNumberFormat="1">
      <alignment readingOrder="0" shrinkToFit="0" vertical="top" wrapText="1"/>
    </xf>
    <xf borderId="15" fillId="0" fontId="6" numFmtId="166" xfId="0" applyAlignment="1" applyBorder="1" applyFont="1" applyNumberFormat="1">
      <alignment horizontal="center" readingOrder="0" shrinkToFit="0" vertical="top" wrapText="1"/>
    </xf>
    <xf borderId="118" fillId="0" fontId="6" numFmtId="4" xfId="0" applyAlignment="1" applyBorder="1" applyFont="1" applyNumberFormat="1">
      <alignment horizontal="right" readingOrder="0" shrinkToFit="0" vertical="top" wrapText="1"/>
    </xf>
    <xf borderId="97" fillId="0" fontId="6" numFmtId="4" xfId="0" applyAlignment="1" applyBorder="1" applyFont="1" applyNumberFormat="1">
      <alignment horizontal="right" readingOrder="0" shrinkToFit="0" vertical="top" wrapText="1"/>
    </xf>
    <xf borderId="99" fillId="0" fontId="6" numFmtId="4" xfId="0" applyAlignment="1" applyBorder="1" applyFont="1" applyNumberFormat="1">
      <alignment horizontal="right" shrinkToFit="0" vertical="top" wrapText="1"/>
    </xf>
    <xf borderId="98" fillId="0" fontId="6" numFmtId="4" xfId="0" applyAlignment="1" applyBorder="1" applyFont="1" applyNumberFormat="1">
      <alignment horizontal="right" shrinkToFit="0" vertical="top" wrapText="1"/>
    </xf>
    <xf borderId="97" fillId="0" fontId="6" numFmtId="4" xfId="0" applyAlignment="1" applyBorder="1" applyFont="1" applyNumberFormat="1">
      <alignment horizontal="right" shrinkToFit="0" vertical="top" wrapText="1"/>
    </xf>
    <xf borderId="119" fillId="0" fontId="6" numFmtId="4" xfId="0" applyAlignment="1" applyBorder="1" applyFont="1" applyNumberFormat="1">
      <alignment horizontal="right" shrinkToFit="0" vertical="top" wrapText="1"/>
    </xf>
    <xf borderId="118" fillId="0" fontId="6" numFmtId="4" xfId="0" applyAlignment="1" applyBorder="1" applyFont="1" applyNumberFormat="1">
      <alignment horizontal="right" shrinkToFit="0" vertical="top" wrapText="1"/>
    </xf>
    <xf borderId="72" fillId="0" fontId="4" numFmtId="166" xfId="0" applyAlignment="1" applyBorder="1" applyFont="1" applyNumberFormat="1">
      <alignment shrinkToFit="0" vertical="top" wrapText="1"/>
    </xf>
    <xf borderId="102" fillId="0" fontId="6" numFmtId="166" xfId="0" applyAlignment="1" applyBorder="1" applyFont="1" applyNumberFormat="1">
      <alignment readingOrder="0" shrinkToFit="0" vertical="top" wrapText="1"/>
    </xf>
    <xf borderId="62" fillId="0" fontId="6" numFmtId="166" xfId="0" applyAlignment="1" applyBorder="1" applyFont="1" applyNumberFormat="1">
      <alignment horizontal="center" readingOrder="0" shrinkToFit="0" vertical="top" wrapText="1"/>
    </xf>
    <xf borderId="59" fillId="0" fontId="6" numFmtId="4" xfId="0" applyAlignment="1" applyBorder="1" applyFont="1" applyNumberFormat="1">
      <alignment horizontal="right" readingOrder="0" shrinkToFit="0" vertical="top" wrapText="1"/>
    </xf>
    <xf borderId="60" fillId="0" fontId="6" numFmtId="4" xfId="0" applyAlignment="1" applyBorder="1" applyFont="1" applyNumberFormat="1">
      <alignment horizontal="right" readingOrder="0" shrinkToFit="0" vertical="top" wrapText="1"/>
    </xf>
    <xf borderId="120" fillId="7" fontId="4" numFmtId="10" xfId="0" applyAlignment="1" applyBorder="1" applyFont="1" applyNumberFormat="1">
      <alignment horizontal="right" shrinkToFit="0" vertical="top" wrapText="1"/>
    </xf>
    <xf borderId="23" fillId="7" fontId="4" numFmtId="0" xfId="0" applyAlignment="1" applyBorder="1" applyFont="1">
      <alignment horizontal="right" shrinkToFit="0" vertical="top" wrapText="1"/>
    </xf>
    <xf borderId="56" fillId="5" fontId="4" numFmtId="166" xfId="0" applyAlignment="1" applyBorder="1" applyFont="1" applyNumberFormat="1">
      <alignment shrinkToFit="0" vertical="top" wrapText="1"/>
    </xf>
    <xf borderId="9" fillId="0" fontId="6" numFmtId="166" xfId="0" applyAlignment="1" applyBorder="1" applyFont="1" applyNumberFormat="1">
      <alignment shrinkToFit="0" vertical="top" wrapText="1"/>
    </xf>
    <xf borderId="15" fillId="0" fontId="6" numFmtId="166" xfId="0" applyAlignment="1" applyBorder="1" applyFont="1" applyNumberFormat="1">
      <alignment horizontal="center" shrinkToFit="0" vertical="top" wrapText="1"/>
    </xf>
    <xf borderId="102" fillId="0" fontId="6" numFmtId="166" xfId="0" applyAlignment="1" applyBorder="1" applyFont="1" applyNumberFormat="1">
      <alignment shrinkToFit="0" vertical="top" wrapText="1"/>
    </xf>
    <xf borderId="26" fillId="8" fontId="16" numFmtId="166" xfId="0" applyAlignment="1" applyBorder="1" applyFill="1" applyFont="1" applyNumberFormat="1">
      <alignment horizontal="left" shrinkToFit="0" vertical="top" wrapText="1"/>
    </xf>
    <xf borderId="35" fillId="8" fontId="4" numFmtId="166" xfId="0" applyAlignment="1" applyBorder="1" applyFont="1" applyNumberFormat="1">
      <alignment horizontal="center" shrinkToFit="0" vertical="top" wrapText="1"/>
    </xf>
    <xf borderId="36" fillId="8" fontId="4" numFmtId="4" xfId="0" applyAlignment="1" applyBorder="1" applyFont="1" applyNumberFormat="1">
      <alignment horizontal="right" shrinkToFit="0" vertical="top" wrapText="1"/>
    </xf>
    <xf borderId="87" fillId="8" fontId="4" numFmtId="4" xfId="0" applyAlignment="1" applyBorder="1" applyFont="1" applyNumberFormat="1">
      <alignment horizontal="right" shrinkToFit="0" vertical="top" wrapText="1"/>
    </xf>
    <xf borderId="74" fillId="8" fontId="4" numFmtId="4" xfId="0" applyAlignment="1" applyBorder="1" applyFont="1" applyNumberFormat="1">
      <alignment horizontal="right" shrinkToFit="0" vertical="top" wrapText="1"/>
    </xf>
    <xf borderId="48" fillId="8" fontId="4" numFmtId="4" xfId="0" applyAlignment="1" applyBorder="1" applyFont="1" applyNumberFormat="1">
      <alignment horizontal="right" shrinkToFit="0" vertical="top" wrapText="1"/>
    </xf>
    <xf borderId="46" fillId="8" fontId="4" numFmtId="4" xfId="0" applyAlignment="1" applyBorder="1" applyFont="1" applyNumberFormat="1">
      <alignment horizontal="right" shrinkToFit="0" vertical="top" wrapText="1"/>
    </xf>
    <xf borderId="37" fillId="8" fontId="4" numFmtId="4" xfId="0" applyAlignment="1" applyBorder="1" applyFont="1" applyNumberFormat="1">
      <alignment horizontal="right" shrinkToFit="0" vertical="top" wrapText="1"/>
    </xf>
    <xf borderId="71" fillId="8" fontId="4" numFmtId="10" xfId="0" applyAlignment="1" applyBorder="1" applyFont="1" applyNumberFormat="1">
      <alignment horizontal="right" shrinkToFit="0" vertical="top" wrapText="1"/>
    </xf>
    <xf borderId="22" fillId="8" fontId="4" numFmtId="0" xfId="0" applyAlignment="1" applyBorder="1" applyFont="1">
      <alignment horizontal="right" shrinkToFit="0" vertical="top" wrapText="1"/>
    </xf>
    <xf borderId="41" fillId="5" fontId="4" numFmtId="166" xfId="0" applyAlignment="1" applyBorder="1" applyFont="1" applyNumberFormat="1">
      <alignment horizontal="center" shrinkToFit="0" vertical="top" wrapText="1"/>
    </xf>
    <xf borderId="35" fillId="5" fontId="4" numFmtId="4" xfId="0" applyAlignment="1" applyBorder="1" applyFont="1" applyNumberFormat="1">
      <alignment horizontal="right" shrinkToFit="0" vertical="top" wrapText="1"/>
    </xf>
    <xf borderId="41" fillId="5" fontId="4" numFmtId="4" xfId="0" applyAlignment="1" applyBorder="1" applyFont="1" applyNumberFormat="1">
      <alignment horizontal="right" shrinkToFit="0" vertical="top" wrapText="1"/>
    </xf>
    <xf borderId="37" fillId="5" fontId="4" numFmtId="4" xfId="0" applyAlignment="1" applyBorder="1" applyFont="1" applyNumberFormat="1">
      <alignment horizontal="right" shrinkToFit="0" vertical="top" wrapText="1"/>
    </xf>
    <xf borderId="50" fillId="0" fontId="6" numFmtId="166" xfId="0" applyAlignment="1" applyBorder="1" applyFont="1" applyNumberFormat="1">
      <alignment shrinkToFit="0" vertical="top" wrapText="1"/>
    </xf>
    <xf borderId="109" fillId="0" fontId="6" numFmtId="166" xfId="0" applyAlignment="1" applyBorder="1" applyFont="1" applyNumberFormat="1">
      <alignment horizontal="center" shrinkToFit="0" vertical="top" wrapText="1"/>
    </xf>
    <xf borderId="109" fillId="0" fontId="19" numFmtId="4" xfId="0" applyAlignment="1" applyBorder="1" applyFont="1" applyNumberFormat="1">
      <alignment horizontal="right" shrinkToFit="0" vertical="top" wrapText="1"/>
    </xf>
    <xf borderId="111" fillId="0" fontId="19" numFmtId="4" xfId="0" applyAlignment="1" applyBorder="1" applyFont="1" applyNumberFormat="1">
      <alignment horizontal="right" shrinkToFit="0" vertical="top" wrapText="1"/>
    </xf>
    <xf borderId="83" fillId="0" fontId="19" numFmtId="10" xfId="0" applyAlignment="1" applyBorder="1" applyFont="1" applyNumberFormat="1">
      <alignment horizontal="right" shrinkToFit="0" vertical="top" wrapText="1"/>
    </xf>
    <xf borderId="118" fillId="0" fontId="4" numFmtId="166" xfId="0" applyAlignment="1" applyBorder="1" applyFont="1" applyNumberFormat="1">
      <alignment shrinkToFit="0" vertical="top" wrapText="1"/>
    </xf>
    <xf borderId="97" fillId="0" fontId="4" numFmtId="167" xfId="0" applyAlignment="1" applyBorder="1" applyFont="1" applyNumberFormat="1">
      <alignment horizontal="center" readingOrder="0" shrinkToFit="0" vertical="top" wrapText="1"/>
    </xf>
    <xf borderId="97" fillId="0" fontId="6" numFmtId="166" xfId="0" applyAlignment="1" applyBorder="1" applyFont="1" applyNumberFormat="1">
      <alignment shrinkToFit="0" vertical="top" wrapText="1"/>
    </xf>
    <xf borderId="99" fillId="0" fontId="6" numFmtId="166" xfId="0" applyAlignment="1" applyBorder="1" applyFont="1" applyNumberFormat="1">
      <alignment horizontal="center" shrinkToFit="0" vertical="top" wrapText="1"/>
    </xf>
    <xf borderId="118" fillId="0" fontId="19" numFmtId="4" xfId="0" applyAlignment="1" applyBorder="1" applyFont="1" applyNumberFormat="1">
      <alignment horizontal="right" shrinkToFit="0" vertical="top" wrapText="1"/>
    </xf>
    <xf borderId="99" fillId="0" fontId="19" numFmtId="4" xfId="0" applyAlignment="1" applyBorder="1" applyFont="1" applyNumberFormat="1">
      <alignment horizontal="right" shrinkToFit="0" vertical="top" wrapText="1"/>
    </xf>
    <xf borderId="16" fillId="0" fontId="19" numFmtId="4" xfId="0" applyAlignment="1" applyBorder="1" applyFont="1" applyNumberFormat="1">
      <alignment horizontal="right" shrinkToFit="0" vertical="top" wrapText="1"/>
    </xf>
    <xf borderId="12" fillId="0" fontId="4" numFmtId="167" xfId="0" applyAlignment="1" applyBorder="1" applyFont="1" applyNumberFormat="1">
      <alignment horizontal="center" readingOrder="0" shrinkToFit="0" vertical="top" wrapText="1"/>
    </xf>
    <xf borderId="13" fillId="0" fontId="19" numFmtId="4" xfId="0" applyAlignment="1" applyBorder="1" applyFont="1" applyNumberFormat="1">
      <alignment horizontal="right" shrinkToFit="0" vertical="top" wrapText="1"/>
    </xf>
    <xf borderId="22" fillId="0" fontId="19" numFmtId="4" xfId="0" applyAlignment="1" applyBorder="1" applyFont="1" applyNumberFormat="1">
      <alignment horizontal="right" shrinkToFit="0" vertical="top" wrapText="1"/>
    </xf>
    <xf borderId="68" fillId="0" fontId="4" numFmtId="167" xfId="0" applyAlignment="1" applyBorder="1" applyFont="1" applyNumberFormat="1">
      <alignment horizontal="center" readingOrder="0" shrinkToFit="0" vertical="top" wrapText="1"/>
    </xf>
    <xf borderId="68" fillId="0" fontId="6" numFmtId="166" xfId="0" applyAlignment="1" applyBorder="1" applyFont="1" applyNumberFormat="1">
      <alignment readingOrder="0" shrinkToFit="0" vertical="top" wrapText="1"/>
    </xf>
    <xf borderId="65" fillId="0" fontId="19" numFmtId="4" xfId="0" applyAlignment="1" applyBorder="1" applyFont="1" applyNumberFormat="1">
      <alignment horizontal="right" shrinkToFit="0" vertical="top" wrapText="1"/>
    </xf>
    <xf borderId="121" fillId="8" fontId="4" numFmtId="166" xfId="0" applyAlignment="1" applyBorder="1" applyFont="1" applyNumberFormat="1">
      <alignment horizontal="left" shrinkToFit="0" vertical="top" wrapText="1"/>
    </xf>
    <xf borderId="122" fillId="0" fontId="12" numFmtId="0" xfId="0" applyBorder="1" applyFont="1"/>
    <xf borderId="123" fillId="0" fontId="12" numFmtId="0" xfId="0" applyBorder="1" applyFont="1"/>
    <xf borderId="77" fillId="8" fontId="4" numFmtId="166" xfId="0" applyAlignment="1" applyBorder="1" applyFont="1" applyNumberFormat="1">
      <alignment horizontal="center" shrinkToFit="0" vertical="top" wrapText="1"/>
    </xf>
    <xf borderId="90" fillId="8" fontId="4" numFmtId="4" xfId="0" applyAlignment="1" applyBorder="1" applyFont="1" applyNumberFormat="1">
      <alignment horizontal="right" shrinkToFit="0" vertical="top" wrapText="1"/>
    </xf>
    <xf borderId="117" fillId="8" fontId="4" numFmtId="4" xfId="0" applyAlignment="1" applyBorder="1" applyFont="1" applyNumberFormat="1">
      <alignment horizontal="right" shrinkToFit="0" vertical="top" wrapText="1"/>
    </xf>
    <xf borderId="79" fillId="8" fontId="4" numFmtId="4" xfId="0" applyAlignment="1" applyBorder="1" applyFont="1" applyNumberFormat="1">
      <alignment horizontal="right" shrinkToFit="0" vertical="top" wrapText="1"/>
    </xf>
    <xf borderId="124" fillId="8" fontId="4" numFmtId="4" xfId="0" applyAlignment="1" applyBorder="1" applyFont="1" applyNumberFormat="1">
      <alignment horizontal="right" shrinkToFit="0" vertical="top" wrapText="1"/>
    </xf>
    <xf borderId="115" fillId="8" fontId="4" numFmtId="4" xfId="0" applyAlignment="1" applyBorder="1" applyFont="1" applyNumberFormat="1">
      <alignment horizontal="right" shrinkToFit="0" vertical="top" wrapText="1"/>
    </xf>
    <xf borderId="39" fillId="8" fontId="4" numFmtId="4" xfId="0" applyAlignment="1" applyBorder="1" applyFont="1" applyNumberFormat="1">
      <alignment horizontal="right" shrinkToFit="0" vertical="top" wrapText="1"/>
    </xf>
    <xf borderId="81" fillId="7" fontId="4" numFmtId="4" xfId="0" applyAlignment="1" applyBorder="1" applyFont="1" applyNumberFormat="1">
      <alignment horizontal="right" shrinkToFit="0" vertical="top" wrapText="1"/>
    </xf>
    <xf borderId="23" fillId="7" fontId="4" numFmtId="4" xfId="0" applyAlignment="1" applyBorder="1" applyFont="1" applyNumberFormat="1">
      <alignment horizontal="right" shrinkToFit="0" vertical="top" wrapText="1"/>
    </xf>
    <xf borderId="85" fillId="8" fontId="4" numFmtId="10" xfId="0" applyAlignment="1" applyBorder="1" applyFont="1" applyNumberFormat="1">
      <alignment horizontal="right" shrinkToFit="0" vertical="top" wrapText="1"/>
    </xf>
    <xf borderId="40" fillId="5" fontId="4" numFmtId="4" xfId="0" applyAlignment="1" applyBorder="1" applyFont="1" applyNumberFormat="1">
      <alignment horizontal="right" shrinkToFit="0" vertical="top" wrapText="1"/>
    </xf>
    <xf borderId="41" fillId="5" fontId="4" numFmtId="10" xfId="0" applyAlignment="1" applyBorder="1" applyFont="1" applyNumberFormat="1">
      <alignment horizontal="right" shrinkToFit="0" vertical="top" wrapText="1"/>
    </xf>
    <xf borderId="36" fillId="5" fontId="4" numFmtId="0" xfId="0" applyAlignment="1" applyBorder="1" applyFont="1">
      <alignment horizontal="right" shrinkToFit="0" vertical="top" wrapText="1"/>
    </xf>
    <xf borderId="13" fillId="0" fontId="6" numFmtId="166" xfId="0" applyAlignment="1" applyBorder="1" applyFont="1" applyNumberFormat="1">
      <alignment horizontal="center" readingOrder="0" shrinkToFit="0" vertical="top" wrapText="1"/>
    </xf>
    <xf borderId="65" fillId="0" fontId="6" numFmtId="166" xfId="0" applyAlignment="1" applyBorder="1" applyFont="1" applyNumberFormat="1">
      <alignment horizontal="center" readingOrder="0" shrinkToFit="0" vertical="top" wrapText="1"/>
    </xf>
    <xf borderId="65" fillId="0" fontId="19" numFmtId="10" xfId="0" applyAlignment="1" applyBorder="1" applyFont="1" applyNumberFormat="1">
      <alignment horizontal="right" shrinkToFit="0" vertical="top" wrapText="1"/>
    </xf>
    <xf borderId="23" fillId="0" fontId="19" numFmtId="0" xfId="0" applyAlignment="1" applyBorder="1" applyFont="1">
      <alignment horizontal="right" shrinkToFit="0" vertical="top" wrapText="1"/>
    </xf>
    <xf borderId="0" fillId="0" fontId="4" numFmtId="167" xfId="0" applyAlignment="1" applyFont="1" applyNumberFormat="1">
      <alignment horizontal="center" readingOrder="0" shrinkToFit="0" vertical="top" wrapText="1"/>
    </xf>
    <xf borderId="0" fillId="0" fontId="6" numFmtId="166" xfId="0" applyAlignment="1" applyFont="1" applyNumberFormat="1">
      <alignment readingOrder="0" shrinkToFit="0" vertical="top" wrapText="1"/>
    </xf>
    <xf borderId="0" fillId="0" fontId="6" numFmtId="166" xfId="0" applyAlignment="1" applyFont="1" applyNumberFormat="1">
      <alignment horizontal="center" readingOrder="0" shrinkToFit="0" vertical="top" wrapText="1"/>
    </xf>
    <xf borderId="125" fillId="0" fontId="6" numFmtId="4" xfId="0" applyAlignment="1" applyBorder="1" applyFont="1" applyNumberFormat="1">
      <alignment horizontal="right" readingOrder="0" shrinkToFit="0" vertical="top" wrapText="1"/>
    </xf>
    <xf borderId="103" fillId="0" fontId="6" numFmtId="4" xfId="0" applyAlignment="1" applyBorder="1" applyFont="1" applyNumberFormat="1">
      <alignment horizontal="right" readingOrder="0" shrinkToFit="0" vertical="top" wrapText="1"/>
    </xf>
    <xf borderId="126" fillId="0" fontId="6" numFmtId="4" xfId="0" applyAlignment="1" applyBorder="1" applyFont="1" applyNumberFormat="1">
      <alignment horizontal="right" readingOrder="0" shrinkToFit="0" vertical="top" wrapText="1"/>
    </xf>
    <xf borderId="127" fillId="0" fontId="6" numFmtId="4" xfId="0" applyAlignment="1" applyBorder="1" applyFont="1" applyNumberFormat="1">
      <alignment horizontal="right" readingOrder="0" shrinkToFit="0" vertical="top" wrapText="1"/>
    </xf>
    <xf borderId="19" fillId="0" fontId="6" numFmtId="4" xfId="0" applyAlignment="1" applyBorder="1" applyFont="1" applyNumberFormat="1">
      <alignment horizontal="right" shrinkToFit="0" vertical="top" wrapText="1"/>
    </xf>
    <xf borderId="0" fillId="0" fontId="6" numFmtId="4" xfId="0" applyAlignment="1" applyFont="1" applyNumberFormat="1">
      <alignment horizontal="right" shrinkToFit="0" vertical="top" wrapText="1"/>
    </xf>
    <xf borderId="103" fillId="0" fontId="6" numFmtId="4" xfId="0" applyAlignment="1" applyBorder="1" applyFont="1" applyNumberFormat="1">
      <alignment horizontal="right" shrinkToFit="0" vertical="top" wrapText="1"/>
    </xf>
    <xf borderId="125" fillId="0" fontId="6" numFmtId="4" xfId="0" applyAlignment="1" applyBorder="1" applyFont="1" applyNumberFormat="1">
      <alignment horizontal="right" shrinkToFit="0" vertical="top" wrapText="1"/>
    </xf>
    <xf borderId="20" fillId="0" fontId="19" numFmtId="4" xfId="0" applyAlignment="1" applyBorder="1" applyFont="1" applyNumberFormat="1">
      <alignment horizontal="right" shrinkToFit="0" vertical="top" wrapText="1"/>
    </xf>
    <xf borderId="128" fillId="0" fontId="19" numFmtId="4" xfId="0" applyAlignment="1" applyBorder="1" applyFont="1" applyNumberFormat="1">
      <alignment horizontal="right" shrinkToFit="0" vertical="top" wrapText="1"/>
    </xf>
    <xf borderId="126" fillId="0" fontId="19" numFmtId="4" xfId="0" applyAlignment="1" applyBorder="1" applyFont="1" applyNumberFormat="1">
      <alignment horizontal="right" shrinkToFit="0" vertical="top" wrapText="1"/>
    </xf>
    <xf borderId="103" fillId="0" fontId="19" numFmtId="10" xfId="0" applyAlignment="1" applyBorder="1" applyFont="1" applyNumberFormat="1">
      <alignment horizontal="right" shrinkToFit="0" vertical="top" wrapText="1"/>
    </xf>
    <xf borderId="8" fillId="0" fontId="19" numFmtId="0" xfId="0" applyAlignment="1" applyBorder="1" applyFont="1">
      <alignment horizontal="right" shrinkToFit="0" vertical="top" wrapText="1"/>
    </xf>
    <xf borderId="124" fillId="7" fontId="4" numFmtId="4" xfId="0" applyAlignment="1" applyBorder="1" applyFont="1" applyNumberFormat="1">
      <alignment horizontal="right" shrinkToFit="0" vertical="top" wrapText="1"/>
    </xf>
    <xf borderId="55" fillId="8" fontId="4" numFmtId="10" xfId="0" applyAlignment="1" applyBorder="1" applyFont="1" applyNumberFormat="1">
      <alignment horizontal="right" shrinkToFit="0" vertical="top" wrapText="1"/>
    </xf>
    <xf borderId="56" fillId="8" fontId="4" numFmtId="0" xfId="0" applyAlignment="1" applyBorder="1" applyFont="1">
      <alignment horizontal="right" shrinkToFit="0" vertical="top" wrapText="1"/>
    </xf>
    <xf borderId="48" fillId="5" fontId="4" numFmtId="166" xfId="0" applyAlignment="1" applyBorder="1" applyFont="1" applyNumberFormat="1">
      <alignment shrinkToFit="0" vertical="top" wrapText="1"/>
    </xf>
    <xf borderId="41" fillId="6" fontId="19" numFmtId="4" xfId="0" applyAlignment="1" applyBorder="1" applyFont="1" applyNumberFormat="1">
      <alignment horizontal="right" shrinkToFit="0" vertical="top" wrapText="1"/>
    </xf>
    <xf borderId="49" fillId="6" fontId="19" numFmtId="4" xfId="0" applyAlignment="1" applyBorder="1" applyFont="1" applyNumberFormat="1">
      <alignment horizontal="right" shrinkToFit="0" vertical="top" wrapText="1"/>
    </xf>
    <xf borderId="51" fillId="6" fontId="19" numFmtId="10" xfId="0" applyAlignment="1" applyBorder="1" applyFont="1" applyNumberFormat="1">
      <alignment horizontal="right" shrinkToFit="0" vertical="top" wrapText="1"/>
    </xf>
    <xf borderId="111" fillId="6" fontId="19" numFmtId="0" xfId="0" applyAlignment="1" applyBorder="1" applyFont="1">
      <alignment horizontal="right" shrinkToFit="0" vertical="top" wrapText="1"/>
    </xf>
    <xf borderId="103" fillId="0" fontId="23" numFmtId="166" xfId="0" applyAlignment="1" applyBorder="1" applyFont="1" applyNumberFormat="1">
      <alignment readingOrder="0" shrinkToFit="0" vertical="top" wrapText="1"/>
    </xf>
    <xf borderId="61" fillId="0" fontId="19" numFmtId="10" xfId="0" applyAlignment="1" applyBorder="1" applyFont="1" applyNumberFormat="1">
      <alignment horizontal="right" shrinkToFit="0" vertical="top" wrapText="1"/>
    </xf>
    <xf borderId="72" fillId="0" fontId="19" numFmtId="0" xfId="0" applyAlignment="1" applyBorder="1" applyFont="1">
      <alignment horizontal="right" shrinkToFit="0" vertical="top" wrapText="1"/>
    </xf>
    <xf borderId="61" fillId="0" fontId="19" numFmtId="4" xfId="0" applyAlignment="1" applyBorder="1" applyFont="1" applyNumberFormat="1">
      <alignment horizontal="right" shrinkToFit="0" vertical="top" wrapText="1"/>
    </xf>
    <xf borderId="51" fillId="6" fontId="19" numFmtId="4" xfId="0" applyAlignment="1" applyBorder="1" applyFont="1" applyNumberFormat="1">
      <alignment horizontal="right" shrinkToFit="0" vertical="top" wrapText="1"/>
    </xf>
    <xf borderId="26" fillId="8" fontId="4" numFmtId="166" xfId="0" applyAlignment="1" applyBorder="1" applyFont="1" applyNumberFormat="1">
      <alignment horizontal="left" shrinkToFit="0" vertical="top" wrapText="1"/>
    </xf>
    <xf borderId="42" fillId="8" fontId="4" numFmtId="166" xfId="0" applyAlignment="1" applyBorder="1" applyFont="1" applyNumberFormat="1">
      <alignment horizontal="center" shrinkToFit="0" vertical="top" wrapText="1"/>
    </xf>
    <xf borderId="47" fillId="8" fontId="4" numFmtId="4" xfId="0" applyAlignment="1" applyBorder="1" applyFont="1" applyNumberFormat="1">
      <alignment horizontal="right" shrinkToFit="0" vertical="top" wrapText="1"/>
    </xf>
    <xf borderId="80" fillId="8" fontId="4" numFmtId="10" xfId="0" applyAlignment="1" applyBorder="1" applyFont="1" applyNumberFormat="1">
      <alignment horizontal="right" shrinkToFit="0" vertical="top" wrapText="1"/>
    </xf>
    <xf borderId="124" fillId="8" fontId="4" numFmtId="0" xfId="0" applyAlignment="1" applyBorder="1" applyFont="1">
      <alignment horizontal="right" shrinkToFit="0" vertical="top" wrapText="1"/>
    </xf>
    <xf borderId="124" fillId="4" fontId="24" numFmtId="166" xfId="0" applyAlignment="1" applyBorder="1" applyFont="1" applyNumberFormat="1">
      <alignment shrinkToFit="0" vertical="top" wrapText="1"/>
    </xf>
    <xf borderId="129" fillId="4" fontId="10" numFmtId="166" xfId="0" applyAlignment="1" applyBorder="1" applyFont="1" applyNumberFormat="1">
      <alignment horizontal="center" shrinkToFit="0" vertical="top" wrapText="1"/>
    </xf>
    <xf borderId="130" fillId="4" fontId="10" numFmtId="166" xfId="0" applyAlignment="1" applyBorder="1" applyFont="1" applyNumberFormat="1">
      <alignment shrinkToFit="0" vertical="top" wrapText="1"/>
    </xf>
    <xf borderId="80" fillId="4" fontId="10" numFmtId="166" xfId="0" applyAlignment="1" applyBorder="1" applyFont="1" applyNumberFormat="1">
      <alignment shrinkToFit="0" vertical="top" wrapText="1"/>
    </xf>
    <xf borderId="112" fillId="4" fontId="10" numFmtId="4" xfId="0" applyAlignment="1" applyBorder="1" applyFont="1" applyNumberFormat="1">
      <alignment horizontal="right" shrinkToFit="0" vertical="top" wrapText="1"/>
    </xf>
    <xf borderId="124" fillId="4" fontId="10" numFmtId="4" xfId="0" applyAlignment="1" applyBorder="1" applyFont="1" applyNumberFormat="1">
      <alignment horizontal="right" shrinkToFit="0" vertical="top" wrapText="1"/>
    </xf>
    <xf borderId="80" fillId="4" fontId="10" numFmtId="4" xfId="0" applyAlignment="1" applyBorder="1" applyFont="1" applyNumberFormat="1">
      <alignment horizontal="right" shrinkToFit="0" vertical="top" wrapText="1"/>
    </xf>
    <xf borderId="80" fillId="4" fontId="10" numFmtId="10" xfId="0" applyAlignment="1" applyBorder="1" applyFont="1" applyNumberFormat="1">
      <alignment horizontal="right" shrinkToFit="0" vertical="top" wrapText="1"/>
    </xf>
    <xf borderId="124" fillId="4" fontId="10" numFmtId="0" xfId="0" applyAlignment="1" applyBorder="1" applyFont="1">
      <alignment horizontal="right" shrinkToFit="0" vertical="top" wrapText="1"/>
    </xf>
    <xf borderId="0" fillId="0" fontId="13" numFmtId="4" xfId="0" applyAlignment="1" applyFont="1" applyNumberFormat="1">
      <alignment shrinkToFit="0" vertical="top" wrapText="1"/>
    </xf>
    <xf borderId="0" fillId="0" fontId="6" numFmtId="166" xfId="0" applyAlignment="1" applyFont="1" applyNumberFormat="1">
      <alignment horizontal="center" shrinkToFit="0" wrapText="1"/>
    </xf>
    <xf borderId="0" fillId="0" fontId="6" numFmtId="166" xfId="0" applyAlignment="1" applyFont="1" applyNumberFormat="1">
      <alignment shrinkToFit="0" wrapText="1"/>
    </xf>
    <xf borderId="0" fillId="0" fontId="6" numFmtId="4" xfId="0" applyAlignment="1" applyFont="1" applyNumberFormat="1">
      <alignment horizontal="right" shrinkToFit="0" wrapText="1"/>
    </xf>
    <xf borderId="0" fillId="0" fontId="19" numFmtId="4" xfId="0" applyAlignment="1" applyFont="1" applyNumberFormat="1">
      <alignment horizontal="right" shrinkToFit="0" wrapText="1"/>
    </xf>
    <xf borderId="0" fillId="0" fontId="19" numFmtId="10" xfId="0" applyAlignment="1" applyFont="1" applyNumberFormat="1">
      <alignment horizontal="right" shrinkToFit="0" wrapText="1"/>
    </xf>
    <xf borderId="0" fillId="0" fontId="19" numFmtId="0" xfId="0" applyAlignment="1" applyFont="1">
      <alignment horizontal="right" shrinkToFit="0" wrapText="1"/>
    </xf>
    <xf borderId="0" fillId="0" fontId="2" numFmtId="4" xfId="0" applyAlignment="1" applyFont="1" applyNumberFormat="1">
      <alignment shrinkToFit="0" wrapText="1"/>
    </xf>
    <xf borderId="26" fillId="4" fontId="10" numFmtId="166" xfId="0" applyAlignment="1" applyBorder="1" applyFont="1" applyNumberFormat="1">
      <alignment horizontal="left" shrinkToFit="0" wrapText="1"/>
    </xf>
    <xf borderId="48" fillId="4" fontId="4" numFmtId="166" xfId="0" applyAlignment="1" applyBorder="1" applyFont="1" applyNumberFormat="1">
      <alignment shrinkToFit="0" wrapText="1"/>
    </xf>
    <xf borderId="44" fillId="4" fontId="4" numFmtId="4" xfId="0" applyAlignment="1" applyBorder="1" applyFont="1" applyNumberFormat="1">
      <alignment horizontal="right" shrinkToFit="0" wrapText="1"/>
    </xf>
    <xf borderId="42" fillId="4" fontId="4" numFmtId="4" xfId="0" applyAlignment="1" applyBorder="1" applyFont="1" applyNumberFormat="1">
      <alignment horizontal="right" shrinkToFit="0" wrapText="1"/>
    </xf>
    <xf borderId="42" fillId="4" fontId="4" numFmtId="10" xfId="0" applyAlignment="1" applyBorder="1" applyFont="1" applyNumberFormat="1">
      <alignment horizontal="right" shrinkToFit="0" wrapText="1"/>
    </xf>
    <xf borderId="48" fillId="4" fontId="4" numFmtId="0" xfId="0" applyAlignment="1" applyBorder="1" applyFont="1">
      <alignment horizontal="right" shrinkToFit="0" wrapText="1"/>
    </xf>
    <xf borderId="0" fillId="0" fontId="4" numFmtId="0" xfId="0" applyAlignment="1" applyFont="1">
      <alignment horizontal="center" shrinkToFit="0" wrapText="1"/>
    </xf>
    <xf borderId="0" fillId="0" fontId="6" numFmtId="168" xfId="0" applyAlignment="1" applyFont="1" applyNumberFormat="1">
      <alignment shrinkToFit="0" wrapText="1"/>
    </xf>
    <xf borderId="0" fillId="0" fontId="19" numFmtId="169" xfId="0" applyAlignment="1" applyFont="1" applyNumberFormat="1">
      <alignment shrinkToFit="0" wrapText="1"/>
    </xf>
    <xf borderId="0" fillId="0" fontId="19" numFmtId="0" xfId="0" applyAlignment="1" applyFont="1">
      <alignment shrinkToFit="0" wrapText="1"/>
    </xf>
    <xf borderId="9" fillId="0" fontId="2" numFmtId="0" xfId="0" applyAlignment="1" applyBorder="1" applyFont="1">
      <alignment readingOrder="0" shrinkToFit="0" wrapText="0"/>
    </xf>
    <xf borderId="9" fillId="0" fontId="2" numFmtId="0" xfId="0" applyAlignment="1" applyBorder="1" applyFont="1">
      <alignment shrinkToFit="0" wrapText="1"/>
    </xf>
    <xf borderId="0" fillId="0" fontId="1" numFmtId="0" xfId="0" applyAlignment="1" applyFont="1">
      <alignment horizontal="center" shrinkToFit="0" wrapText="1"/>
    </xf>
    <xf borderId="131" fillId="0" fontId="2" numFmtId="0" xfId="0" applyAlignment="1" applyBorder="1" applyFont="1">
      <alignment shrinkToFit="0" wrapText="1"/>
    </xf>
    <xf borderId="131" fillId="0" fontId="25" numFmtId="0" xfId="0" applyAlignment="1" applyBorder="1" applyFont="1">
      <alignment horizontal="right" shrinkToFit="0" wrapText="1"/>
    </xf>
    <xf borderId="132" fillId="0" fontId="26" numFmtId="0" xfId="0" applyAlignment="1" applyBorder="1" applyFont="1">
      <alignment horizontal="right" shrinkToFit="0" wrapText="1"/>
    </xf>
    <xf borderId="133" fillId="0" fontId="12" numFmtId="0" xfId="0" applyBorder="1" applyFont="1"/>
    <xf borderId="134" fillId="0" fontId="12" numFmtId="0" xfId="0" applyBorder="1" applyFont="1"/>
    <xf borderId="132" fillId="0" fontId="27" numFmtId="0" xfId="0" applyAlignment="1" applyBorder="1" applyFont="1">
      <alignment horizontal="center" shrinkToFit="0" wrapText="1"/>
    </xf>
    <xf borderId="132" fillId="0" fontId="28" numFmtId="0" xfId="0" applyAlignment="1" applyBorder="1" applyFont="1">
      <alignment horizontal="center" shrinkToFit="0" wrapText="1"/>
    </xf>
    <xf borderId="135" fillId="0" fontId="2" numFmtId="0" xfId="0" applyAlignment="1" applyBorder="1" applyFont="1">
      <alignment shrinkToFit="0" wrapText="1"/>
    </xf>
    <xf borderId="26" fillId="5" fontId="1" numFmtId="0" xfId="0" applyAlignment="1" applyBorder="1" applyFont="1">
      <alignment horizontal="center" shrinkToFit="0" vertical="center" wrapText="1"/>
    </xf>
    <xf borderId="131" fillId="0" fontId="2" numFmtId="0" xfId="0" applyAlignment="1" applyBorder="1" applyFont="1">
      <alignment shrinkToFit="0" vertical="center" wrapText="1"/>
    </xf>
    <xf borderId="136" fillId="0" fontId="1" numFmtId="0" xfId="0" applyAlignment="1" applyBorder="1" applyFont="1">
      <alignment horizontal="center" shrinkToFit="0" vertical="center" wrapText="1"/>
    </xf>
    <xf borderId="137" fillId="0" fontId="1" numFmtId="0" xfId="0" applyAlignment="1" applyBorder="1" applyFont="1">
      <alignment horizontal="center" shrinkToFit="0" vertical="center" wrapText="1"/>
    </xf>
    <xf borderId="136" fillId="0" fontId="29" numFmtId="49" xfId="0" applyAlignment="1" applyBorder="1" applyFont="1" applyNumberFormat="1">
      <alignment horizontal="right" shrinkToFit="0" wrapText="1"/>
    </xf>
    <xf borderId="137" fillId="0" fontId="30" numFmtId="0" xfId="0" applyAlignment="1" applyBorder="1" applyFont="1">
      <alignment shrinkToFit="0" wrapText="1"/>
    </xf>
    <xf borderId="137" fillId="0" fontId="30" numFmtId="4" xfId="0" applyAlignment="1" applyBorder="1" applyFont="1" applyNumberFormat="1">
      <alignment shrinkToFit="0" wrapText="1"/>
    </xf>
    <xf borderId="137" fillId="0" fontId="29" numFmtId="0" xfId="0" applyAlignment="1" applyBorder="1" applyFont="1">
      <alignment shrinkToFit="0" wrapText="1"/>
    </xf>
    <xf borderId="137" fillId="0" fontId="31" numFmtId="0" xfId="0" applyAlignment="1" applyBorder="1" applyFont="1">
      <alignment shrinkToFit="0" wrapText="1"/>
    </xf>
    <xf borderId="136" fillId="0" fontId="2" numFmtId="49" xfId="0" applyAlignment="1" applyBorder="1" applyFont="1" applyNumberFormat="1">
      <alignment horizontal="right" shrinkToFit="0" wrapText="1"/>
    </xf>
    <xf borderId="137" fillId="0" fontId="29" numFmtId="4" xfId="0" applyAlignment="1" applyBorder="1" applyFont="1" applyNumberFormat="1">
      <alignment shrinkToFit="0" wrapText="1"/>
    </xf>
    <xf borderId="8" fillId="0" fontId="29" numFmtId="49" xfId="0" applyAlignment="1" applyBorder="1" applyFont="1" applyNumberFormat="1">
      <alignment horizontal="right" shrinkToFit="0" wrapText="1"/>
    </xf>
    <xf borderId="136" fillId="0" fontId="29" numFmtId="49" xfId="0" applyAlignment="1" applyBorder="1" applyFont="1" applyNumberFormat="1">
      <alignment horizontal="left" shrinkToFit="0" wrapText="1"/>
    </xf>
    <xf borderId="12" fillId="0" fontId="2" numFmtId="49" xfId="0" applyAlignment="1" applyBorder="1" applyFont="1" applyNumberFormat="1">
      <alignment horizontal="right" shrinkToFit="0" wrapText="1"/>
    </xf>
    <xf borderId="138" fillId="0" fontId="29" numFmtId="0" xfId="0" applyAlignment="1" applyBorder="1" applyFont="1">
      <alignment shrinkToFit="0" wrapText="1"/>
    </xf>
    <xf borderId="38" fillId="0" fontId="2" numFmtId="49" xfId="0" applyAlignment="1" applyBorder="1" applyFont="1" applyNumberFormat="1">
      <alignment horizontal="right" shrinkToFit="0" wrapText="1"/>
    </xf>
    <xf borderId="137" fillId="0" fontId="1" numFmtId="0" xfId="0" applyAlignment="1" applyBorder="1" applyFont="1">
      <alignment shrinkToFit="0" wrapText="1"/>
    </xf>
    <xf borderId="137" fillId="0" fontId="1" numFmtId="4" xfId="0" applyAlignment="1" applyBorder="1" applyFont="1" applyNumberFormat="1">
      <alignment shrinkToFit="0" wrapText="1"/>
    </xf>
    <xf borderId="137" fillId="0" fontId="2" numFmtId="0" xfId="0" applyAlignment="1" applyBorder="1" applyFont="1">
      <alignment shrinkToFit="0" wrapText="1"/>
    </xf>
    <xf borderId="131" fillId="0" fontId="2" numFmtId="4" xfId="0" applyAlignment="1" applyBorder="1" applyFont="1" applyNumberFormat="1">
      <alignment shrinkToFit="0" wrapText="1"/>
    </xf>
    <xf borderId="137" fillId="0" fontId="2" numFmtId="4" xfId="0" applyAlignment="1" applyBorder="1" applyFont="1" applyNumberFormat="1">
      <alignment shrinkToFit="0" wrapText="1"/>
    </xf>
    <xf borderId="139" fillId="0" fontId="29" numFmtId="4" xfId="0" applyAlignment="1" applyBorder="1" applyFont="1" applyNumberFormat="1">
      <alignment shrinkToFit="0" wrapText="1"/>
    </xf>
    <xf borderId="139" fillId="0" fontId="29" numFmtId="0" xfId="0" applyAlignment="1" applyBorder="1" applyFont="1">
      <alignment shrinkToFit="0" wrapText="1"/>
    </xf>
    <xf borderId="140" fillId="0" fontId="32" numFmtId="0" xfId="0" applyAlignment="1" applyBorder="1" applyFont="1">
      <alignment shrinkToFit="0" wrapText="1"/>
    </xf>
    <xf borderId="12" fillId="0" fontId="1" numFmtId="0" xfId="0" applyBorder="1" applyFont="1"/>
    <xf borderId="138" fillId="0" fontId="1" numFmtId="0" xfId="0" applyAlignment="1" applyBorder="1" applyFont="1">
      <alignment shrinkToFit="0" wrapText="1"/>
    </xf>
    <xf borderId="141" fillId="0" fontId="29" numFmtId="4" xfId="0" applyAlignment="1" applyBorder="1" applyFont="1" applyNumberFormat="1">
      <alignment shrinkToFit="0" wrapText="1"/>
    </xf>
    <xf borderId="141" fillId="0" fontId="29" numFmtId="0" xfId="0" applyAlignment="1" applyBorder="1" applyFont="1">
      <alignment shrinkToFit="0" wrapText="1"/>
    </xf>
    <xf borderId="137" fillId="0" fontId="32" numFmtId="0" xfId="0" applyAlignment="1" applyBorder="1" applyFont="1">
      <alignment shrinkToFit="0" wrapText="1"/>
    </xf>
    <xf borderId="136" fillId="0" fontId="2" numFmtId="0" xfId="0" applyAlignment="1" applyBorder="1" applyFont="1">
      <alignment horizontal="right" shrinkToFit="0" wrapText="1"/>
    </xf>
    <xf borderId="26" fillId="0" fontId="1" numFmtId="0" xfId="0" applyAlignment="1" applyBorder="1" applyFont="1">
      <alignment horizontal="right" shrinkToFit="0" wrapText="1"/>
    </xf>
    <xf borderId="131" fillId="0" fontId="33" numFmtId="0" xfId="0" applyAlignment="1" applyBorder="1" applyFont="1">
      <alignment vertical="center"/>
    </xf>
    <xf borderId="131" fillId="0" fontId="33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</xdr:row>
      <xdr:rowOff>9525</xdr:rowOff>
    </xdr:from>
    <xdr:ext cx="2009775" cy="153352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 fitToPage="1"/>
  </sheetPr>
  <sheetViews>
    <sheetView workbookViewId="0"/>
  </sheetViews>
  <sheetFormatPr customHeight="1" defaultColWidth="12.63" defaultRowHeight="15.0"/>
  <cols>
    <col customWidth="1" min="1" max="1" width="14.25"/>
    <col customWidth="1" min="2" max="4" width="13.75"/>
    <col customWidth="1" min="5" max="5" width="17.38"/>
    <col customWidth="1" min="6" max="16" width="13.75"/>
    <col customWidth="1" min="17" max="26" width="7.63"/>
  </cols>
  <sheetData>
    <row r="1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>
      <c r="D2" s="2"/>
      <c r="E2" s="2"/>
      <c r="F2" s="2"/>
      <c r="G2" s="2"/>
      <c r="H2" s="2"/>
      <c r="I2" s="2"/>
      <c r="J2" s="3"/>
      <c r="K2" s="3" t="s">
        <v>1</v>
      </c>
      <c r="L2" s="3"/>
      <c r="M2" s="4" t="s">
        <v>2</v>
      </c>
      <c r="N2" s="3"/>
      <c r="O2" s="2"/>
      <c r="P2" s="3"/>
    </row>
    <row r="3">
      <c r="A3" s="5"/>
      <c r="B3" s="5"/>
      <c r="C3" s="5"/>
      <c r="D3" s="6"/>
      <c r="E3" s="6"/>
      <c r="F3" s="6"/>
      <c r="G3" s="6"/>
      <c r="H3" s="6"/>
      <c r="I3" s="6"/>
      <c r="J3" s="7"/>
      <c r="K3" s="4" t="s">
        <v>3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5"/>
      <c r="B5" s="12"/>
      <c r="C5" s="5"/>
      <c r="D5" s="13" t="s">
        <v>4</v>
      </c>
      <c r="E5" s="14" t="s">
        <v>5</v>
      </c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"/>
      <c r="B6" s="12"/>
      <c r="C6" s="5"/>
      <c r="D6" s="13" t="s">
        <v>6</v>
      </c>
      <c r="E6" s="17" t="s">
        <v>7</v>
      </c>
      <c r="F6" s="12"/>
      <c r="G6" s="12"/>
      <c r="H6" s="12"/>
      <c r="I6" s="12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"/>
      <c r="B7" s="5"/>
      <c r="C7" s="5"/>
      <c r="D7" s="13" t="s">
        <v>8</v>
      </c>
      <c r="E7" s="18" t="s">
        <v>9</v>
      </c>
      <c r="F7" s="12"/>
      <c r="G7" s="12"/>
      <c r="H7" s="12"/>
      <c r="I7" s="12"/>
      <c r="J7" s="16"/>
      <c r="K7" s="5"/>
      <c r="L7" s="19"/>
      <c r="M7" s="19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5"/>
      <c r="B8" s="5"/>
      <c r="C8" s="5"/>
      <c r="D8" s="13" t="s">
        <v>10</v>
      </c>
      <c r="E8" s="18" t="s">
        <v>11</v>
      </c>
      <c r="F8" s="12"/>
      <c r="G8" s="12"/>
      <c r="H8" s="12"/>
      <c r="I8" s="12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5"/>
      <c r="B9" s="5"/>
      <c r="C9" s="5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5"/>
      <c r="B10" s="5"/>
      <c r="C10" s="5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5"/>
      <c r="B11" s="20" t="s">
        <v>12</v>
      </c>
      <c r="O11" s="8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20" t="s">
        <v>13</v>
      </c>
      <c r="O12" s="8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21" t="s">
        <v>14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12"/>
      <c r="C14" s="16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ht="30.0" customHeight="1">
      <c r="A16" s="22"/>
      <c r="B16" s="23" t="s">
        <v>15</v>
      </c>
      <c r="C16" s="24"/>
      <c r="D16" s="25" t="s">
        <v>16</v>
      </c>
      <c r="E16" s="26"/>
      <c r="F16" s="26"/>
      <c r="G16" s="26"/>
      <c r="H16" s="26"/>
      <c r="I16" s="26"/>
      <c r="J16" s="27"/>
      <c r="K16" s="28" t="s">
        <v>17</v>
      </c>
      <c r="L16" s="24"/>
      <c r="M16" s="28" t="s">
        <v>18</v>
      </c>
      <c r="N16" s="24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51.0" customHeight="1">
      <c r="A17" s="30"/>
      <c r="B17" s="31"/>
      <c r="C17" s="32"/>
      <c r="D17" s="33" t="s">
        <v>19</v>
      </c>
      <c r="E17" s="34" t="s">
        <v>20</v>
      </c>
      <c r="F17" s="34" t="s">
        <v>21</v>
      </c>
      <c r="G17" s="34" t="s">
        <v>22</v>
      </c>
      <c r="H17" s="34" t="s">
        <v>23</v>
      </c>
      <c r="I17" s="35" t="s">
        <v>24</v>
      </c>
      <c r="J17" s="36"/>
      <c r="K17" s="37"/>
      <c r="L17" s="32"/>
      <c r="M17" s="37"/>
      <c r="N17" s="32"/>
    </row>
    <row r="18" ht="47.25" customHeight="1">
      <c r="A18" s="38"/>
      <c r="B18" s="39" t="s">
        <v>25</v>
      </c>
      <c r="C18" s="40" t="s">
        <v>26</v>
      </c>
      <c r="D18" s="39" t="s">
        <v>26</v>
      </c>
      <c r="E18" s="41" t="s">
        <v>26</v>
      </c>
      <c r="F18" s="41" t="s">
        <v>26</v>
      </c>
      <c r="G18" s="41" t="s">
        <v>26</v>
      </c>
      <c r="H18" s="41" t="s">
        <v>26</v>
      </c>
      <c r="I18" s="41" t="s">
        <v>25</v>
      </c>
      <c r="J18" s="42" t="s">
        <v>27</v>
      </c>
      <c r="K18" s="39" t="s">
        <v>25</v>
      </c>
      <c r="L18" s="40" t="s">
        <v>26</v>
      </c>
      <c r="M18" s="43" t="s">
        <v>25</v>
      </c>
      <c r="N18" s="44" t="s">
        <v>26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5.0" customHeight="1">
      <c r="A19" s="46" t="s">
        <v>28</v>
      </c>
      <c r="B19" s="47" t="s">
        <v>29</v>
      </c>
      <c r="C19" s="48" t="s">
        <v>30</v>
      </c>
      <c r="D19" s="49" t="s">
        <v>31</v>
      </c>
      <c r="E19" s="50" t="s">
        <v>32</v>
      </c>
      <c r="F19" s="50" t="s">
        <v>33</v>
      </c>
      <c r="G19" s="50" t="s">
        <v>34</v>
      </c>
      <c r="H19" s="50" t="s">
        <v>35</v>
      </c>
      <c r="I19" s="50" t="s">
        <v>36</v>
      </c>
      <c r="J19" s="48" t="s">
        <v>37</v>
      </c>
      <c r="K19" s="49" t="s">
        <v>38</v>
      </c>
      <c r="L19" s="48" t="s">
        <v>39</v>
      </c>
      <c r="M19" s="49" t="s">
        <v>40</v>
      </c>
      <c r="N19" s="48" t="s">
        <v>41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ht="39.75" customHeight="1">
      <c r="A20" s="52" t="s">
        <v>42</v>
      </c>
      <c r="B20" s="53">
        <v>1.0</v>
      </c>
      <c r="C20" s="54">
        <v>758100.0</v>
      </c>
      <c r="D20" s="55"/>
      <c r="E20" s="56"/>
      <c r="F20" s="56"/>
      <c r="G20" s="56"/>
      <c r="H20" s="56"/>
      <c r="I20" s="57"/>
      <c r="J20" s="58">
        <f t="shared" ref="J20:J23" si="1">D20+E20+F20+G20+H20</f>
        <v>0</v>
      </c>
      <c r="K20" s="59"/>
      <c r="L20" s="54">
        <v>0.0</v>
      </c>
      <c r="M20" s="60">
        <v>1.0</v>
      </c>
      <c r="N20" s="61">
        <f t="shared" ref="N20:N23" si="2">C20+J20+L20</f>
        <v>758100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45.0" customHeight="1">
      <c r="A21" s="62" t="s">
        <v>43</v>
      </c>
      <c r="B21" s="63" t="s">
        <v>44</v>
      </c>
      <c r="C21" s="54">
        <v>757944.0</v>
      </c>
      <c r="D21" s="55"/>
      <c r="E21" s="56"/>
      <c r="F21" s="56"/>
      <c r="G21" s="56"/>
      <c r="H21" s="56"/>
      <c r="I21" s="57"/>
      <c r="J21" s="58">
        <f t="shared" si="1"/>
        <v>0</v>
      </c>
      <c r="K21" s="59"/>
      <c r="L21" s="54">
        <v>0.0</v>
      </c>
      <c r="M21" s="60">
        <v>1.0</v>
      </c>
      <c r="N21" s="61">
        <f t="shared" si="2"/>
        <v>757944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48.75" customHeight="1">
      <c r="A22" s="62" t="s">
        <v>45</v>
      </c>
      <c r="B22" s="63"/>
      <c r="C22" s="54">
        <v>591318.0</v>
      </c>
      <c r="D22" s="55"/>
      <c r="E22" s="56"/>
      <c r="F22" s="56"/>
      <c r="G22" s="56"/>
      <c r="H22" s="56"/>
      <c r="I22" s="57"/>
      <c r="J22" s="58">
        <f t="shared" si="1"/>
        <v>0</v>
      </c>
      <c r="K22" s="59"/>
      <c r="L22" s="54">
        <v>0.0</v>
      </c>
      <c r="M22" s="60">
        <v>1.0</v>
      </c>
      <c r="N22" s="61">
        <f t="shared" si="2"/>
        <v>591318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39.75" customHeight="1">
      <c r="A23" s="64" t="s">
        <v>46</v>
      </c>
      <c r="B23" s="63"/>
      <c r="C23" s="58">
        <f t="shared" ref="C23:H23" si="3">C21-C22</f>
        <v>166626</v>
      </c>
      <c r="D23" s="55">
        <f t="shared" si="3"/>
        <v>0</v>
      </c>
      <c r="E23" s="56">
        <f t="shared" si="3"/>
        <v>0</v>
      </c>
      <c r="F23" s="56">
        <f t="shared" si="3"/>
        <v>0</v>
      </c>
      <c r="G23" s="56">
        <f t="shared" si="3"/>
        <v>0</v>
      </c>
      <c r="H23" s="56">
        <f t="shared" si="3"/>
        <v>0</v>
      </c>
      <c r="I23" s="57"/>
      <c r="J23" s="58">
        <f t="shared" si="1"/>
        <v>0</v>
      </c>
      <c r="K23" s="59"/>
      <c r="L23" s="58">
        <f>L21-L22</f>
        <v>0</v>
      </c>
      <c r="M23" s="60">
        <v>1.0</v>
      </c>
      <c r="N23" s="61">
        <f t="shared" si="2"/>
        <v>166626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ht="15.75" customHeight="1">
      <c r="A26" s="65"/>
      <c r="B26" s="65" t="s">
        <v>47</v>
      </c>
      <c r="C26" s="66" t="s">
        <v>48</v>
      </c>
      <c r="D26" s="67"/>
      <c r="E26" s="67"/>
      <c r="F26" s="65"/>
      <c r="G26" s="67"/>
      <c r="H26" s="67"/>
      <c r="I26" s="68"/>
      <c r="J26" s="66" t="s">
        <v>49</v>
      </c>
      <c r="K26" s="67"/>
      <c r="L26" s="67"/>
      <c r="M26" s="67"/>
      <c r="N26" s="67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D27" s="69" t="s">
        <v>50</v>
      </c>
      <c r="F27" s="70"/>
      <c r="G27" s="69" t="s">
        <v>51</v>
      </c>
      <c r="I27" s="2"/>
      <c r="K27" s="70" t="s">
        <v>52</v>
      </c>
    </row>
    <row r="28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K16:L17"/>
    <mergeCell ref="I17:J17"/>
    <mergeCell ref="B11:N11"/>
    <mergeCell ref="B12:N12"/>
    <mergeCell ref="B13:N13"/>
    <mergeCell ref="A16:A18"/>
    <mergeCell ref="B16:C17"/>
    <mergeCell ref="D16:J16"/>
    <mergeCell ref="M16:N17"/>
  </mergeCells>
  <printOptions/>
  <pageMargins bottom="0.35433070866141736" footer="0.0" header="0.0" left="0.3" right="0.3" top="0.35433070866141736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>
      <pane xSplit="3.0" ySplit="9.0" topLeftCell="D10" activePane="bottomRight" state="frozen"/>
      <selection activeCell="D1" sqref="D1" pane="topRight"/>
      <selection activeCell="A10" sqref="A10" pane="bottomLeft"/>
      <selection activeCell="D10" sqref="D10" pane="bottomRight"/>
    </sheetView>
  </sheetViews>
  <sheetFormatPr customHeight="1" defaultColWidth="12.63" defaultRowHeight="15.0" outlineLevelCol="1"/>
  <cols>
    <col customWidth="1" min="1" max="1" width="10.0"/>
    <col customWidth="1" min="2" max="2" width="5.88"/>
    <col customWidth="1" min="3" max="3" width="31.5"/>
    <col customWidth="1" min="4" max="4" width="10.38"/>
    <col customWidth="1" min="5" max="5" width="9.38"/>
    <col customWidth="1" min="6" max="6" width="10.38"/>
    <col customWidth="1" min="7" max="7" width="10.63"/>
    <col customWidth="1" min="8" max="8" width="7.13"/>
    <col customWidth="1" min="9" max="9" width="9.88"/>
    <col customWidth="1" min="10" max="10" width="10.63"/>
    <col customWidth="1" min="11" max="11" width="4.38" outlineLevel="1"/>
    <col customWidth="1" min="12" max="12" width="5.38" outlineLevel="1"/>
    <col customWidth="1" min="13" max="13" width="6.13" outlineLevel="1"/>
    <col customWidth="1" min="14" max="14" width="4.63" outlineLevel="1"/>
    <col customWidth="1" min="15" max="15" width="3.38" outlineLevel="1"/>
    <col customWidth="1" min="16" max="16" width="3.13" outlineLevel="1"/>
    <col customWidth="1" min="17" max="18" width="4.63" outlineLevel="1"/>
    <col customWidth="1" min="19" max="19" width="5.63" outlineLevel="1"/>
    <col customWidth="1" min="20" max="20" width="5.38" outlineLevel="1"/>
    <col customWidth="1" min="21" max="21" width="4.88" outlineLevel="1"/>
    <col customWidth="1" min="22" max="22" width="4.63" outlineLevel="1"/>
    <col customWidth="1" min="23" max="23" width="4.88" outlineLevel="1"/>
    <col customWidth="1" min="24" max="24" width="4.38" outlineLevel="1"/>
    <col customWidth="1" min="25" max="25" width="5.38" outlineLevel="1"/>
    <col customWidth="1" min="26" max="26" width="4.88" outlineLevel="1"/>
    <col customWidth="1" min="27" max="27" width="3.63" outlineLevel="1"/>
    <col customWidth="1" min="28" max="28" width="4.88" outlineLevel="1"/>
    <col customWidth="1" min="29" max="30" width="10.63"/>
    <col customWidth="1" min="31" max="31" width="7.13"/>
    <col customWidth="1" min="32" max="32" width="8.38"/>
    <col customWidth="1" min="33" max="33" width="20.63"/>
    <col customWidth="1" min="34" max="35" width="7.75"/>
  </cols>
  <sheetData>
    <row r="1">
      <c r="A1" s="71" t="s">
        <v>53</v>
      </c>
      <c r="B1" s="72"/>
      <c r="C1" s="72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13"/>
      <c r="AD1" s="13"/>
      <c r="AE1" s="13"/>
      <c r="AF1" s="13"/>
      <c r="AG1" s="13"/>
      <c r="AH1" s="74"/>
      <c r="AI1" s="74"/>
    </row>
    <row r="2">
      <c r="A2" s="75" t="s">
        <v>4</v>
      </c>
      <c r="B2" s="72"/>
      <c r="C2" s="76" t="s">
        <v>5</v>
      </c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3"/>
      <c r="AD2" s="13"/>
      <c r="AE2" s="13"/>
      <c r="AF2" s="13"/>
      <c r="AG2" s="13"/>
      <c r="AH2" s="77"/>
      <c r="AI2" s="77"/>
    </row>
    <row r="3">
      <c r="A3" s="75" t="s">
        <v>54</v>
      </c>
      <c r="B3" s="78"/>
      <c r="C3" s="79" t="s">
        <v>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  <c r="AD3" s="81"/>
      <c r="AE3" s="81"/>
      <c r="AF3" s="81"/>
      <c r="AG3" s="81"/>
      <c r="AH3" s="77"/>
      <c r="AI3" s="77"/>
    </row>
    <row r="4" ht="27.0" customHeight="1">
      <c r="A4" s="13" t="s">
        <v>10</v>
      </c>
      <c r="B4" s="78"/>
      <c r="C4" s="79" t="s">
        <v>11</v>
      </c>
      <c r="D4" s="80"/>
      <c r="E4" s="80"/>
      <c r="F4" s="80"/>
      <c r="G4" s="80"/>
      <c r="H4" s="80"/>
      <c r="I4" s="80"/>
      <c r="J4" s="80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3"/>
      <c r="AD4" s="83"/>
      <c r="AE4" s="83"/>
      <c r="AF4" s="83"/>
      <c r="AG4" s="83"/>
      <c r="AH4" s="77"/>
      <c r="AI4" s="77"/>
    </row>
    <row r="5">
      <c r="A5" s="13"/>
      <c r="B5" s="78"/>
      <c r="C5" s="75"/>
      <c r="D5" s="80"/>
      <c r="E5" s="80"/>
      <c r="F5" s="80"/>
      <c r="G5" s="80"/>
      <c r="H5" s="80"/>
      <c r="I5" s="80"/>
      <c r="J5" s="80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  <c r="AD5" s="83"/>
      <c r="AE5" s="83"/>
      <c r="AF5" s="83"/>
      <c r="AG5" s="83"/>
      <c r="AH5" s="74"/>
      <c r="AI5" s="74"/>
    </row>
    <row r="6" ht="26.25" customHeight="1">
      <c r="A6" s="84" t="s">
        <v>55</v>
      </c>
      <c r="B6" s="85" t="s">
        <v>56</v>
      </c>
      <c r="C6" s="86" t="s">
        <v>57</v>
      </c>
      <c r="D6" s="87" t="s">
        <v>58</v>
      </c>
      <c r="E6" s="88" t="s">
        <v>59</v>
      </c>
      <c r="F6" s="89"/>
      <c r="G6" s="89"/>
      <c r="H6" s="89"/>
      <c r="I6" s="89"/>
      <c r="J6" s="90"/>
      <c r="K6" s="88" t="s">
        <v>60</v>
      </c>
      <c r="L6" s="89"/>
      <c r="M6" s="89"/>
      <c r="N6" s="89"/>
      <c r="O6" s="89"/>
      <c r="P6" s="90"/>
      <c r="Q6" s="88" t="s">
        <v>60</v>
      </c>
      <c r="R6" s="89"/>
      <c r="S6" s="89"/>
      <c r="T6" s="89"/>
      <c r="U6" s="89"/>
      <c r="V6" s="90"/>
      <c r="W6" s="88" t="s">
        <v>60</v>
      </c>
      <c r="X6" s="89"/>
      <c r="Y6" s="89"/>
      <c r="Z6" s="89"/>
      <c r="AA6" s="89"/>
      <c r="AB6" s="90"/>
      <c r="AC6" s="91" t="s">
        <v>61</v>
      </c>
      <c r="AD6" s="89"/>
      <c r="AE6" s="89"/>
      <c r="AF6" s="92"/>
      <c r="AG6" s="84" t="s">
        <v>62</v>
      </c>
      <c r="AH6" s="74"/>
      <c r="AI6" s="74"/>
    </row>
    <row r="7" ht="71.25" customHeight="1">
      <c r="A7" s="30"/>
      <c r="B7" s="93"/>
      <c r="C7" s="94"/>
      <c r="D7" s="94"/>
      <c r="E7" s="88" t="s">
        <v>63</v>
      </c>
      <c r="F7" s="89"/>
      <c r="G7" s="90"/>
      <c r="H7" s="88" t="s">
        <v>64</v>
      </c>
      <c r="I7" s="89"/>
      <c r="J7" s="90"/>
      <c r="K7" s="88" t="s">
        <v>63</v>
      </c>
      <c r="L7" s="89"/>
      <c r="M7" s="90"/>
      <c r="N7" s="88" t="s">
        <v>64</v>
      </c>
      <c r="O7" s="89"/>
      <c r="P7" s="90"/>
      <c r="Q7" s="88" t="s">
        <v>63</v>
      </c>
      <c r="R7" s="89"/>
      <c r="S7" s="90"/>
      <c r="T7" s="88" t="s">
        <v>64</v>
      </c>
      <c r="U7" s="89"/>
      <c r="V7" s="90"/>
      <c r="W7" s="88" t="s">
        <v>63</v>
      </c>
      <c r="X7" s="89"/>
      <c r="Y7" s="90"/>
      <c r="Z7" s="88" t="s">
        <v>64</v>
      </c>
      <c r="AA7" s="89"/>
      <c r="AB7" s="90"/>
      <c r="AC7" s="95" t="s">
        <v>65</v>
      </c>
      <c r="AD7" s="95" t="s">
        <v>66</v>
      </c>
      <c r="AE7" s="91" t="s">
        <v>67</v>
      </c>
      <c r="AF7" s="92"/>
      <c r="AG7" s="30"/>
      <c r="AH7" s="74"/>
      <c r="AI7" s="74"/>
    </row>
    <row r="8" ht="41.25" customHeight="1">
      <c r="A8" s="96"/>
      <c r="B8" s="97"/>
      <c r="C8" s="98"/>
      <c r="D8" s="98"/>
      <c r="E8" s="99" t="s">
        <v>68</v>
      </c>
      <c r="F8" s="100" t="s">
        <v>69</v>
      </c>
      <c r="G8" s="101" t="s">
        <v>70</v>
      </c>
      <c r="H8" s="99" t="s">
        <v>68</v>
      </c>
      <c r="I8" s="100" t="s">
        <v>69</v>
      </c>
      <c r="J8" s="101" t="s">
        <v>71</v>
      </c>
      <c r="K8" s="99" t="s">
        <v>68</v>
      </c>
      <c r="L8" s="100" t="s">
        <v>72</v>
      </c>
      <c r="M8" s="101" t="s">
        <v>73</v>
      </c>
      <c r="N8" s="99" t="s">
        <v>68</v>
      </c>
      <c r="O8" s="100" t="s">
        <v>72</v>
      </c>
      <c r="P8" s="101" t="s">
        <v>74</v>
      </c>
      <c r="Q8" s="99" t="s">
        <v>68</v>
      </c>
      <c r="R8" s="100" t="s">
        <v>72</v>
      </c>
      <c r="S8" s="101" t="s">
        <v>75</v>
      </c>
      <c r="T8" s="99" t="s">
        <v>68</v>
      </c>
      <c r="U8" s="100" t="s">
        <v>72</v>
      </c>
      <c r="V8" s="101" t="s">
        <v>76</v>
      </c>
      <c r="W8" s="99" t="s">
        <v>68</v>
      </c>
      <c r="X8" s="100" t="s">
        <v>72</v>
      </c>
      <c r="Y8" s="101" t="s">
        <v>77</v>
      </c>
      <c r="Z8" s="99" t="s">
        <v>68</v>
      </c>
      <c r="AA8" s="100" t="s">
        <v>72</v>
      </c>
      <c r="AB8" s="101" t="s">
        <v>78</v>
      </c>
      <c r="AC8" s="102"/>
      <c r="AD8" s="102"/>
      <c r="AE8" s="103" t="s">
        <v>79</v>
      </c>
      <c r="AF8" s="104" t="s">
        <v>25</v>
      </c>
      <c r="AG8" s="102"/>
      <c r="AH8" s="74"/>
      <c r="AI8" s="74"/>
    </row>
    <row r="9">
      <c r="A9" s="105" t="s">
        <v>80</v>
      </c>
      <c r="B9" s="106">
        <v>1.0</v>
      </c>
      <c r="C9" s="107">
        <v>2.0</v>
      </c>
      <c r="D9" s="108">
        <v>3.0</v>
      </c>
      <c r="E9" s="109">
        <v>4.0</v>
      </c>
      <c r="F9" s="109">
        <v>5.0</v>
      </c>
      <c r="G9" s="109">
        <v>6.0</v>
      </c>
      <c r="H9" s="109">
        <v>7.0</v>
      </c>
      <c r="I9" s="109">
        <v>8.0</v>
      </c>
      <c r="J9" s="109">
        <v>9.0</v>
      </c>
      <c r="K9" s="106">
        <v>10.0</v>
      </c>
      <c r="L9" s="106">
        <v>11.0</v>
      </c>
      <c r="M9" s="106">
        <v>12.0</v>
      </c>
      <c r="N9" s="106">
        <v>13.0</v>
      </c>
      <c r="O9" s="106">
        <v>14.0</v>
      </c>
      <c r="P9" s="106">
        <v>15.0</v>
      </c>
      <c r="Q9" s="106">
        <v>16.0</v>
      </c>
      <c r="R9" s="106">
        <v>17.0</v>
      </c>
      <c r="S9" s="106">
        <v>18.0</v>
      </c>
      <c r="T9" s="106">
        <v>19.0</v>
      </c>
      <c r="U9" s="106">
        <v>20.0</v>
      </c>
      <c r="V9" s="106">
        <v>21.0</v>
      </c>
      <c r="W9" s="106">
        <v>22.0</v>
      </c>
      <c r="X9" s="106">
        <v>23.0</v>
      </c>
      <c r="Y9" s="106">
        <v>24.0</v>
      </c>
      <c r="Z9" s="106">
        <v>25.0</v>
      </c>
      <c r="AA9" s="106">
        <v>26.0</v>
      </c>
      <c r="AB9" s="106">
        <v>27.0</v>
      </c>
      <c r="AC9" s="110">
        <v>28.0</v>
      </c>
      <c r="AD9" s="110">
        <v>29.0</v>
      </c>
      <c r="AE9" s="110">
        <v>30.0</v>
      </c>
      <c r="AF9" s="111">
        <v>31.0</v>
      </c>
      <c r="AG9" s="106">
        <v>32.0</v>
      </c>
      <c r="AH9" s="74"/>
      <c r="AI9" s="74"/>
    </row>
    <row r="10">
      <c r="A10" s="112"/>
      <c r="B10" s="111"/>
      <c r="C10" s="111" t="s">
        <v>81</v>
      </c>
      <c r="D10" s="113"/>
      <c r="E10" s="108" t="s">
        <v>82</v>
      </c>
      <c r="F10" s="113" t="s">
        <v>83</v>
      </c>
      <c r="G10" s="114" t="s">
        <v>84</v>
      </c>
      <c r="H10" s="113" t="s">
        <v>85</v>
      </c>
      <c r="I10" s="113" t="s">
        <v>86</v>
      </c>
      <c r="J10" s="113" t="s">
        <v>87</v>
      </c>
      <c r="K10" s="107" t="s">
        <v>88</v>
      </c>
      <c r="L10" s="111" t="s">
        <v>89</v>
      </c>
      <c r="M10" s="110" t="s">
        <v>90</v>
      </c>
      <c r="N10" s="107" t="s">
        <v>91</v>
      </c>
      <c r="O10" s="111" t="s">
        <v>92</v>
      </c>
      <c r="P10" s="110" t="s">
        <v>93</v>
      </c>
      <c r="Q10" s="107" t="s">
        <v>94</v>
      </c>
      <c r="R10" s="111" t="s">
        <v>95</v>
      </c>
      <c r="S10" s="110" t="s">
        <v>96</v>
      </c>
      <c r="T10" s="107" t="s">
        <v>97</v>
      </c>
      <c r="U10" s="111" t="s">
        <v>98</v>
      </c>
      <c r="V10" s="110" t="s">
        <v>99</v>
      </c>
      <c r="W10" s="107" t="s">
        <v>100</v>
      </c>
      <c r="X10" s="111" t="s">
        <v>101</v>
      </c>
      <c r="Y10" s="110" t="s">
        <v>102</v>
      </c>
      <c r="Z10" s="107" t="s">
        <v>103</v>
      </c>
      <c r="AA10" s="111" t="s">
        <v>104</v>
      </c>
      <c r="AB10" s="110" t="s">
        <v>105</v>
      </c>
      <c r="AC10" s="111" t="s">
        <v>106</v>
      </c>
      <c r="AD10" s="111" t="s">
        <v>107</v>
      </c>
      <c r="AE10" s="111" t="s">
        <v>108</v>
      </c>
      <c r="AF10" s="111" t="s">
        <v>109</v>
      </c>
      <c r="AG10" s="106"/>
      <c r="AH10" s="74"/>
      <c r="AI10" s="74"/>
    </row>
    <row r="11" ht="19.5" customHeight="1">
      <c r="A11" s="115"/>
      <c r="B11" s="116"/>
      <c r="C11" s="117" t="s">
        <v>110</v>
      </c>
      <c r="D11" s="118"/>
      <c r="E11" s="119"/>
      <c r="F11" s="118"/>
      <c r="G11" s="120"/>
      <c r="H11" s="118"/>
      <c r="I11" s="118"/>
      <c r="J11" s="118"/>
      <c r="K11" s="119"/>
      <c r="L11" s="118"/>
      <c r="M11" s="120"/>
      <c r="N11" s="119"/>
      <c r="O11" s="118"/>
      <c r="P11" s="120"/>
      <c r="Q11" s="119"/>
      <c r="R11" s="118"/>
      <c r="S11" s="120"/>
      <c r="T11" s="119"/>
      <c r="U11" s="118"/>
      <c r="V11" s="120"/>
      <c r="W11" s="119"/>
      <c r="X11" s="118"/>
      <c r="Y11" s="120"/>
      <c r="Z11" s="119"/>
      <c r="AA11" s="118"/>
      <c r="AB11" s="120"/>
      <c r="AC11" s="121"/>
      <c r="AD11" s="122"/>
      <c r="AE11" s="122"/>
      <c r="AF11" s="122"/>
      <c r="AG11" s="123"/>
      <c r="AH11" s="124"/>
      <c r="AI11" s="124"/>
    </row>
    <row r="12" ht="22.5" customHeight="1">
      <c r="A12" s="125" t="s">
        <v>111</v>
      </c>
      <c r="B12" s="126">
        <v>1.0</v>
      </c>
      <c r="C12" s="127" t="s">
        <v>112</v>
      </c>
      <c r="D12" s="128"/>
      <c r="E12" s="129"/>
      <c r="F12" s="130"/>
      <c r="G12" s="130"/>
      <c r="H12" s="131"/>
      <c r="I12" s="132"/>
      <c r="J12" s="133"/>
      <c r="K12" s="130"/>
      <c r="L12" s="130"/>
      <c r="M12" s="134"/>
      <c r="N12" s="129"/>
      <c r="O12" s="130"/>
      <c r="P12" s="134"/>
      <c r="Q12" s="130"/>
      <c r="R12" s="130"/>
      <c r="S12" s="134"/>
      <c r="T12" s="129"/>
      <c r="U12" s="130"/>
      <c r="V12" s="134"/>
      <c r="W12" s="130"/>
      <c r="X12" s="130"/>
      <c r="Y12" s="134"/>
      <c r="Z12" s="129"/>
      <c r="AA12" s="130"/>
      <c r="AB12" s="130"/>
      <c r="AC12" s="135"/>
      <c r="AD12" s="136"/>
      <c r="AE12" s="136"/>
      <c r="AF12" s="137"/>
      <c r="AG12" s="138"/>
      <c r="AH12" s="139"/>
      <c r="AI12" s="139"/>
    </row>
    <row r="13" ht="30.0" customHeight="1">
      <c r="A13" s="140" t="s">
        <v>113</v>
      </c>
      <c r="B13" s="141" t="s">
        <v>114</v>
      </c>
      <c r="C13" s="142" t="s">
        <v>115</v>
      </c>
      <c r="D13" s="143"/>
      <c r="E13" s="144"/>
      <c r="F13" s="145"/>
      <c r="G13" s="146">
        <f>SUM(G14:G16)</f>
        <v>0</v>
      </c>
      <c r="H13" s="144"/>
      <c r="I13" s="145"/>
      <c r="J13" s="146">
        <f>SUM(J14:J16)</f>
        <v>0</v>
      </c>
      <c r="K13" s="144"/>
      <c r="L13" s="145"/>
      <c r="M13" s="146">
        <f>SUM(M14:M16)</f>
        <v>0</v>
      </c>
      <c r="N13" s="144"/>
      <c r="O13" s="145"/>
      <c r="P13" s="146">
        <f>SUM(P14:P16)</f>
        <v>0</v>
      </c>
      <c r="Q13" s="144"/>
      <c r="R13" s="145"/>
      <c r="S13" s="146">
        <f>SUM(S14:S16)</f>
        <v>0</v>
      </c>
      <c r="T13" s="144"/>
      <c r="U13" s="145"/>
      <c r="V13" s="146">
        <f>SUM(V14:V16)</f>
        <v>0</v>
      </c>
      <c r="W13" s="144"/>
      <c r="X13" s="145"/>
      <c r="Y13" s="146">
        <f>SUM(Y14:Y16)</f>
        <v>0</v>
      </c>
      <c r="Z13" s="144"/>
      <c r="AA13" s="145"/>
      <c r="AB13" s="146">
        <f>SUM(AB14:AB16)</f>
        <v>0</v>
      </c>
      <c r="AC13" s="147">
        <f t="shared" ref="AC13:AC24" si="1">G13+M13+S13+Y13</f>
        <v>0</v>
      </c>
      <c r="AD13" s="148">
        <f t="shared" ref="AD13:AD24" si="2">J13+P13+V13+AB13</f>
        <v>0</v>
      </c>
      <c r="AE13" s="149">
        <f t="shared" ref="AE13:AE25" si="3">AC13-AD13</f>
        <v>0</v>
      </c>
      <c r="AF13" s="150" t="str">
        <f t="shared" ref="AF13:AF25" si="4">AE13/AC13</f>
        <v>#DIV/0!</v>
      </c>
      <c r="AG13" s="151"/>
      <c r="AH13" s="152"/>
      <c r="AI13" s="152"/>
    </row>
    <row r="14" ht="30.0" customHeight="1">
      <c r="A14" s="153" t="s">
        <v>116</v>
      </c>
      <c r="B14" s="154" t="s">
        <v>117</v>
      </c>
      <c r="C14" s="155" t="s">
        <v>118</v>
      </c>
      <c r="D14" s="156" t="s">
        <v>119</v>
      </c>
      <c r="E14" s="157"/>
      <c r="F14" s="158"/>
      <c r="G14" s="159">
        <f t="shared" ref="G14:G16" si="5">E14*F14</f>
        <v>0</v>
      </c>
      <c r="H14" s="157"/>
      <c r="I14" s="158"/>
      <c r="J14" s="159">
        <f t="shared" ref="J14:J16" si="6">H14*I14</f>
        <v>0</v>
      </c>
      <c r="K14" s="157"/>
      <c r="L14" s="158"/>
      <c r="M14" s="159">
        <f t="shared" ref="M14:M16" si="7">K14*L14</f>
        <v>0</v>
      </c>
      <c r="N14" s="157"/>
      <c r="O14" s="158"/>
      <c r="P14" s="159">
        <f t="shared" ref="P14:P16" si="8">N14*O14</f>
        <v>0</v>
      </c>
      <c r="Q14" s="157"/>
      <c r="R14" s="158"/>
      <c r="S14" s="159">
        <f t="shared" ref="S14:S16" si="9">Q14*R14</f>
        <v>0</v>
      </c>
      <c r="T14" s="157"/>
      <c r="U14" s="158"/>
      <c r="V14" s="159">
        <f t="shared" ref="V14:V16" si="10">T14*U14</f>
        <v>0</v>
      </c>
      <c r="W14" s="157"/>
      <c r="X14" s="158"/>
      <c r="Y14" s="159">
        <f t="shared" ref="Y14:Y16" si="11">W14*X14</f>
        <v>0</v>
      </c>
      <c r="Z14" s="157"/>
      <c r="AA14" s="158"/>
      <c r="AB14" s="159">
        <f t="shared" ref="AB14:AB16" si="12">Z14*AA14</f>
        <v>0</v>
      </c>
      <c r="AC14" s="160">
        <f t="shared" si="1"/>
        <v>0</v>
      </c>
      <c r="AD14" s="161">
        <f t="shared" si="2"/>
        <v>0</v>
      </c>
      <c r="AE14" s="162">
        <f t="shared" si="3"/>
        <v>0</v>
      </c>
      <c r="AF14" s="163" t="str">
        <f t="shared" si="4"/>
        <v>#DIV/0!</v>
      </c>
      <c r="AG14" s="164"/>
      <c r="AH14" s="139"/>
      <c r="AI14" s="139"/>
    </row>
    <row r="15" ht="30.0" customHeight="1">
      <c r="A15" s="153" t="s">
        <v>116</v>
      </c>
      <c r="B15" s="154" t="s">
        <v>120</v>
      </c>
      <c r="C15" s="155" t="s">
        <v>118</v>
      </c>
      <c r="D15" s="156" t="s">
        <v>119</v>
      </c>
      <c r="E15" s="157"/>
      <c r="F15" s="158"/>
      <c r="G15" s="159">
        <f t="shared" si="5"/>
        <v>0</v>
      </c>
      <c r="H15" s="157"/>
      <c r="I15" s="158"/>
      <c r="J15" s="159">
        <f t="shared" si="6"/>
        <v>0</v>
      </c>
      <c r="K15" s="157"/>
      <c r="L15" s="158"/>
      <c r="M15" s="159">
        <f t="shared" si="7"/>
        <v>0</v>
      </c>
      <c r="N15" s="157"/>
      <c r="O15" s="158"/>
      <c r="P15" s="159">
        <f t="shared" si="8"/>
        <v>0</v>
      </c>
      <c r="Q15" s="157"/>
      <c r="R15" s="158"/>
      <c r="S15" s="159">
        <f t="shared" si="9"/>
        <v>0</v>
      </c>
      <c r="T15" s="157"/>
      <c r="U15" s="158"/>
      <c r="V15" s="159">
        <f t="shared" si="10"/>
        <v>0</v>
      </c>
      <c r="W15" s="157"/>
      <c r="X15" s="158"/>
      <c r="Y15" s="159">
        <f t="shared" si="11"/>
        <v>0</v>
      </c>
      <c r="Z15" s="157"/>
      <c r="AA15" s="158"/>
      <c r="AB15" s="159">
        <f t="shared" si="12"/>
        <v>0</v>
      </c>
      <c r="AC15" s="160">
        <f t="shared" si="1"/>
        <v>0</v>
      </c>
      <c r="AD15" s="161">
        <f t="shared" si="2"/>
        <v>0</v>
      </c>
      <c r="AE15" s="162">
        <f t="shared" si="3"/>
        <v>0</v>
      </c>
      <c r="AF15" s="163" t="str">
        <f t="shared" si="4"/>
        <v>#DIV/0!</v>
      </c>
      <c r="AG15" s="164"/>
      <c r="AH15" s="139"/>
      <c r="AI15" s="139"/>
    </row>
    <row r="16" ht="30.0" customHeight="1">
      <c r="A16" s="165" t="s">
        <v>116</v>
      </c>
      <c r="B16" s="166" t="s">
        <v>121</v>
      </c>
      <c r="C16" s="167" t="s">
        <v>118</v>
      </c>
      <c r="D16" s="168" t="s">
        <v>119</v>
      </c>
      <c r="E16" s="169"/>
      <c r="F16" s="170"/>
      <c r="G16" s="171">
        <f t="shared" si="5"/>
        <v>0</v>
      </c>
      <c r="H16" s="169"/>
      <c r="I16" s="170"/>
      <c r="J16" s="171">
        <f t="shared" si="6"/>
        <v>0</v>
      </c>
      <c r="K16" s="169"/>
      <c r="L16" s="170"/>
      <c r="M16" s="171">
        <f t="shared" si="7"/>
        <v>0</v>
      </c>
      <c r="N16" s="169"/>
      <c r="O16" s="170"/>
      <c r="P16" s="171">
        <f t="shared" si="8"/>
        <v>0</v>
      </c>
      <c r="Q16" s="169"/>
      <c r="R16" s="170"/>
      <c r="S16" s="171">
        <f t="shared" si="9"/>
        <v>0</v>
      </c>
      <c r="T16" s="169"/>
      <c r="U16" s="170"/>
      <c r="V16" s="171">
        <f t="shared" si="10"/>
        <v>0</v>
      </c>
      <c r="W16" s="169"/>
      <c r="X16" s="170"/>
      <c r="Y16" s="171">
        <f t="shared" si="11"/>
        <v>0</v>
      </c>
      <c r="Z16" s="169"/>
      <c r="AA16" s="170"/>
      <c r="AB16" s="171">
        <f t="shared" si="12"/>
        <v>0</v>
      </c>
      <c r="AC16" s="172">
        <f t="shared" si="1"/>
        <v>0</v>
      </c>
      <c r="AD16" s="173">
        <f t="shared" si="2"/>
        <v>0</v>
      </c>
      <c r="AE16" s="174">
        <f t="shared" si="3"/>
        <v>0</v>
      </c>
      <c r="AF16" s="175" t="str">
        <f t="shared" si="4"/>
        <v>#DIV/0!</v>
      </c>
      <c r="AG16" s="176"/>
      <c r="AH16" s="139"/>
      <c r="AI16" s="139"/>
    </row>
    <row r="17" ht="30.0" customHeight="1">
      <c r="A17" s="140" t="s">
        <v>113</v>
      </c>
      <c r="B17" s="141" t="s">
        <v>122</v>
      </c>
      <c r="C17" s="142" t="s">
        <v>123</v>
      </c>
      <c r="D17" s="143"/>
      <c r="E17" s="144"/>
      <c r="F17" s="145"/>
      <c r="G17" s="146">
        <f>SUM(G18:G20)</f>
        <v>0</v>
      </c>
      <c r="H17" s="144"/>
      <c r="I17" s="145"/>
      <c r="J17" s="146">
        <f>SUM(J18:J20)</f>
        <v>0</v>
      </c>
      <c r="K17" s="144"/>
      <c r="L17" s="145"/>
      <c r="M17" s="146">
        <f>SUM(M18:M20)</f>
        <v>0</v>
      </c>
      <c r="N17" s="144"/>
      <c r="O17" s="145"/>
      <c r="P17" s="177">
        <v>0.0</v>
      </c>
      <c r="Q17" s="144"/>
      <c r="R17" s="145"/>
      <c r="S17" s="146">
        <f>SUM(S18:S20)</f>
        <v>0</v>
      </c>
      <c r="T17" s="144"/>
      <c r="U17" s="145"/>
      <c r="V17" s="177">
        <v>0.0</v>
      </c>
      <c r="W17" s="144"/>
      <c r="X17" s="145"/>
      <c r="Y17" s="146">
        <f>SUM(Y18:Y20)</f>
        <v>0</v>
      </c>
      <c r="Z17" s="144"/>
      <c r="AA17" s="145"/>
      <c r="AB17" s="177">
        <v>0.0</v>
      </c>
      <c r="AC17" s="147">
        <f t="shared" si="1"/>
        <v>0</v>
      </c>
      <c r="AD17" s="148">
        <f t="shared" si="2"/>
        <v>0</v>
      </c>
      <c r="AE17" s="149">
        <f t="shared" si="3"/>
        <v>0</v>
      </c>
      <c r="AF17" s="150" t="str">
        <f t="shared" si="4"/>
        <v>#DIV/0!</v>
      </c>
      <c r="AG17" s="151"/>
      <c r="AH17" s="152"/>
      <c r="AI17" s="152"/>
    </row>
    <row r="18" ht="30.0" customHeight="1">
      <c r="A18" s="153" t="s">
        <v>116</v>
      </c>
      <c r="B18" s="154" t="s">
        <v>117</v>
      </c>
      <c r="C18" s="155" t="s">
        <v>118</v>
      </c>
      <c r="D18" s="156" t="s">
        <v>119</v>
      </c>
      <c r="E18" s="157"/>
      <c r="F18" s="158"/>
      <c r="G18" s="159">
        <f t="shared" ref="G18:G20" si="13">E18*F18</f>
        <v>0</v>
      </c>
      <c r="H18" s="157"/>
      <c r="I18" s="158"/>
      <c r="J18" s="159">
        <f t="shared" ref="J18:J20" si="14">H18*I18</f>
        <v>0</v>
      </c>
      <c r="K18" s="157"/>
      <c r="L18" s="158"/>
      <c r="M18" s="159">
        <f t="shared" ref="M18:M20" si="15">K18*L18</f>
        <v>0</v>
      </c>
      <c r="N18" s="157"/>
      <c r="O18" s="158"/>
      <c r="P18" s="178">
        <v>0.0</v>
      </c>
      <c r="Q18" s="157"/>
      <c r="R18" s="158"/>
      <c r="S18" s="159">
        <f t="shared" ref="S18:S20" si="16">Q18*R18</f>
        <v>0</v>
      </c>
      <c r="T18" s="157"/>
      <c r="U18" s="158"/>
      <c r="V18" s="178">
        <v>0.0</v>
      </c>
      <c r="W18" s="157"/>
      <c r="X18" s="158"/>
      <c r="Y18" s="159">
        <f t="shared" ref="Y18:Y20" si="17">W18*X18</f>
        <v>0</v>
      </c>
      <c r="Z18" s="157"/>
      <c r="AA18" s="158"/>
      <c r="AB18" s="178">
        <v>0.0</v>
      </c>
      <c r="AC18" s="160">
        <f t="shared" si="1"/>
        <v>0</v>
      </c>
      <c r="AD18" s="161">
        <f t="shared" si="2"/>
        <v>0</v>
      </c>
      <c r="AE18" s="162">
        <f t="shared" si="3"/>
        <v>0</v>
      </c>
      <c r="AF18" s="163" t="str">
        <f t="shared" si="4"/>
        <v>#DIV/0!</v>
      </c>
      <c r="AG18" s="164"/>
      <c r="AH18" s="139"/>
      <c r="AI18" s="139"/>
    </row>
    <row r="19" ht="30.0" customHeight="1">
      <c r="A19" s="153" t="s">
        <v>116</v>
      </c>
      <c r="B19" s="154" t="s">
        <v>120</v>
      </c>
      <c r="C19" s="155" t="s">
        <v>118</v>
      </c>
      <c r="D19" s="156" t="s">
        <v>119</v>
      </c>
      <c r="E19" s="157"/>
      <c r="F19" s="158"/>
      <c r="G19" s="159">
        <f t="shared" si="13"/>
        <v>0</v>
      </c>
      <c r="H19" s="157"/>
      <c r="I19" s="158"/>
      <c r="J19" s="159">
        <f t="shared" si="14"/>
        <v>0</v>
      </c>
      <c r="K19" s="157"/>
      <c r="L19" s="158"/>
      <c r="M19" s="159">
        <f t="shared" si="15"/>
        <v>0</v>
      </c>
      <c r="N19" s="157"/>
      <c r="O19" s="158"/>
      <c r="P19" s="178">
        <v>0.0</v>
      </c>
      <c r="Q19" s="157"/>
      <c r="R19" s="158"/>
      <c r="S19" s="159">
        <f t="shared" si="16"/>
        <v>0</v>
      </c>
      <c r="T19" s="157"/>
      <c r="U19" s="158"/>
      <c r="V19" s="178">
        <v>0.0</v>
      </c>
      <c r="W19" s="157"/>
      <c r="X19" s="158"/>
      <c r="Y19" s="159">
        <f t="shared" si="17"/>
        <v>0</v>
      </c>
      <c r="Z19" s="157"/>
      <c r="AA19" s="158"/>
      <c r="AB19" s="178">
        <v>0.0</v>
      </c>
      <c r="AC19" s="160">
        <f t="shared" si="1"/>
        <v>0</v>
      </c>
      <c r="AD19" s="161">
        <f t="shared" si="2"/>
        <v>0</v>
      </c>
      <c r="AE19" s="162">
        <f t="shared" si="3"/>
        <v>0</v>
      </c>
      <c r="AF19" s="163" t="str">
        <f t="shared" si="4"/>
        <v>#DIV/0!</v>
      </c>
      <c r="AG19" s="164"/>
      <c r="AH19" s="139"/>
      <c r="AI19" s="139"/>
    </row>
    <row r="20" ht="30.0" customHeight="1">
      <c r="A20" s="179" t="s">
        <v>116</v>
      </c>
      <c r="B20" s="180" t="s">
        <v>121</v>
      </c>
      <c r="C20" s="181" t="s">
        <v>118</v>
      </c>
      <c r="D20" s="182" t="s">
        <v>119</v>
      </c>
      <c r="E20" s="183"/>
      <c r="F20" s="184"/>
      <c r="G20" s="185">
        <f t="shared" si="13"/>
        <v>0</v>
      </c>
      <c r="H20" s="183"/>
      <c r="I20" s="184"/>
      <c r="J20" s="185">
        <f t="shared" si="14"/>
        <v>0</v>
      </c>
      <c r="K20" s="183"/>
      <c r="L20" s="184"/>
      <c r="M20" s="185">
        <f t="shared" si="15"/>
        <v>0</v>
      </c>
      <c r="N20" s="183"/>
      <c r="O20" s="184"/>
      <c r="P20" s="186">
        <v>0.0</v>
      </c>
      <c r="Q20" s="183"/>
      <c r="R20" s="184"/>
      <c r="S20" s="185">
        <f t="shared" si="16"/>
        <v>0</v>
      </c>
      <c r="T20" s="183"/>
      <c r="U20" s="184"/>
      <c r="V20" s="186">
        <v>0.0</v>
      </c>
      <c r="W20" s="183"/>
      <c r="X20" s="184"/>
      <c r="Y20" s="185">
        <f t="shared" si="17"/>
        <v>0</v>
      </c>
      <c r="Z20" s="183"/>
      <c r="AA20" s="184"/>
      <c r="AB20" s="186">
        <v>0.0</v>
      </c>
      <c r="AC20" s="172">
        <f t="shared" si="1"/>
        <v>0</v>
      </c>
      <c r="AD20" s="173">
        <f t="shared" si="2"/>
        <v>0</v>
      </c>
      <c r="AE20" s="174">
        <f t="shared" si="3"/>
        <v>0</v>
      </c>
      <c r="AF20" s="163" t="str">
        <f t="shared" si="4"/>
        <v>#DIV/0!</v>
      </c>
      <c r="AG20" s="164"/>
      <c r="AH20" s="139"/>
      <c r="AI20" s="139"/>
    </row>
    <row r="21" ht="30.0" customHeight="1">
      <c r="A21" s="140" t="s">
        <v>113</v>
      </c>
      <c r="B21" s="141" t="s">
        <v>124</v>
      </c>
      <c r="C21" s="142" t="s">
        <v>125</v>
      </c>
      <c r="D21" s="143"/>
      <c r="E21" s="144"/>
      <c r="F21" s="145"/>
      <c r="G21" s="146">
        <f>SUM(G22:G24)</f>
        <v>0</v>
      </c>
      <c r="H21" s="144"/>
      <c r="I21" s="145"/>
      <c r="J21" s="146">
        <f>SUM(J22:J24)</f>
        <v>0</v>
      </c>
      <c r="K21" s="144"/>
      <c r="L21" s="145"/>
      <c r="M21" s="146">
        <f>SUM(M22:M24)</f>
        <v>0</v>
      </c>
      <c r="N21" s="144"/>
      <c r="O21" s="145"/>
      <c r="P21" s="177">
        <f>SUM(P22:P24)</f>
        <v>0</v>
      </c>
      <c r="Q21" s="144"/>
      <c r="R21" s="145"/>
      <c r="S21" s="146">
        <f>SUM(S22:S24)</f>
        <v>0</v>
      </c>
      <c r="T21" s="144"/>
      <c r="U21" s="145"/>
      <c r="V21" s="177">
        <f>SUM(V22:V24)</f>
        <v>0</v>
      </c>
      <c r="W21" s="144"/>
      <c r="X21" s="145"/>
      <c r="Y21" s="146">
        <f>SUM(Y22:Y24)</f>
        <v>0</v>
      </c>
      <c r="Z21" s="144"/>
      <c r="AA21" s="145"/>
      <c r="AB21" s="177">
        <f>SUM(AB22:AB24)</f>
        <v>0</v>
      </c>
      <c r="AC21" s="147">
        <f t="shared" si="1"/>
        <v>0</v>
      </c>
      <c r="AD21" s="148">
        <f t="shared" si="2"/>
        <v>0</v>
      </c>
      <c r="AE21" s="149">
        <f t="shared" si="3"/>
        <v>0</v>
      </c>
      <c r="AF21" s="187" t="str">
        <f t="shared" si="4"/>
        <v>#DIV/0!</v>
      </c>
      <c r="AG21" s="188"/>
      <c r="AH21" s="152"/>
      <c r="AI21" s="152"/>
    </row>
    <row r="22" ht="30.0" customHeight="1">
      <c r="A22" s="153" t="s">
        <v>116</v>
      </c>
      <c r="B22" s="154" t="s">
        <v>117</v>
      </c>
      <c r="C22" s="155" t="s">
        <v>118</v>
      </c>
      <c r="D22" s="156" t="s">
        <v>119</v>
      </c>
      <c r="E22" s="157"/>
      <c r="F22" s="158"/>
      <c r="G22" s="159">
        <f t="shared" ref="G22:G24" si="18">E22*F22</f>
        <v>0</v>
      </c>
      <c r="H22" s="157"/>
      <c r="I22" s="158"/>
      <c r="J22" s="159">
        <f t="shared" ref="J22:J24" si="19">H22*I22</f>
        <v>0</v>
      </c>
      <c r="K22" s="157"/>
      <c r="L22" s="158"/>
      <c r="M22" s="159">
        <f t="shared" ref="M22:M24" si="20">K22*L22</f>
        <v>0</v>
      </c>
      <c r="N22" s="157"/>
      <c r="O22" s="158"/>
      <c r="P22" s="178">
        <f t="shared" ref="P22:P24" si="21">N22*O22</f>
        <v>0</v>
      </c>
      <c r="Q22" s="157"/>
      <c r="R22" s="158"/>
      <c r="S22" s="159">
        <f t="shared" ref="S22:S24" si="22">Q22*R22</f>
        <v>0</v>
      </c>
      <c r="T22" s="157"/>
      <c r="U22" s="158"/>
      <c r="V22" s="178">
        <f t="shared" ref="V22:V24" si="23">T22*U22</f>
        <v>0</v>
      </c>
      <c r="W22" s="157"/>
      <c r="X22" s="158"/>
      <c r="Y22" s="159">
        <f t="shared" ref="Y22:Y24" si="24">W22*X22</f>
        <v>0</v>
      </c>
      <c r="Z22" s="157"/>
      <c r="AA22" s="158"/>
      <c r="AB22" s="178">
        <f t="shared" ref="AB22:AB24" si="25">Z22*AA22</f>
        <v>0</v>
      </c>
      <c r="AC22" s="160">
        <f t="shared" si="1"/>
        <v>0</v>
      </c>
      <c r="AD22" s="161">
        <f t="shared" si="2"/>
        <v>0</v>
      </c>
      <c r="AE22" s="162">
        <f t="shared" si="3"/>
        <v>0</v>
      </c>
      <c r="AF22" s="163" t="str">
        <f t="shared" si="4"/>
        <v>#DIV/0!</v>
      </c>
      <c r="AG22" s="164"/>
      <c r="AH22" s="139"/>
      <c r="AI22" s="139"/>
    </row>
    <row r="23" ht="30.0" customHeight="1">
      <c r="A23" s="153" t="s">
        <v>116</v>
      </c>
      <c r="B23" s="154" t="s">
        <v>120</v>
      </c>
      <c r="C23" s="155" t="s">
        <v>118</v>
      </c>
      <c r="D23" s="156" t="s">
        <v>119</v>
      </c>
      <c r="E23" s="157"/>
      <c r="F23" s="158"/>
      <c r="G23" s="159">
        <f t="shared" si="18"/>
        <v>0</v>
      </c>
      <c r="H23" s="157"/>
      <c r="I23" s="158"/>
      <c r="J23" s="159">
        <f t="shared" si="19"/>
        <v>0</v>
      </c>
      <c r="K23" s="157"/>
      <c r="L23" s="158"/>
      <c r="M23" s="159">
        <f t="shared" si="20"/>
        <v>0</v>
      </c>
      <c r="N23" s="157"/>
      <c r="O23" s="158"/>
      <c r="P23" s="178">
        <f t="shared" si="21"/>
        <v>0</v>
      </c>
      <c r="Q23" s="157"/>
      <c r="R23" s="158"/>
      <c r="S23" s="159">
        <f t="shared" si="22"/>
        <v>0</v>
      </c>
      <c r="T23" s="157"/>
      <c r="U23" s="158"/>
      <c r="V23" s="178">
        <f t="shared" si="23"/>
        <v>0</v>
      </c>
      <c r="W23" s="157"/>
      <c r="X23" s="158"/>
      <c r="Y23" s="159">
        <f t="shared" si="24"/>
        <v>0</v>
      </c>
      <c r="Z23" s="157"/>
      <c r="AA23" s="158"/>
      <c r="AB23" s="178">
        <f t="shared" si="25"/>
        <v>0</v>
      </c>
      <c r="AC23" s="160">
        <f t="shared" si="1"/>
        <v>0</v>
      </c>
      <c r="AD23" s="161">
        <f t="shared" si="2"/>
        <v>0</v>
      </c>
      <c r="AE23" s="162">
        <f t="shared" si="3"/>
        <v>0</v>
      </c>
      <c r="AF23" s="163" t="str">
        <f t="shared" si="4"/>
        <v>#DIV/0!</v>
      </c>
      <c r="AG23" s="164"/>
      <c r="AH23" s="139"/>
      <c r="AI23" s="139"/>
    </row>
    <row r="24" ht="30.0" customHeight="1">
      <c r="A24" s="179" t="s">
        <v>116</v>
      </c>
      <c r="B24" s="180" t="s">
        <v>121</v>
      </c>
      <c r="C24" s="181" t="s">
        <v>118</v>
      </c>
      <c r="D24" s="182" t="s">
        <v>119</v>
      </c>
      <c r="E24" s="183"/>
      <c r="F24" s="184"/>
      <c r="G24" s="185">
        <f t="shared" si="18"/>
        <v>0</v>
      </c>
      <c r="H24" s="183"/>
      <c r="I24" s="184"/>
      <c r="J24" s="185">
        <f t="shared" si="19"/>
        <v>0</v>
      </c>
      <c r="K24" s="183"/>
      <c r="L24" s="184"/>
      <c r="M24" s="185">
        <f t="shared" si="20"/>
        <v>0</v>
      </c>
      <c r="N24" s="183"/>
      <c r="O24" s="184"/>
      <c r="P24" s="186">
        <f t="shared" si="21"/>
        <v>0</v>
      </c>
      <c r="Q24" s="183"/>
      <c r="R24" s="184"/>
      <c r="S24" s="185">
        <f t="shared" si="22"/>
        <v>0</v>
      </c>
      <c r="T24" s="183"/>
      <c r="U24" s="184"/>
      <c r="V24" s="186">
        <f t="shared" si="23"/>
        <v>0</v>
      </c>
      <c r="W24" s="183"/>
      <c r="X24" s="184"/>
      <c r="Y24" s="185">
        <f t="shared" si="24"/>
        <v>0</v>
      </c>
      <c r="Z24" s="183"/>
      <c r="AA24" s="184"/>
      <c r="AB24" s="186">
        <f t="shared" si="25"/>
        <v>0</v>
      </c>
      <c r="AC24" s="172">
        <f t="shared" si="1"/>
        <v>0</v>
      </c>
      <c r="AD24" s="173">
        <f t="shared" si="2"/>
        <v>0</v>
      </c>
      <c r="AE24" s="174">
        <f t="shared" si="3"/>
        <v>0</v>
      </c>
      <c r="AF24" s="189" t="str">
        <f t="shared" si="4"/>
        <v>#DIV/0!</v>
      </c>
      <c r="AG24" s="190"/>
      <c r="AH24" s="139"/>
      <c r="AI24" s="139"/>
    </row>
    <row r="25" ht="15.75" customHeight="1">
      <c r="A25" s="191" t="s">
        <v>126</v>
      </c>
      <c r="B25" s="192"/>
      <c r="C25" s="193"/>
      <c r="D25" s="194"/>
      <c r="E25" s="195"/>
      <c r="F25" s="195"/>
      <c r="G25" s="196">
        <f>G21+G17+G13</f>
        <v>0</v>
      </c>
      <c r="H25" s="195"/>
      <c r="I25" s="197"/>
      <c r="J25" s="198">
        <f>J21+J17+J13</f>
        <v>0</v>
      </c>
      <c r="K25" s="199"/>
      <c r="L25" s="195"/>
      <c r="M25" s="196">
        <f>M21+M17+M13</f>
        <v>0</v>
      </c>
      <c r="N25" s="195"/>
      <c r="O25" s="195"/>
      <c r="P25" s="198">
        <f>P21+P17+P13</f>
        <v>0</v>
      </c>
      <c r="Q25" s="199"/>
      <c r="R25" s="195"/>
      <c r="S25" s="196">
        <f>S21+S17+S13</f>
        <v>0</v>
      </c>
      <c r="T25" s="195"/>
      <c r="U25" s="195"/>
      <c r="V25" s="198">
        <f>V21+V17+V13</f>
        <v>0</v>
      </c>
      <c r="W25" s="199"/>
      <c r="X25" s="195"/>
      <c r="Y25" s="196">
        <f>Y21+Y17+Y13</f>
        <v>0</v>
      </c>
      <c r="Z25" s="195"/>
      <c r="AA25" s="195"/>
      <c r="AB25" s="198">
        <f t="shared" ref="AB25:AD25" si="26">AB21+AB17+AB13</f>
        <v>0</v>
      </c>
      <c r="AC25" s="198">
        <f t="shared" si="26"/>
        <v>0</v>
      </c>
      <c r="AD25" s="200">
        <f t="shared" si="26"/>
        <v>0</v>
      </c>
      <c r="AE25" s="197">
        <f t="shared" si="3"/>
        <v>0</v>
      </c>
      <c r="AF25" s="201" t="str">
        <f t="shared" si="4"/>
        <v>#DIV/0!</v>
      </c>
      <c r="AG25" s="202"/>
      <c r="AH25" s="139"/>
      <c r="AI25" s="139"/>
    </row>
    <row r="26" ht="30.0" customHeight="1">
      <c r="A26" s="203" t="s">
        <v>111</v>
      </c>
      <c r="B26" s="204">
        <v>2.0</v>
      </c>
      <c r="C26" s="205" t="s">
        <v>127</v>
      </c>
      <c r="D26" s="206"/>
      <c r="E26" s="207"/>
      <c r="F26" s="207"/>
      <c r="G26" s="207"/>
      <c r="H26" s="208"/>
      <c r="I26" s="207"/>
      <c r="J26" s="207"/>
      <c r="K26" s="207"/>
      <c r="L26" s="207"/>
      <c r="M26" s="209"/>
      <c r="N26" s="208"/>
      <c r="O26" s="207"/>
      <c r="P26" s="209"/>
      <c r="Q26" s="207"/>
      <c r="R26" s="207"/>
      <c r="S26" s="209"/>
      <c r="T26" s="208"/>
      <c r="U26" s="207"/>
      <c r="V26" s="209"/>
      <c r="W26" s="207"/>
      <c r="X26" s="207"/>
      <c r="Y26" s="209"/>
      <c r="Z26" s="208"/>
      <c r="AA26" s="207"/>
      <c r="AB26" s="207"/>
      <c r="AC26" s="135"/>
      <c r="AD26" s="136"/>
      <c r="AE26" s="136"/>
      <c r="AF26" s="137"/>
      <c r="AG26" s="138"/>
      <c r="AH26" s="139"/>
      <c r="AI26" s="139"/>
    </row>
    <row r="27" ht="30.0" customHeight="1">
      <c r="A27" s="140" t="s">
        <v>113</v>
      </c>
      <c r="B27" s="141" t="s">
        <v>128</v>
      </c>
      <c r="C27" s="210" t="s">
        <v>129</v>
      </c>
      <c r="D27" s="211"/>
      <c r="E27" s="144"/>
      <c r="F27" s="145"/>
      <c r="G27" s="146">
        <f>G28</f>
        <v>0</v>
      </c>
      <c r="H27" s="144"/>
      <c r="I27" s="145"/>
      <c r="J27" s="146">
        <f>J28</f>
        <v>0</v>
      </c>
      <c r="K27" s="144"/>
      <c r="L27" s="145"/>
      <c r="M27" s="146">
        <f>M28</f>
        <v>0</v>
      </c>
      <c r="N27" s="144"/>
      <c r="O27" s="145"/>
      <c r="P27" s="177">
        <f>P28</f>
        <v>0</v>
      </c>
      <c r="Q27" s="144"/>
      <c r="R27" s="145"/>
      <c r="S27" s="146">
        <f>S28</f>
        <v>0</v>
      </c>
      <c r="T27" s="144"/>
      <c r="U27" s="145"/>
      <c r="V27" s="177">
        <f>V28</f>
        <v>0</v>
      </c>
      <c r="W27" s="144"/>
      <c r="X27" s="145"/>
      <c r="Y27" s="146">
        <f>Y28</f>
        <v>0</v>
      </c>
      <c r="Z27" s="144"/>
      <c r="AA27" s="145"/>
      <c r="AB27" s="177">
        <f>AB28</f>
        <v>0</v>
      </c>
      <c r="AC27" s="147">
        <f t="shared" ref="AC27:AC28" si="27">G27+M27+S27+Y27</f>
        <v>0</v>
      </c>
      <c r="AD27" s="148">
        <f t="shared" ref="AD27:AD28" si="28">J27+P27+V27+AB27</f>
        <v>0</v>
      </c>
      <c r="AE27" s="149">
        <f t="shared" ref="AE27:AE28" si="29">AC27-AD27</f>
        <v>0</v>
      </c>
      <c r="AF27" s="150" t="str">
        <f t="shared" ref="AF27:AF29" si="30">AE27/AC27</f>
        <v>#DIV/0!</v>
      </c>
      <c r="AG27" s="151"/>
      <c r="AH27" s="152"/>
      <c r="AI27" s="152"/>
    </row>
    <row r="28" ht="30.0" customHeight="1">
      <c r="A28" s="165" t="s">
        <v>116</v>
      </c>
      <c r="B28" s="166" t="s">
        <v>117</v>
      </c>
      <c r="C28" s="167"/>
      <c r="D28" s="168"/>
      <c r="E28" s="183"/>
      <c r="F28" s="184"/>
      <c r="G28" s="185">
        <f>G25*22%</f>
        <v>0</v>
      </c>
      <c r="H28" s="183"/>
      <c r="I28" s="184"/>
      <c r="J28" s="185">
        <f>J25*22%</f>
        <v>0</v>
      </c>
      <c r="K28" s="183"/>
      <c r="L28" s="184"/>
      <c r="M28" s="185">
        <f>M25*22%</f>
        <v>0</v>
      </c>
      <c r="N28" s="183"/>
      <c r="O28" s="184"/>
      <c r="P28" s="186">
        <f>P25*22%</f>
        <v>0</v>
      </c>
      <c r="Q28" s="183"/>
      <c r="R28" s="184"/>
      <c r="S28" s="185">
        <f>S25*22%</f>
        <v>0</v>
      </c>
      <c r="T28" s="183"/>
      <c r="U28" s="184"/>
      <c r="V28" s="186">
        <f>V25*22%</f>
        <v>0</v>
      </c>
      <c r="W28" s="183"/>
      <c r="X28" s="184"/>
      <c r="Y28" s="185">
        <f>Y25*22%</f>
        <v>0</v>
      </c>
      <c r="Z28" s="183"/>
      <c r="AA28" s="184"/>
      <c r="AB28" s="186">
        <f>AB25*22%</f>
        <v>0</v>
      </c>
      <c r="AC28" s="172">
        <f t="shared" si="27"/>
        <v>0</v>
      </c>
      <c r="AD28" s="173">
        <f t="shared" si="28"/>
        <v>0</v>
      </c>
      <c r="AE28" s="174">
        <f t="shared" si="29"/>
        <v>0</v>
      </c>
      <c r="AF28" s="189" t="str">
        <f t="shared" si="30"/>
        <v>#DIV/0!</v>
      </c>
      <c r="AG28" s="190"/>
      <c r="AH28" s="139"/>
      <c r="AI28" s="139"/>
    </row>
    <row r="29" ht="15.75" customHeight="1">
      <c r="A29" s="191" t="s">
        <v>130</v>
      </c>
      <c r="B29" s="192"/>
      <c r="C29" s="212"/>
      <c r="D29" s="213"/>
      <c r="E29" s="195"/>
      <c r="F29" s="195"/>
      <c r="G29" s="198">
        <f>G27</f>
        <v>0</v>
      </c>
      <c r="H29" s="195"/>
      <c r="I29" s="197"/>
      <c r="J29" s="198">
        <f>J27</f>
        <v>0</v>
      </c>
      <c r="K29" s="199"/>
      <c r="L29" s="195"/>
      <c r="M29" s="196">
        <f>M27</f>
        <v>0</v>
      </c>
      <c r="N29" s="195"/>
      <c r="O29" s="195"/>
      <c r="P29" s="198">
        <f>P27</f>
        <v>0</v>
      </c>
      <c r="Q29" s="199"/>
      <c r="R29" s="195"/>
      <c r="S29" s="196">
        <f>S27</f>
        <v>0</v>
      </c>
      <c r="T29" s="195"/>
      <c r="U29" s="195"/>
      <c r="V29" s="198">
        <f>V27</f>
        <v>0</v>
      </c>
      <c r="W29" s="199"/>
      <c r="X29" s="195"/>
      <c r="Y29" s="196">
        <f>Y27</f>
        <v>0</v>
      </c>
      <c r="Z29" s="195"/>
      <c r="AA29" s="195"/>
      <c r="AB29" s="198">
        <f>AB27</f>
        <v>0</v>
      </c>
      <c r="AC29" s="198">
        <f t="shared" ref="AC29:AE29" si="31">AC28</f>
        <v>0</v>
      </c>
      <c r="AD29" s="200">
        <f t="shared" si="31"/>
        <v>0</v>
      </c>
      <c r="AE29" s="197">
        <f t="shared" si="31"/>
        <v>0</v>
      </c>
      <c r="AF29" s="201" t="str">
        <f t="shared" si="30"/>
        <v>#DIV/0!</v>
      </c>
      <c r="AG29" s="202"/>
      <c r="AH29" s="139"/>
      <c r="AI29" s="139"/>
    </row>
    <row r="30" ht="33.0" customHeight="1">
      <c r="A30" s="203" t="s">
        <v>131</v>
      </c>
      <c r="B30" s="214" t="s">
        <v>31</v>
      </c>
      <c r="C30" s="215" t="s">
        <v>132</v>
      </c>
      <c r="D30" s="216"/>
      <c r="E30" s="217"/>
      <c r="F30" s="218"/>
      <c r="G30" s="218"/>
      <c r="H30" s="129"/>
      <c r="I30" s="130"/>
      <c r="J30" s="134"/>
      <c r="K30" s="130"/>
      <c r="L30" s="130"/>
      <c r="M30" s="134"/>
      <c r="N30" s="129"/>
      <c r="O30" s="130"/>
      <c r="P30" s="134"/>
      <c r="Q30" s="130"/>
      <c r="R30" s="130"/>
      <c r="S30" s="134"/>
      <c r="T30" s="129"/>
      <c r="U30" s="130"/>
      <c r="V30" s="134"/>
      <c r="W30" s="130"/>
      <c r="X30" s="130"/>
      <c r="Y30" s="134"/>
      <c r="Z30" s="129"/>
      <c r="AA30" s="130"/>
      <c r="AB30" s="130"/>
      <c r="AC30" s="135"/>
      <c r="AD30" s="136"/>
      <c r="AE30" s="136"/>
      <c r="AF30" s="137"/>
      <c r="AG30" s="138"/>
      <c r="AH30" s="139"/>
      <c r="AI30" s="139"/>
    </row>
    <row r="31" ht="29.25" customHeight="1">
      <c r="A31" s="140" t="s">
        <v>113</v>
      </c>
      <c r="B31" s="141" t="s">
        <v>133</v>
      </c>
      <c r="C31" s="210" t="s">
        <v>134</v>
      </c>
      <c r="D31" s="219"/>
      <c r="E31" s="144"/>
      <c r="F31" s="145"/>
      <c r="G31" s="177">
        <f>SUM(G32:G34)</f>
        <v>0</v>
      </c>
      <c r="H31" s="144"/>
      <c r="I31" s="145"/>
      <c r="J31" s="146">
        <f>SUM(J32:J34)</f>
        <v>0</v>
      </c>
      <c r="K31" s="144"/>
      <c r="L31" s="145"/>
      <c r="M31" s="146">
        <f>SUM(M32:M34)</f>
        <v>0</v>
      </c>
      <c r="N31" s="144"/>
      <c r="O31" s="145"/>
      <c r="P31" s="177">
        <f>SUM(P32:P34)</f>
        <v>0</v>
      </c>
      <c r="Q31" s="144"/>
      <c r="R31" s="145"/>
      <c r="S31" s="146">
        <f>SUM(S32:S34)</f>
        <v>0</v>
      </c>
      <c r="T31" s="144"/>
      <c r="U31" s="145"/>
      <c r="V31" s="177">
        <f>SUM(V32:V34)</f>
        <v>0</v>
      </c>
      <c r="W31" s="144"/>
      <c r="X31" s="145"/>
      <c r="Y31" s="146">
        <f>SUM(Y32:Y34)</f>
        <v>0</v>
      </c>
      <c r="Z31" s="144"/>
      <c r="AA31" s="145"/>
      <c r="AB31" s="177">
        <f>SUM(AB32:AB34)</f>
        <v>0</v>
      </c>
      <c r="AC31" s="147">
        <f t="shared" ref="AC31:AC42" si="32">G31+M31+S31+Y31</f>
        <v>0</v>
      </c>
      <c r="AD31" s="148">
        <f t="shared" ref="AD31:AD42" si="33">J31+P31+V31+AB31</f>
        <v>0</v>
      </c>
      <c r="AE31" s="148">
        <f t="shared" ref="AE31:AE43" si="34">AC31-AD31</f>
        <v>0</v>
      </c>
      <c r="AF31" s="220" t="str">
        <f t="shared" ref="AF31:AF43" si="35">AE31/AC31</f>
        <v>#DIV/0!</v>
      </c>
      <c r="AG31" s="151"/>
      <c r="AH31" s="152"/>
      <c r="AI31" s="152"/>
    </row>
    <row r="32" ht="39.75" customHeight="1">
      <c r="A32" s="153" t="s">
        <v>116</v>
      </c>
      <c r="B32" s="154" t="s">
        <v>117</v>
      </c>
      <c r="C32" s="155" t="s">
        <v>135</v>
      </c>
      <c r="D32" s="156" t="s">
        <v>136</v>
      </c>
      <c r="E32" s="157"/>
      <c r="F32" s="158"/>
      <c r="G32" s="178">
        <f t="shared" ref="G32:G34" si="36">E32*F32</f>
        <v>0</v>
      </c>
      <c r="H32" s="157"/>
      <c r="I32" s="158"/>
      <c r="J32" s="159">
        <f t="shared" ref="J32:J34" si="37">H32*I32</f>
        <v>0</v>
      </c>
      <c r="K32" s="157"/>
      <c r="L32" s="158"/>
      <c r="M32" s="159">
        <f t="shared" ref="M32:M34" si="38">K32*L32</f>
        <v>0</v>
      </c>
      <c r="N32" s="157"/>
      <c r="O32" s="158"/>
      <c r="P32" s="178">
        <f t="shared" ref="P32:P34" si="39">N32*O32</f>
        <v>0</v>
      </c>
      <c r="Q32" s="157"/>
      <c r="R32" s="158"/>
      <c r="S32" s="159">
        <f t="shared" ref="S32:S34" si="40">Q32*R32</f>
        <v>0</v>
      </c>
      <c r="T32" s="157"/>
      <c r="U32" s="158"/>
      <c r="V32" s="178">
        <f t="shared" ref="V32:V34" si="41">T32*U32</f>
        <v>0</v>
      </c>
      <c r="W32" s="157"/>
      <c r="X32" s="158"/>
      <c r="Y32" s="159">
        <f t="shared" ref="Y32:Y34" si="42">W32*X32</f>
        <v>0</v>
      </c>
      <c r="Z32" s="157"/>
      <c r="AA32" s="158"/>
      <c r="AB32" s="178">
        <f t="shared" ref="AB32:AB34" si="43">Z32*AA32</f>
        <v>0</v>
      </c>
      <c r="AC32" s="160">
        <f t="shared" si="32"/>
        <v>0</v>
      </c>
      <c r="AD32" s="161">
        <f t="shared" si="33"/>
        <v>0</v>
      </c>
      <c r="AE32" s="221">
        <f t="shared" si="34"/>
        <v>0</v>
      </c>
      <c r="AF32" s="222" t="str">
        <f t="shared" si="35"/>
        <v>#DIV/0!</v>
      </c>
      <c r="AG32" s="164"/>
      <c r="AH32" s="139"/>
      <c r="AI32" s="139"/>
    </row>
    <row r="33" ht="39.75" customHeight="1">
      <c r="A33" s="153" t="s">
        <v>116</v>
      </c>
      <c r="B33" s="154" t="s">
        <v>120</v>
      </c>
      <c r="C33" s="155" t="s">
        <v>135</v>
      </c>
      <c r="D33" s="156" t="s">
        <v>136</v>
      </c>
      <c r="E33" s="157"/>
      <c r="F33" s="158"/>
      <c r="G33" s="178">
        <f t="shared" si="36"/>
        <v>0</v>
      </c>
      <c r="H33" s="157"/>
      <c r="I33" s="158"/>
      <c r="J33" s="159">
        <f t="shared" si="37"/>
        <v>0</v>
      </c>
      <c r="K33" s="157"/>
      <c r="L33" s="158"/>
      <c r="M33" s="159">
        <f t="shared" si="38"/>
        <v>0</v>
      </c>
      <c r="N33" s="157"/>
      <c r="O33" s="158"/>
      <c r="P33" s="178">
        <f t="shared" si="39"/>
        <v>0</v>
      </c>
      <c r="Q33" s="157"/>
      <c r="R33" s="158"/>
      <c r="S33" s="159">
        <f t="shared" si="40"/>
        <v>0</v>
      </c>
      <c r="T33" s="157"/>
      <c r="U33" s="158"/>
      <c r="V33" s="178">
        <f t="shared" si="41"/>
        <v>0</v>
      </c>
      <c r="W33" s="157"/>
      <c r="X33" s="158"/>
      <c r="Y33" s="159">
        <f t="shared" si="42"/>
        <v>0</v>
      </c>
      <c r="Z33" s="157"/>
      <c r="AA33" s="158"/>
      <c r="AB33" s="178">
        <f t="shared" si="43"/>
        <v>0</v>
      </c>
      <c r="AC33" s="160">
        <f t="shared" si="32"/>
        <v>0</v>
      </c>
      <c r="AD33" s="161">
        <f t="shared" si="33"/>
        <v>0</v>
      </c>
      <c r="AE33" s="221">
        <f t="shared" si="34"/>
        <v>0</v>
      </c>
      <c r="AF33" s="222" t="str">
        <f t="shared" si="35"/>
        <v>#DIV/0!</v>
      </c>
      <c r="AG33" s="164"/>
      <c r="AH33" s="139"/>
      <c r="AI33" s="139"/>
    </row>
    <row r="34" ht="39.75" customHeight="1">
      <c r="A34" s="179" t="s">
        <v>116</v>
      </c>
      <c r="B34" s="180" t="s">
        <v>121</v>
      </c>
      <c r="C34" s="181" t="s">
        <v>135</v>
      </c>
      <c r="D34" s="182" t="s">
        <v>136</v>
      </c>
      <c r="E34" s="183"/>
      <c r="F34" s="184"/>
      <c r="G34" s="186">
        <f t="shared" si="36"/>
        <v>0</v>
      </c>
      <c r="H34" s="183"/>
      <c r="I34" s="184"/>
      <c r="J34" s="185">
        <f t="shared" si="37"/>
        <v>0</v>
      </c>
      <c r="K34" s="183"/>
      <c r="L34" s="184"/>
      <c r="M34" s="185">
        <f t="shared" si="38"/>
        <v>0</v>
      </c>
      <c r="N34" s="183"/>
      <c r="O34" s="184"/>
      <c r="P34" s="186">
        <f t="shared" si="39"/>
        <v>0</v>
      </c>
      <c r="Q34" s="183"/>
      <c r="R34" s="184"/>
      <c r="S34" s="185">
        <f t="shared" si="40"/>
        <v>0</v>
      </c>
      <c r="T34" s="183"/>
      <c r="U34" s="184"/>
      <c r="V34" s="186">
        <f t="shared" si="41"/>
        <v>0</v>
      </c>
      <c r="W34" s="183"/>
      <c r="X34" s="184"/>
      <c r="Y34" s="185">
        <f t="shared" si="42"/>
        <v>0</v>
      </c>
      <c r="Z34" s="183"/>
      <c r="AA34" s="184"/>
      <c r="AB34" s="186">
        <f t="shared" si="43"/>
        <v>0</v>
      </c>
      <c r="AC34" s="172">
        <f t="shared" si="32"/>
        <v>0</v>
      </c>
      <c r="AD34" s="173">
        <f t="shared" si="33"/>
        <v>0</v>
      </c>
      <c r="AE34" s="223">
        <f t="shared" si="34"/>
        <v>0</v>
      </c>
      <c r="AF34" s="222" t="str">
        <f t="shared" si="35"/>
        <v>#DIV/0!</v>
      </c>
      <c r="AG34" s="164"/>
      <c r="AH34" s="139"/>
      <c r="AI34" s="139"/>
    </row>
    <row r="35" ht="30.0" customHeight="1">
      <c r="A35" s="140" t="s">
        <v>113</v>
      </c>
      <c r="B35" s="141" t="s">
        <v>137</v>
      </c>
      <c r="C35" s="142" t="s">
        <v>138</v>
      </c>
      <c r="D35" s="143"/>
      <c r="E35" s="144">
        <f t="shared" ref="E35:AB35" si="44">SUM(E36:E38)</f>
        <v>0</v>
      </c>
      <c r="F35" s="145">
        <f t="shared" si="44"/>
        <v>0</v>
      </c>
      <c r="G35" s="146">
        <f t="shared" si="44"/>
        <v>0</v>
      </c>
      <c r="H35" s="144">
        <f t="shared" si="44"/>
        <v>0</v>
      </c>
      <c r="I35" s="145">
        <f t="shared" si="44"/>
        <v>0</v>
      </c>
      <c r="J35" s="146">
        <f t="shared" si="44"/>
        <v>0</v>
      </c>
      <c r="K35" s="144">
        <f t="shared" si="44"/>
        <v>0</v>
      </c>
      <c r="L35" s="145">
        <f t="shared" si="44"/>
        <v>0</v>
      </c>
      <c r="M35" s="146">
        <f t="shared" si="44"/>
        <v>0</v>
      </c>
      <c r="N35" s="144">
        <f t="shared" si="44"/>
        <v>0</v>
      </c>
      <c r="O35" s="145">
        <f t="shared" si="44"/>
        <v>0</v>
      </c>
      <c r="P35" s="177">
        <f t="shared" si="44"/>
        <v>0</v>
      </c>
      <c r="Q35" s="144">
        <f t="shared" si="44"/>
        <v>0</v>
      </c>
      <c r="R35" s="145">
        <f t="shared" si="44"/>
        <v>0</v>
      </c>
      <c r="S35" s="146">
        <f t="shared" si="44"/>
        <v>0</v>
      </c>
      <c r="T35" s="144">
        <f t="shared" si="44"/>
        <v>0</v>
      </c>
      <c r="U35" s="145">
        <f t="shared" si="44"/>
        <v>0</v>
      </c>
      <c r="V35" s="177">
        <f t="shared" si="44"/>
        <v>0</v>
      </c>
      <c r="W35" s="144">
        <f t="shared" si="44"/>
        <v>0</v>
      </c>
      <c r="X35" s="145">
        <f t="shared" si="44"/>
        <v>0</v>
      </c>
      <c r="Y35" s="146">
        <f t="shared" si="44"/>
        <v>0</v>
      </c>
      <c r="Z35" s="144">
        <f t="shared" si="44"/>
        <v>0</v>
      </c>
      <c r="AA35" s="145">
        <f t="shared" si="44"/>
        <v>0</v>
      </c>
      <c r="AB35" s="177">
        <f t="shared" si="44"/>
        <v>0</v>
      </c>
      <c r="AC35" s="147">
        <f t="shared" si="32"/>
        <v>0</v>
      </c>
      <c r="AD35" s="148">
        <f t="shared" si="33"/>
        <v>0</v>
      </c>
      <c r="AE35" s="148">
        <f t="shared" si="34"/>
        <v>0</v>
      </c>
      <c r="AF35" s="224" t="str">
        <f t="shared" si="35"/>
        <v>#DIV/0!</v>
      </c>
      <c r="AG35" s="188"/>
      <c r="AH35" s="152"/>
      <c r="AI35" s="152"/>
    </row>
    <row r="36" ht="39.75" customHeight="1">
      <c r="A36" s="153" t="s">
        <v>116</v>
      </c>
      <c r="B36" s="154" t="s">
        <v>117</v>
      </c>
      <c r="C36" s="155" t="s">
        <v>139</v>
      </c>
      <c r="D36" s="156" t="s">
        <v>140</v>
      </c>
      <c r="E36" s="157"/>
      <c r="F36" s="158"/>
      <c r="G36" s="159">
        <f t="shared" ref="G36:G38" si="45">E36*F36</f>
        <v>0</v>
      </c>
      <c r="H36" s="157"/>
      <c r="I36" s="158"/>
      <c r="J36" s="159">
        <f t="shared" ref="J36:J38" si="46">H36*I36</f>
        <v>0</v>
      </c>
      <c r="K36" s="157"/>
      <c r="L36" s="158"/>
      <c r="M36" s="159">
        <f t="shared" ref="M36:M38" si="47">K36*L36</f>
        <v>0</v>
      </c>
      <c r="N36" s="157"/>
      <c r="O36" s="158"/>
      <c r="P36" s="178">
        <f t="shared" ref="P36:P38" si="48">N36*O36</f>
        <v>0</v>
      </c>
      <c r="Q36" s="157"/>
      <c r="R36" s="158"/>
      <c r="S36" s="159">
        <f t="shared" ref="S36:S38" si="49">Q36*R36</f>
        <v>0</v>
      </c>
      <c r="T36" s="157"/>
      <c r="U36" s="158"/>
      <c r="V36" s="178">
        <f t="shared" ref="V36:V38" si="50">T36*U36</f>
        <v>0</v>
      </c>
      <c r="W36" s="157"/>
      <c r="X36" s="158"/>
      <c r="Y36" s="159">
        <f t="shared" ref="Y36:Y38" si="51">W36*X36</f>
        <v>0</v>
      </c>
      <c r="Z36" s="157"/>
      <c r="AA36" s="158"/>
      <c r="AB36" s="178">
        <f t="shared" ref="AB36:AB38" si="52">Z36*AA36</f>
        <v>0</v>
      </c>
      <c r="AC36" s="160">
        <f t="shared" si="32"/>
        <v>0</v>
      </c>
      <c r="AD36" s="161">
        <f t="shared" si="33"/>
        <v>0</v>
      </c>
      <c r="AE36" s="221">
        <f t="shared" si="34"/>
        <v>0</v>
      </c>
      <c r="AF36" s="222" t="str">
        <f t="shared" si="35"/>
        <v>#DIV/0!</v>
      </c>
      <c r="AG36" s="164"/>
      <c r="AH36" s="139"/>
      <c r="AI36" s="139"/>
    </row>
    <row r="37" ht="39.75" customHeight="1">
      <c r="A37" s="153" t="s">
        <v>116</v>
      </c>
      <c r="B37" s="154" t="s">
        <v>120</v>
      </c>
      <c r="C37" s="155" t="s">
        <v>139</v>
      </c>
      <c r="D37" s="156" t="s">
        <v>140</v>
      </c>
      <c r="E37" s="157"/>
      <c r="F37" s="158"/>
      <c r="G37" s="159">
        <f t="shared" si="45"/>
        <v>0</v>
      </c>
      <c r="H37" s="157"/>
      <c r="I37" s="158"/>
      <c r="J37" s="159">
        <f t="shared" si="46"/>
        <v>0</v>
      </c>
      <c r="K37" s="157"/>
      <c r="L37" s="158"/>
      <c r="M37" s="159">
        <f t="shared" si="47"/>
        <v>0</v>
      </c>
      <c r="N37" s="157"/>
      <c r="O37" s="158"/>
      <c r="P37" s="178">
        <f t="shared" si="48"/>
        <v>0</v>
      </c>
      <c r="Q37" s="157"/>
      <c r="R37" s="158"/>
      <c r="S37" s="159">
        <f t="shared" si="49"/>
        <v>0</v>
      </c>
      <c r="T37" s="157"/>
      <c r="U37" s="158"/>
      <c r="V37" s="178">
        <f t="shared" si="50"/>
        <v>0</v>
      </c>
      <c r="W37" s="157"/>
      <c r="X37" s="158"/>
      <c r="Y37" s="159">
        <f t="shared" si="51"/>
        <v>0</v>
      </c>
      <c r="Z37" s="157"/>
      <c r="AA37" s="158"/>
      <c r="AB37" s="178">
        <f t="shared" si="52"/>
        <v>0</v>
      </c>
      <c r="AC37" s="160">
        <f t="shared" si="32"/>
        <v>0</v>
      </c>
      <c r="AD37" s="161">
        <f t="shared" si="33"/>
        <v>0</v>
      </c>
      <c r="AE37" s="221">
        <f t="shared" si="34"/>
        <v>0</v>
      </c>
      <c r="AF37" s="222" t="str">
        <f t="shared" si="35"/>
        <v>#DIV/0!</v>
      </c>
      <c r="AG37" s="164"/>
      <c r="AH37" s="139"/>
      <c r="AI37" s="139"/>
    </row>
    <row r="38" ht="39.75" customHeight="1">
      <c r="A38" s="179" t="s">
        <v>116</v>
      </c>
      <c r="B38" s="180" t="s">
        <v>121</v>
      </c>
      <c r="C38" s="181" t="s">
        <v>139</v>
      </c>
      <c r="D38" s="182" t="s">
        <v>140</v>
      </c>
      <c r="E38" s="183"/>
      <c r="F38" s="184"/>
      <c r="G38" s="185">
        <f t="shared" si="45"/>
        <v>0</v>
      </c>
      <c r="H38" s="183"/>
      <c r="I38" s="184"/>
      <c r="J38" s="185">
        <f t="shared" si="46"/>
        <v>0</v>
      </c>
      <c r="K38" s="183"/>
      <c r="L38" s="184"/>
      <c r="M38" s="185">
        <f t="shared" si="47"/>
        <v>0</v>
      </c>
      <c r="N38" s="183"/>
      <c r="O38" s="184"/>
      <c r="P38" s="186">
        <f t="shared" si="48"/>
        <v>0</v>
      </c>
      <c r="Q38" s="183"/>
      <c r="R38" s="184"/>
      <c r="S38" s="185">
        <f t="shared" si="49"/>
        <v>0</v>
      </c>
      <c r="T38" s="183"/>
      <c r="U38" s="184"/>
      <c r="V38" s="186">
        <f t="shared" si="50"/>
        <v>0</v>
      </c>
      <c r="W38" s="183"/>
      <c r="X38" s="184"/>
      <c r="Y38" s="185">
        <f t="shared" si="51"/>
        <v>0</v>
      </c>
      <c r="Z38" s="183"/>
      <c r="AA38" s="184"/>
      <c r="AB38" s="186">
        <f t="shared" si="52"/>
        <v>0</v>
      </c>
      <c r="AC38" s="172">
        <f t="shared" si="32"/>
        <v>0</v>
      </c>
      <c r="AD38" s="173">
        <f t="shared" si="33"/>
        <v>0</v>
      </c>
      <c r="AE38" s="223">
        <f t="shared" si="34"/>
        <v>0</v>
      </c>
      <c r="AF38" s="222" t="str">
        <f t="shared" si="35"/>
        <v>#DIV/0!</v>
      </c>
      <c r="AG38" s="164"/>
      <c r="AH38" s="139"/>
      <c r="AI38" s="139"/>
    </row>
    <row r="39" ht="30.0" customHeight="1">
      <c r="A39" s="140" t="s">
        <v>113</v>
      </c>
      <c r="B39" s="141" t="s">
        <v>141</v>
      </c>
      <c r="C39" s="142" t="s">
        <v>142</v>
      </c>
      <c r="D39" s="143"/>
      <c r="E39" s="144">
        <f t="shared" ref="E39:AB39" si="53">SUM(E40:E42)</f>
        <v>0</v>
      </c>
      <c r="F39" s="145">
        <f t="shared" si="53"/>
        <v>0</v>
      </c>
      <c r="G39" s="146">
        <f t="shared" si="53"/>
        <v>0</v>
      </c>
      <c r="H39" s="144">
        <f t="shared" si="53"/>
        <v>0</v>
      </c>
      <c r="I39" s="145">
        <f t="shared" si="53"/>
        <v>0</v>
      </c>
      <c r="J39" s="177">
        <f t="shared" si="53"/>
        <v>0</v>
      </c>
      <c r="K39" s="144">
        <f t="shared" si="53"/>
        <v>0</v>
      </c>
      <c r="L39" s="145">
        <f t="shared" si="53"/>
        <v>0</v>
      </c>
      <c r="M39" s="146">
        <f t="shared" si="53"/>
        <v>0</v>
      </c>
      <c r="N39" s="144">
        <f t="shared" si="53"/>
        <v>0</v>
      </c>
      <c r="O39" s="145">
        <f t="shared" si="53"/>
        <v>0</v>
      </c>
      <c r="P39" s="177">
        <f t="shared" si="53"/>
        <v>0</v>
      </c>
      <c r="Q39" s="144">
        <f t="shared" si="53"/>
        <v>0</v>
      </c>
      <c r="R39" s="145">
        <f t="shared" si="53"/>
        <v>0</v>
      </c>
      <c r="S39" s="146">
        <f t="shared" si="53"/>
        <v>0</v>
      </c>
      <c r="T39" s="144">
        <f t="shared" si="53"/>
        <v>0</v>
      </c>
      <c r="U39" s="145">
        <f t="shared" si="53"/>
        <v>0</v>
      </c>
      <c r="V39" s="177">
        <f t="shared" si="53"/>
        <v>0</v>
      </c>
      <c r="W39" s="144">
        <f t="shared" si="53"/>
        <v>0</v>
      </c>
      <c r="X39" s="145">
        <f t="shared" si="53"/>
        <v>0</v>
      </c>
      <c r="Y39" s="146">
        <f t="shared" si="53"/>
        <v>0</v>
      </c>
      <c r="Z39" s="144">
        <f t="shared" si="53"/>
        <v>0</v>
      </c>
      <c r="AA39" s="145">
        <f t="shared" si="53"/>
        <v>0</v>
      </c>
      <c r="AB39" s="177">
        <f t="shared" si="53"/>
        <v>0</v>
      </c>
      <c r="AC39" s="147">
        <f t="shared" si="32"/>
        <v>0</v>
      </c>
      <c r="AD39" s="148">
        <f t="shared" si="33"/>
        <v>0</v>
      </c>
      <c r="AE39" s="148">
        <f t="shared" si="34"/>
        <v>0</v>
      </c>
      <c r="AF39" s="224" t="str">
        <f t="shared" si="35"/>
        <v>#DIV/0!</v>
      </c>
      <c r="AG39" s="188"/>
      <c r="AH39" s="152"/>
      <c r="AI39" s="152"/>
    </row>
    <row r="40" ht="34.5" customHeight="1">
      <c r="A40" s="153" t="s">
        <v>116</v>
      </c>
      <c r="B40" s="154" t="s">
        <v>117</v>
      </c>
      <c r="C40" s="155" t="s">
        <v>143</v>
      </c>
      <c r="D40" s="156" t="s">
        <v>140</v>
      </c>
      <c r="E40" s="157"/>
      <c r="F40" s="158"/>
      <c r="G40" s="159">
        <f t="shared" ref="G40:G42" si="54">E40*F40</f>
        <v>0</v>
      </c>
      <c r="H40" s="157"/>
      <c r="I40" s="158"/>
      <c r="J40" s="178">
        <f t="shared" ref="J40:J42" si="55">H40*I40</f>
        <v>0</v>
      </c>
      <c r="K40" s="157"/>
      <c r="L40" s="158"/>
      <c r="M40" s="159">
        <f t="shared" ref="M40:M42" si="56">K40*L40</f>
        <v>0</v>
      </c>
      <c r="N40" s="157"/>
      <c r="O40" s="158"/>
      <c r="P40" s="178">
        <f t="shared" ref="P40:P42" si="57">N40*O40</f>
        <v>0</v>
      </c>
      <c r="Q40" s="157"/>
      <c r="R40" s="158"/>
      <c r="S40" s="159">
        <f t="shared" ref="S40:S42" si="58">Q40*R40</f>
        <v>0</v>
      </c>
      <c r="T40" s="157"/>
      <c r="U40" s="158"/>
      <c r="V40" s="178">
        <f t="shared" ref="V40:V42" si="59">T40*U40</f>
        <v>0</v>
      </c>
      <c r="W40" s="157"/>
      <c r="X40" s="158"/>
      <c r="Y40" s="159">
        <f t="shared" ref="Y40:Y42" si="60">W40*X40</f>
        <v>0</v>
      </c>
      <c r="Z40" s="157"/>
      <c r="AA40" s="158"/>
      <c r="AB40" s="178">
        <f t="shared" ref="AB40:AB42" si="61">Z40*AA40</f>
        <v>0</v>
      </c>
      <c r="AC40" s="160">
        <f t="shared" si="32"/>
        <v>0</v>
      </c>
      <c r="AD40" s="161">
        <f t="shared" si="33"/>
        <v>0</v>
      </c>
      <c r="AE40" s="221">
        <f t="shared" si="34"/>
        <v>0</v>
      </c>
      <c r="AF40" s="222" t="str">
        <f t="shared" si="35"/>
        <v>#DIV/0!</v>
      </c>
      <c r="AG40" s="164"/>
      <c r="AH40" s="139"/>
      <c r="AI40" s="139"/>
    </row>
    <row r="41" ht="34.5" customHeight="1">
      <c r="A41" s="153" t="s">
        <v>116</v>
      </c>
      <c r="B41" s="154" t="s">
        <v>120</v>
      </c>
      <c r="C41" s="155" t="s">
        <v>143</v>
      </c>
      <c r="D41" s="156" t="s">
        <v>140</v>
      </c>
      <c r="E41" s="157"/>
      <c r="F41" s="158"/>
      <c r="G41" s="159">
        <f t="shared" si="54"/>
        <v>0</v>
      </c>
      <c r="H41" s="157"/>
      <c r="I41" s="158"/>
      <c r="J41" s="178">
        <f t="shared" si="55"/>
        <v>0</v>
      </c>
      <c r="K41" s="157"/>
      <c r="L41" s="158"/>
      <c r="M41" s="159">
        <f t="shared" si="56"/>
        <v>0</v>
      </c>
      <c r="N41" s="157"/>
      <c r="O41" s="158"/>
      <c r="P41" s="178">
        <f t="shared" si="57"/>
        <v>0</v>
      </c>
      <c r="Q41" s="157"/>
      <c r="R41" s="158"/>
      <c r="S41" s="159">
        <f t="shared" si="58"/>
        <v>0</v>
      </c>
      <c r="T41" s="157"/>
      <c r="U41" s="158"/>
      <c r="V41" s="178">
        <f t="shared" si="59"/>
        <v>0</v>
      </c>
      <c r="W41" s="157"/>
      <c r="X41" s="158"/>
      <c r="Y41" s="159">
        <f t="shared" si="60"/>
        <v>0</v>
      </c>
      <c r="Z41" s="157"/>
      <c r="AA41" s="158"/>
      <c r="AB41" s="178">
        <f t="shared" si="61"/>
        <v>0</v>
      </c>
      <c r="AC41" s="160">
        <f t="shared" si="32"/>
        <v>0</v>
      </c>
      <c r="AD41" s="161">
        <f t="shared" si="33"/>
        <v>0</v>
      </c>
      <c r="AE41" s="221">
        <f t="shared" si="34"/>
        <v>0</v>
      </c>
      <c r="AF41" s="222" t="str">
        <f t="shared" si="35"/>
        <v>#DIV/0!</v>
      </c>
      <c r="AG41" s="164"/>
      <c r="AH41" s="139"/>
      <c r="AI41" s="139"/>
    </row>
    <row r="42" ht="34.5" customHeight="1">
      <c r="A42" s="179" t="s">
        <v>116</v>
      </c>
      <c r="B42" s="180" t="s">
        <v>121</v>
      </c>
      <c r="C42" s="181" t="s">
        <v>143</v>
      </c>
      <c r="D42" s="182" t="s">
        <v>140</v>
      </c>
      <c r="E42" s="183"/>
      <c r="F42" s="184"/>
      <c r="G42" s="185">
        <f t="shared" si="54"/>
        <v>0</v>
      </c>
      <c r="H42" s="183"/>
      <c r="I42" s="184"/>
      <c r="J42" s="186">
        <f t="shared" si="55"/>
        <v>0</v>
      </c>
      <c r="K42" s="183"/>
      <c r="L42" s="184"/>
      <c r="M42" s="185">
        <f t="shared" si="56"/>
        <v>0</v>
      </c>
      <c r="N42" s="183"/>
      <c r="O42" s="184"/>
      <c r="P42" s="186">
        <f t="shared" si="57"/>
        <v>0</v>
      </c>
      <c r="Q42" s="183"/>
      <c r="R42" s="184"/>
      <c r="S42" s="185">
        <f t="shared" si="58"/>
        <v>0</v>
      </c>
      <c r="T42" s="183"/>
      <c r="U42" s="184"/>
      <c r="V42" s="186">
        <f t="shared" si="59"/>
        <v>0</v>
      </c>
      <c r="W42" s="183"/>
      <c r="X42" s="184"/>
      <c r="Y42" s="185">
        <f t="shared" si="60"/>
        <v>0</v>
      </c>
      <c r="Z42" s="183"/>
      <c r="AA42" s="184"/>
      <c r="AB42" s="186">
        <f t="shared" si="61"/>
        <v>0</v>
      </c>
      <c r="AC42" s="172">
        <f t="shared" si="32"/>
        <v>0</v>
      </c>
      <c r="AD42" s="173">
        <f t="shared" si="33"/>
        <v>0</v>
      </c>
      <c r="AE42" s="223">
        <f t="shared" si="34"/>
        <v>0</v>
      </c>
      <c r="AF42" s="222" t="str">
        <f t="shared" si="35"/>
        <v>#DIV/0!</v>
      </c>
      <c r="AG42" s="164"/>
      <c r="AH42" s="139"/>
      <c r="AI42" s="139"/>
    </row>
    <row r="43" ht="15.0" customHeight="1">
      <c r="A43" s="225" t="s">
        <v>144</v>
      </c>
      <c r="B43" s="226"/>
      <c r="C43" s="227"/>
      <c r="D43" s="228"/>
      <c r="E43" s="229"/>
      <c r="F43" s="230"/>
      <c r="G43" s="231">
        <f>G39+G35+G31</f>
        <v>0</v>
      </c>
      <c r="H43" s="195"/>
      <c r="I43" s="197"/>
      <c r="J43" s="231">
        <f>J39+J35+J31</f>
        <v>0</v>
      </c>
      <c r="K43" s="232"/>
      <c r="L43" s="230"/>
      <c r="M43" s="233">
        <f>M39+M35+M31</f>
        <v>0</v>
      </c>
      <c r="N43" s="229"/>
      <c r="O43" s="230"/>
      <c r="P43" s="233">
        <f>P39+P35+P31</f>
        <v>0</v>
      </c>
      <c r="Q43" s="232"/>
      <c r="R43" s="230"/>
      <c r="S43" s="233">
        <f>S39+S35+S31</f>
        <v>0</v>
      </c>
      <c r="T43" s="229"/>
      <c r="U43" s="230"/>
      <c r="V43" s="233">
        <f>V39+V35+V31</f>
        <v>0</v>
      </c>
      <c r="W43" s="232"/>
      <c r="X43" s="230"/>
      <c r="Y43" s="233">
        <f>Y39+Y35+Y31</f>
        <v>0</v>
      </c>
      <c r="Z43" s="229"/>
      <c r="AA43" s="230"/>
      <c r="AB43" s="233">
        <f>AB39+AB35+AB31</f>
        <v>0</v>
      </c>
      <c r="AC43" s="229">
        <f t="shared" ref="AC43:AD43" si="62">AC31+AC35+AC39</f>
        <v>0</v>
      </c>
      <c r="AD43" s="234">
        <f t="shared" si="62"/>
        <v>0</v>
      </c>
      <c r="AE43" s="233">
        <f t="shared" si="34"/>
        <v>0</v>
      </c>
      <c r="AF43" s="235" t="str">
        <f t="shared" si="35"/>
        <v>#DIV/0!</v>
      </c>
      <c r="AG43" s="236"/>
      <c r="AH43" s="139"/>
      <c r="AI43" s="139"/>
    </row>
    <row r="44" ht="15.75" customHeight="1">
      <c r="A44" s="237" t="s">
        <v>111</v>
      </c>
      <c r="B44" s="238" t="s">
        <v>32</v>
      </c>
      <c r="C44" s="205" t="s">
        <v>145</v>
      </c>
      <c r="D44" s="239"/>
      <c r="E44" s="129"/>
      <c r="F44" s="130"/>
      <c r="G44" s="130"/>
      <c r="H44" s="129"/>
      <c r="I44" s="130"/>
      <c r="J44" s="134"/>
      <c r="K44" s="130"/>
      <c r="L44" s="130"/>
      <c r="M44" s="134"/>
      <c r="N44" s="129"/>
      <c r="O44" s="130"/>
      <c r="P44" s="134"/>
      <c r="Q44" s="130"/>
      <c r="R44" s="130"/>
      <c r="S44" s="134"/>
      <c r="T44" s="129"/>
      <c r="U44" s="130"/>
      <c r="V44" s="134"/>
      <c r="W44" s="130"/>
      <c r="X44" s="130"/>
      <c r="Y44" s="134"/>
      <c r="Z44" s="129"/>
      <c r="AA44" s="130"/>
      <c r="AB44" s="130"/>
      <c r="AC44" s="135"/>
      <c r="AD44" s="136"/>
      <c r="AE44" s="136"/>
      <c r="AF44" s="137"/>
      <c r="AG44" s="138"/>
      <c r="AH44" s="139"/>
      <c r="AI44" s="139"/>
    </row>
    <row r="45" ht="57.75" customHeight="1">
      <c r="A45" s="140" t="s">
        <v>113</v>
      </c>
      <c r="B45" s="141" t="s">
        <v>146</v>
      </c>
      <c r="C45" s="210" t="s">
        <v>147</v>
      </c>
      <c r="D45" s="219"/>
      <c r="E45" s="240">
        <f t="shared" ref="E45:AB45" si="63">SUM(E46:E48)</f>
        <v>0</v>
      </c>
      <c r="F45" s="241">
        <f t="shared" si="63"/>
        <v>0</v>
      </c>
      <c r="G45" s="242">
        <f t="shared" si="63"/>
        <v>0</v>
      </c>
      <c r="H45" s="144">
        <f t="shared" si="63"/>
        <v>0</v>
      </c>
      <c r="I45" s="145">
        <f t="shared" si="63"/>
        <v>0</v>
      </c>
      <c r="J45" s="177">
        <f t="shared" si="63"/>
        <v>0</v>
      </c>
      <c r="K45" s="240">
        <f t="shared" si="63"/>
        <v>0</v>
      </c>
      <c r="L45" s="241">
        <f t="shared" si="63"/>
        <v>0</v>
      </c>
      <c r="M45" s="242">
        <f t="shared" si="63"/>
        <v>0</v>
      </c>
      <c r="N45" s="144">
        <f t="shared" si="63"/>
        <v>0</v>
      </c>
      <c r="O45" s="145">
        <f t="shared" si="63"/>
        <v>0</v>
      </c>
      <c r="P45" s="177">
        <f t="shared" si="63"/>
        <v>0</v>
      </c>
      <c r="Q45" s="240">
        <f t="shared" si="63"/>
        <v>0</v>
      </c>
      <c r="R45" s="241">
        <f t="shared" si="63"/>
        <v>0</v>
      </c>
      <c r="S45" s="242">
        <f t="shared" si="63"/>
        <v>0</v>
      </c>
      <c r="T45" s="144">
        <f t="shared" si="63"/>
        <v>0</v>
      </c>
      <c r="U45" s="145">
        <f t="shared" si="63"/>
        <v>0</v>
      </c>
      <c r="V45" s="177">
        <f t="shared" si="63"/>
        <v>0</v>
      </c>
      <c r="W45" s="240">
        <f t="shared" si="63"/>
        <v>0</v>
      </c>
      <c r="X45" s="241">
        <f t="shared" si="63"/>
        <v>0</v>
      </c>
      <c r="Y45" s="242">
        <f t="shared" si="63"/>
        <v>0</v>
      </c>
      <c r="Z45" s="144">
        <f t="shared" si="63"/>
        <v>0</v>
      </c>
      <c r="AA45" s="145">
        <f t="shared" si="63"/>
        <v>0</v>
      </c>
      <c r="AB45" s="177">
        <f t="shared" si="63"/>
        <v>0</v>
      </c>
      <c r="AC45" s="147">
        <f t="shared" ref="AC45:AC52" si="64">G45+M45+S45+Y45</f>
        <v>0</v>
      </c>
      <c r="AD45" s="148">
        <f t="shared" ref="AD45:AD52" si="65">J45+P45+V45+AB45</f>
        <v>0</v>
      </c>
      <c r="AE45" s="148">
        <f t="shared" ref="AE45:AE53" si="66">AC45-AD45</f>
        <v>0</v>
      </c>
      <c r="AF45" s="150" t="str">
        <f t="shared" ref="AF45:AF53" si="67">AE45/AC45</f>
        <v>#DIV/0!</v>
      </c>
      <c r="AG45" s="151"/>
      <c r="AH45" s="152"/>
      <c r="AI45" s="152"/>
    </row>
    <row r="46" ht="34.5" customHeight="1">
      <c r="A46" s="153" t="s">
        <v>116</v>
      </c>
      <c r="B46" s="154" t="s">
        <v>117</v>
      </c>
      <c r="C46" s="155" t="s">
        <v>148</v>
      </c>
      <c r="D46" s="156" t="s">
        <v>136</v>
      </c>
      <c r="E46" s="157"/>
      <c r="F46" s="158"/>
      <c r="G46" s="159">
        <f t="shared" ref="G46:G48" si="68">E46*F46</f>
        <v>0</v>
      </c>
      <c r="H46" s="157"/>
      <c r="I46" s="158"/>
      <c r="J46" s="178">
        <f t="shared" ref="J46:J48" si="69">H46*I46</f>
        <v>0</v>
      </c>
      <c r="K46" s="157"/>
      <c r="L46" s="158"/>
      <c r="M46" s="159">
        <f t="shared" ref="M46:M48" si="70">K46*L46</f>
        <v>0</v>
      </c>
      <c r="N46" s="157"/>
      <c r="O46" s="158"/>
      <c r="P46" s="178">
        <f t="shared" ref="P46:P48" si="71">N46*O46</f>
        <v>0</v>
      </c>
      <c r="Q46" s="157"/>
      <c r="R46" s="158"/>
      <c r="S46" s="159">
        <f t="shared" ref="S46:S48" si="72">Q46*R46</f>
        <v>0</v>
      </c>
      <c r="T46" s="157"/>
      <c r="U46" s="158"/>
      <c r="V46" s="178">
        <f t="shared" ref="V46:V48" si="73">T46*U46</f>
        <v>0</v>
      </c>
      <c r="W46" s="157"/>
      <c r="X46" s="158"/>
      <c r="Y46" s="159">
        <f t="shared" ref="Y46:Y48" si="74">W46*X46</f>
        <v>0</v>
      </c>
      <c r="Z46" s="157"/>
      <c r="AA46" s="158"/>
      <c r="AB46" s="178">
        <f t="shared" ref="AB46:AB48" si="75">Z46*AA46</f>
        <v>0</v>
      </c>
      <c r="AC46" s="160">
        <f t="shared" si="64"/>
        <v>0</v>
      </c>
      <c r="AD46" s="161">
        <f t="shared" si="65"/>
        <v>0</v>
      </c>
      <c r="AE46" s="221">
        <f t="shared" si="66"/>
        <v>0</v>
      </c>
      <c r="AF46" s="163" t="str">
        <f t="shared" si="67"/>
        <v>#DIV/0!</v>
      </c>
      <c r="AG46" s="164"/>
      <c r="AH46" s="139"/>
      <c r="AI46" s="139"/>
    </row>
    <row r="47" ht="34.5" customHeight="1">
      <c r="A47" s="153" t="s">
        <v>116</v>
      </c>
      <c r="B47" s="154" t="s">
        <v>120</v>
      </c>
      <c r="C47" s="155" t="s">
        <v>149</v>
      </c>
      <c r="D47" s="156" t="s">
        <v>136</v>
      </c>
      <c r="E47" s="157"/>
      <c r="F47" s="158"/>
      <c r="G47" s="159">
        <f t="shared" si="68"/>
        <v>0</v>
      </c>
      <c r="H47" s="157"/>
      <c r="I47" s="158"/>
      <c r="J47" s="178">
        <f t="shared" si="69"/>
        <v>0</v>
      </c>
      <c r="K47" s="157"/>
      <c r="L47" s="158"/>
      <c r="M47" s="159">
        <f t="shared" si="70"/>
        <v>0</v>
      </c>
      <c r="N47" s="157"/>
      <c r="O47" s="158"/>
      <c r="P47" s="178">
        <f t="shared" si="71"/>
        <v>0</v>
      </c>
      <c r="Q47" s="157"/>
      <c r="R47" s="158"/>
      <c r="S47" s="159">
        <f t="shared" si="72"/>
        <v>0</v>
      </c>
      <c r="T47" s="157"/>
      <c r="U47" s="158"/>
      <c r="V47" s="178">
        <f t="shared" si="73"/>
        <v>0</v>
      </c>
      <c r="W47" s="157"/>
      <c r="X47" s="158"/>
      <c r="Y47" s="159">
        <f t="shared" si="74"/>
        <v>0</v>
      </c>
      <c r="Z47" s="157"/>
      <c r="AA47" s="158"/>
      <c r="AB47" s="178">
        <f t="shared" si="75"/>
        <v>0</v>
      </c>
      <c r="AC47" s="160">
        <f t="shared" si="64"/>
        <v>0</v>
      </c>
      <c r="AD47" s="161">
        <f t="shared" si="65"/>
        <v>0</v>
      </c>
      <c r="AE47" s="221">
        <f t="shared" si="66"/>
        <v>0</v>
      </c>
      <c r="AF47" s="163" t="str">
        <f t="shared" si="67"/>
        <v>#DIV/0!</v>
      </c>
      <c r="AG47" s="164"/>
      <c r="AH47" s="139"/>
      <c r="AI47" s="139"/>
    </row>
    <row r="48" ht="34.5" customHeight="1">
      <c r="A48" s="165" t="s">
        <v>116</v>
      </c>
      <c r="B48" s="166" t="s">
        <v>121</v>
      </c>
      <c r="C48" s="167" t="s">
        <v>150</v>
      </c>
      <c r="D48" s="168" t="s">
        <v>136</v>
      </c>
      <c r="E48" s="169"/>
      <c r="F48" s="170"/>
      <c r="G48" s="171">
        <f t="shared" si="68"/>
        <v>0</v>
      </c>
      <c r="H48" s="183"/>
      <c r="I48" s="184"/>
      <c r="J48" s="186">
        <f t="shared" si="69"/>
        <v>0</v>
      </c>
      <c r="K48" s="169"/>
      <c r="L48" s="170"/>
      <c r="M48" s="171">
        <f t="shared" si="70"/>
        <v>0</v>
      </c>
      <c r="N48" s="183"/>
      <c r="O48" s="184"/>
      <c r="P48" s="186">
        <f t="shared" si="71"/>
        <v>0</v>
      </c>
      <c r="Q48" s="169"/>
      <c r="R48" s="170"/>
      <c r="S48" s="171">
        <f t="shared" si="72"/>
        <v>0</v>
      </c>
      <c r="T48" s="183"/>
      <c r="U48" s="184"/>
      <c r="V48" s="186">
        <f t="shared" si="73"/>
        <v>0</v>
      </c>
      <c r="W48" s="169"/>
      <c r="X48" s="170"/>
      <c r="Y48" s="171">
        <f t="shared" si="74"/>
        <v>0</v>
      </c>
      <c r="Z48" s="183"/>
      <c r="AA48" s="184"/>
      <c r="AB48" s="186">
        <f t="shared" si="75"/>
        <v>0</v>
      </c>
      <c r="AC48" s="172">
        <f t="shared" si="64"/>
        <v>0</v>
      </c>
      <c r="AD48" s="173">
        <f t="shared" si="65"/>
        <v>0</v>
      </c>
      <c r="AE48" s="223">
        <f t="shared" si="66"/>
        <v>0</v>
      </c>
      <c r="AF48" s="163" t="str">
        <f t="shared" si="67"/>
        <v>#DIV/0!</v>
      </c>
      <c r="AG48" s="164"/>
      <c r="AH48" s="139"/>
      <c r="AI48" s="139"/>
    </row>
    <row r="49" ht="56.25" customHeight="1">
      <c r="A49" s="140" t="s">
        <v>113</v>
      </c>
      <c r="B49" s="141" t="s">
        <v>151</v>
      </c>
      <c r="C49" s="142" t="s">
        <v>152</v>
      </c>
      <c r="D49" s="143"/>
      <c r="E49" s="144">
        <f t="shared" ref="E49:AB49" si="76">SUM(E50:E52)</f>
        <v>0</v>
      </c>
      <c r="F49" s="145">
        <f t="shared" si="76"/>
        <v>0</v>
      </c>
      <c r="G49" s="146">
        <f t="shared" si="76"/>
        <v>0</v>
      </c>
      <c r="H49" s="144">
        <f t="shared" si="76"/>
        <v>0</v>
      </c>
      <c r="I49" s="145">
        <f t="shared" si="76"/>
        <v>0</v>
      </c>
      <c r="J49" s="177">
        <f t="shared" si="76"/>
        <v>0</v>
      </c>
      <c r="K49" s="243">
        <f t="shared" si="76"/>
        <v>0</v>
      </c>
      <c r="L49" s="145">
        <f t="shared" si="76"/>
        <v>0</v>
      </c>
      <c r="M49" s="177">
        <f t="shared" si="76"/>
        <v>0</v>
      </c>
      <c r="N49" s="144">
        <f t="shared" si="76"/>
        <v>0</v>
      </c>
      <c r="O49" s="145">
        <f t="shared" si="76"/>
        <v>0</v>
      </c>
      <c r="P49" s="177">
        <f t="shared" si="76"/>
        <v>0</v>
      </c>
      <c r="Q49" s="243">
        <f t="shared" si="76"/>
        <v>0</v>
      </c>
      <c r="R49" s="145">
        <f t="shared" si="76"/>
        <v>0</v>
      </c>
      <c r="S49" s="177">
        <f t="shared" si="76"/>
        <v>0</v>
      </c>
      <c r="T49" s="144">
        <f t="shared" si="76"/>
        <v>0</v>
      </c>
      <c r="U49" s="145">
        <f t="shared" si="76"/>
        <v>0</v>
      </c>
      <c r="V49" s="177">
        <f t="shared" si="76"/>
        <v>0</v>
      </c>
      <c r="W49" s="243">
        <f t="shared" si="76"/>
        <v>0</v>
      </c>
      <c r="X49" s="145">
        <f t="shared" si="76"/>
        <v>0</v>
      </c>
      <c r="Y49" s="177">
        <f t="shared" si="76"/>
        <v>0</v>
      </c>
      <c r="Z49" s="144">
        <f t="shared" si="76"/>
        <v>0</v>
      </c>
      <c r="AA49" s="145">
        <f t="shared" si="76"/>
        <v>0</v>
      </c>
      <c r="AB49" s="177">
        <f t="shared" si="76"/>
        <v>0</v>
      </c>
      <c r="AC49" s="147">
        <f t="shared" si="64"/>
        <v>0</v>
      </c>
      <c r="AD49" s="148">
        <f t="shared" si="65"/>
        <v>0</v>
      </c>
      <c r="AE49" s="148">
        <f t="shared" si="66"/>
        <v>0</v>
      </c>
      <c r="AF49" s="187" t="str">
        <f t="shared" si="67"/>
        <v>#DIV/0!</v>
      </c>
      <c r="AG49" s="188"/>
      <c r="AH49" s="152"/>
      <c r="AI49" s="152"/>
    </row>
    <row r="50" ht="45.0" customHeight="1">
      <c r="A50" s="153" t="s">
        <v>116</v>
      </c>
      <c r="B50" s="154" t="s">
        <v>117</v>
      </c>
      <c r="C50" s="155" t="s">
        <v>153</v>
      </c>
      <c r="D50" s="244"/>
      <c r="E50" s="157"/>
      <c r="F50" s="158"/>
      <c r="G50" s="159">
        <f t="shared" ref="G50:G52" si="77">E50*F50</f>
        <v>0</v>
      </c>
      <c r="H50" s="157"/>
      <c r="I50" s="158"/>
      <c r="J50" s="178">
        <f t="shared" ref="J50:J52" si="78">H50*I50</f>
        <v>0</v>
      </c>
      <c r="K50" s="245"/>
      <c r="L50" s="158"/>
      <c r="M50" s="178">
        <f t="shared" ref="M50:M52" si="79">K50*L50</f>
        <v>0</v>
      </c>
      <c r="N50" s="157"/>
      <c r="O50" s="158"/>
      <c r="P50" s="178">
        <f t="shared" ref="P50:P52" si="80">N50*O50</f>
        <v>0</v>
      </c>
      <c r="Q50" s="245"/>
      <c r="R50" s="158"/>
      <c r="S50" s="178">
        <f t="shared" ref="S50:S52" si="81">Q50*R50</f>
        <v>0</v>
      </c>
      <c r="T50" s="157"/>
      <c r="U50" s="158"/>
      <c r="V50" s="178">
        <f t="shared" ref="V50:V52" si="82">T50*U50</f>
        <v>0</v>
      </c>
      <c r="W50" s="245"/>
      <c r="X50" s="158"/>
      <c r="Y50" s="178">
        <f t="shared" ref="Y50:Y52" si="83">W50*X50</f>
        <v>0</v>
      </c>
      <c r="Z50" s="157"/>
      <c r="AA50" s="158"/>
      <c r="AB50" s="178">
        <f t="shared" ref="AB50:AB52" si="84">Z50*AA50</f>
        <v>0</v>
      </c>
      <c r="AC50" s="160">
        <f t="shared" si="64"/>
        <v>0</v>
      </c>
      <c r="AD50" s="161">
        <f t="shared" si="65"/>
        <v>0</v>
      </c>
      <c r="AE50" s="221">
        <f t="shared" si="66"/>
        <v>0</v>
      </c>
      <c r="AF50" s="163" t="str">
        <f t="shared" si="67"/>
        <v>#DIV/0!</v>
      </c>
      <c r="AG50" s="164"/>
      <c r="AH50" s="139"/>
      <c r="AI50" s="139"/>
    </row>
    <row r="51" ht="24.75" customHeight="1">
      <c r="A51" s="153" t="s">
        <v>116</v>
      </c>
      <c r="B51" s="154" t="s">
        <v>120</v>
      </c>
      <c r="C51" s="155" t="s">
        <v>154</v>
      </c>
      <c r="D51" s="244"/>
      <c r="E51" s="157"/>
      <c r="F51" s="158"/>
      <c r="G51" s="159">
        <f t="shared" si="77"/>
        <v>0</v>
      </c>
      <c r="H51" s="157"/>
      <c r="I51" s="158"/>
      <c r="J51" s="178">
        <f t="shared" si="78"/>
        <v>0</v>
      </c>
      <c r="K51" s="245"/>
      <c r="L51" s="158"/>
      <c r="M51" s="178">
        <f t="shared" si="79"/>
        <v>0</v>
      </c>
      <c r="N51" s="157"/>
      <c r="O51" s="158"/>
      <c r="P51" s="178">
        <f t="shared" si="80"/>
        <v>0</v>
      </c>
      <c r="Q51" s="245"/>
      <c r="R51" s="158"/>
      <c r="S51" s="178">
        <f t="shared" si="81"/>
        <v>0</v>
      </c>
      <c r="T51" s="157"/>
      <c r="U51" s="158"/>
      <c r="V51" s="178">
        <f t="shared" si="82"/>
        <v>0</v>
      </c>
      <c r="W51" s="245"/>
      <c r="X51" s="158"/>
      <c r="Y51" s="178">
        <f t="shared" si="83"/>
        <v>0</v>
      </c>
      <c r="Z51" s="157"/>
      <c r="AA51" s="158"/>
      <c r="AB51" s="178">
        <f t="shared" si="84"/>
        <v>0</v>
      </c>
      <c r="AC51" s="160">
        <f t="shared" si="64"/>
        <v>0</v>
      </c>
      <c r="AD51" s="161">
        <f t="shared" si="65"/>
        <v>0</v>
      </c>
      <c r="AE51" s="221">
        <f t="shared" si="66"/>
        <v>0</v>
      </c>
      <c r="AF51" s="163" t="str">
        <f t="shared" si="67"/>
        <v>#DIV/0!</v>
      </c>
      <c r="AG51" s="164"/>
      <c r="AH51" s="139"/>
      <c r="AI51" s="139"/>
    </row>
    <row r="52" ht="21.0" customHeight="1">
      <c r="A52" s="179" t="s">
        <v>116</v>
      </c>
      <c r="B52" s="180" t="s">
        <v>121</v>
      </c>
      <c r="C52" s="181" t="s">
        <v>155</v>
      </c>
      <c r="D52" s="246"/>
      <c r="E52" s="183"/>
      <c r="F52" s="184"/>
      <c r="G52" s="185">
        <f t="shared" si="77"/>
        <v>0</v>
      </c>
      <c r="H52" s="183"/>
      <c r="I52" s="184"/>
      <c r="J52" s="186">
        <f t="shared" si="78"/>
        <v>0</v>
      </c>
      <c r="K52" s="247"/>
      <c r="L52" s="184"/>
      <c r="M52" s="186">
        <f t="shared" si="79"/>
        <v>0</v>
      </c>
      <c r="N52" s="183"/>
      <c r="O52" s="184"/>
      <c r="P52" s="186">
        <f t="shared" si="80"/>
        <v>0</v>
      </c>
      <c r="Q52" s="247"/>
      <c r="R52" s="184"/>
      <c r="S52" s="186">
        <f t="shared" si="81"/>
        <v>0</v>
      </c>
      <c r="T52" s="183"/>
      <c r="U52" s="184"/>
      <c r="V52" s="186">
        <f t="shared" si="82"/>
        <v>0</v>
      </c>
      <c r="W52" s="247"/>
      <c r="X52" s="184"/>
      <c r="Y52" s="186">
        <f t="shared" si="83"/>
        <v>0</v>
      </c>
      <c r="Z52" s="183"/>
      <c r="AA52" s="184"/>
      <c r="AB52" s="186">
        <f t="shared" si="84"/>
        <v>0</v>
      </c>
      <c r="AC52" s="172">
        <f t="shared" si="64"/>
        <v>0</v>
      </c>
      <c r="AD52" s="173">
        <f t="shared" si="65"/>
        <v>0</v>
      </c>
      <c r="AE52" s="223">
        <f t="shared" si="66"/>
        <v>0</v>
      </c>
      <c r="AF52" s="189" t="str">
        <f t="shared" si="67"/>
        <v>#DIV/0!</v>
      </c>
      <c r="AG52" s="190"/>
      <c r="AH52" s="139"/>
      <c r="AI52" s="139"/>
    </row>
    <row r="53" ht="15.0" customHeight="1">
      <c r="A53" s="225" t="s">
        <v>156</v>
      </c>
      <c r="B53" s="226"/>
      <c r="C53" s="227"/>
      <c r="D53" s="228"/>
      <c r="E53" s="229">
        <f t="shared" ref="E53:AB53" si="85">E49+E45</f>
        <v>0</v>
      </c>
      <c r="F53" s="230">
        <f t="shared" si="85"/>
        <v>0</v>
      </c>
      <c r="G53" s="231">
        <f t="shared" si="85"/>
        <v>0</v>
      </c>
      <c r="H53" s="195">
        <f t="shared" si="85"/>
        <v>0</v>
      </c>
      <c r="I53" s="197">
        <f t="shared" si="85"/>
        <v>0</v>
      </c>
      <c r="J53" s="248">
        <f t="shared" si="85"/>
        <v>0</v>
      </c>
      <c r="K53" s="232">
        <f t="shared" si="85"/>
        <v>0</v>
      </c>
      <c r="L53" s="230">
        <f t="shared" si="85"/>
        <v>0</v>
      </c>
      <c r="M53" s="233">
        <f t="shared" si="85"/>
        <v>0</v>
      </c>
      <c r="N53" s="229">
        <f t="shared" si="85"/>
        <v>0</v>
      </c>
      <c r="O53" s="230">
        <f t="shared" si="85"/>
        <v>0</v>
      </c>
      <c r="P53" s="233">
        <f t="shared" si="85"/>
        <v>0</v>
      </c>
      <c r="Q53" s="232">
        <f t="shared" si="85"/>
        <v>0</v>
      </c>
      <c r="R53" s="230">
        <f t="shared" si="85"/>
        <v>0</v>
      </c>
      <c r="S53" s="233">
        <f t="shared" si="85"/>
        <v>0</v>
      </c>
      <c r="T53" s="229">
        <f t="shared" si="85"/>
        <v>0</v>
      </c>
      <c r="U53" s="230">
        <f t="shared" si="85"/>
        <v>0</v>
      </c>
      <c r="V53" s="233">
        <f t="shared" si="85"/>
        <v>0</v>
      </c>
      <c r="W53" s="232">
        <f t="shared" si="85"/>
        <v>0</v>
      </c>
      <c r="X53" s="230">
        <f t="shared" si="85"/>
        <v>0</v>
      </c>
      <c r="Y53" s="233">
        <f t="shared" si="85"/>
        <v>0</v>
      </c>
      <c r="Z53" s="229">
        <f t="shared" si="85"/>
        <v>0</v>
      </c>
      <c r="AA53" s="230">
        <f t="shared" si="85"/>
        <v>0</v>
      </c>
      <c r="AB53" s="233">
        <f t="shared" si="85"/>
        <v>0</v>
      </c>
      <c r="AC53" s="232">
        <f t="shared" ref="AC53:AD53" si="86">AC45+AC49</f>
        <v>0</v>
      </c>
      <c r="AD53" s="234">
        <f t="shared" si="86"/>
        <v>0</v>
      </c>
      <c r="AE53" s="229">
        <f t="shared" si="66"/>
        <v>0</v>
      </c>
      <c r="AF53" s="249" t="str">
        <f t="shared" si="67"/>
        <v>#DIV/0!</v>
      </c>
      <c r="AG53" s="250"/>
      <c r="AH53" s="139"/>
      <c r="AI53" s="139"/>
    </row>
    <row r="54" ht="15.0" customHeight="1">
      <c r="A54" s="251" t="s">
        <v>111</v>
      </c>
      <c r="B54" s="252" t="s">
        <v>33</v>
      </c>
      <c r="C54" s="205" t="s">
        <v>157</v>
      </c>
      <c r="D54" s="239"/>
      <c r="E54" s="129"/>
      <c r="F54" s="130"/>
      <c r="G54" s="130"/>
      <c r="H54" s="129"/>
      <c r="I54" s="130"/>
      <c r="J54" s="134"/>
      <c r="K54" s="130"/>
      <c r="L54" s="130"/>
      <c r="M54" s="134"/>
      <c r="N54" s="129"/>
      <c r="O54" s="130"/>
      <c r="P54" s="134"/>
      <c r="Q54" s="130"/>
      <c r="R54" s="130"/>
      <c r="S54" s="134"/>
      <c r="T54" s="129"/>
      <c r="U54" s="130"/>
      <c r="V54" s="134"/>
      <c r="W54" s="130"/>
      <c r="X54" s="130"/>
      <c r="Y54" s="134"/>
      <c r="Z54" s="129"/>
      <c r="AA54" s="130"/>
      <c r="AB54" s="130"/>
      <c r="AC54" s="135"/>
      <c r="AD54" s="136"/>
      <c r="AE54" s="136"/>
      <c r="AF54" s="137"/>
      <c r="AG54" s="138"/>
      <c r="AH54" s="139"/>
      <c r="AI54" s="139"/>
    </row>
    <row r="55" ht="15.0" customHeight="1">
      <c r="A55" s="140" t="s">
        <v>113</v>
      </c>
      <c r="B55" s="141" t="s">
        <v>158</v>
      </c>
      <c r="C55" s="210" t="s">
        <v>159</v>
      </c>
      <c r="D55" s="219"/>
      <c r="E55" s="240">
        <f t="shared" ref="E55:AB55" si="87">SUM(E56:E58)</f>
        <v>0</v>
      </c>
      <c r="F55" s="241">
        <f t="shared" si="87"/>
        <v>0</v>
      </c>
      <c r="G55" s="242">
        <f t="shared" si="87"/>
        <v>0</v>
      </c>
      <c r="H55" s="144">
        <f t="shared" si="87"/>
        <v>0</v>
      </c>
      <c r="I55" s="145">
        <f t="shared" si="87"/>
        <v>0</v>
      </c>
      <c r="J55" s="177">
        <f t="shared" si="87"/>
        <v>0</v>
      </c>
      <c r="K55" s="253">
        <f t="shared" si="87"/>
        <v>0</v>
      </c>
      <c r="L55" s="241">
        <f t="shared" si="87"/>
        <v>0</v>
      </c>
      <c r="M55" s="254">
        <f t="shared" si="87"/>
        <v>0</v>
      </c>
      <c r="N55" s="240">
        <f t="shared" si="87"/>
        <v>0</v>
      </c>
      <c r="O55" s="241">
        <f t="shared" si="87"/>
        <v>0</v>
      </c>
      <c r="P55" s="254">
        <f t="shared" si="87"/>
        <v>0</v>
      </c>
      <c r="Q55" s="253">
        <f t="shared" si="87"/>
        <v>0</v>
      </c>
      <c r="R55" s="241">
        <f t="shared" si="87"/>
        <v>0</v>
      </c>
      <c r="S55" s="254">
        <f t="shared" si="87"/>
        <v>0</v>
      </c>
      <c r="T55" s="240">
        <f t="shared" si="87"/>
        <v>0</v>
      </c>
      <c r="U55" s="241">
        <f t="shared" si="87"/>
        <v>0</v>
      </c>
      <c r="V55" s="254">
        <f t="shared" si="87"/>
        <v>0</v>
      </c>
      <c r="W55" s="253">
        <f t="shared" si="87"/>
        <v>0</v>
      </c>
      <c r="X55" s="241">
        <f t="shared" si="87"/>
        <v>0</v>
      </c>
      <c r="Y55" s="254">
        <f t="shared" si="87"/>
        <v>0</v>
      </c>
      <c r="Z55" s="240">
        <f t="shared" si="87"/>
        <v>0</v>
      </c>
      <c r="AA55" s="241">
        <f t="shared" si="87"/>
        <v>0</v>
      </c>
      <c r="AB55" s="254">
        <f t="shared" si="87"/>
        <v>0</v>
      </c>
      <c r="AC55" s="147">
        <f t="shared" ref="AC55:AC62" si="88">G55+M55+S55+Y55</f>
        <v>0</v>
      </c>
      <c r="AD55" s="148">
        <f t="shared" ref="AD55:AD62" si="89">J55+P55+V55+AB55</f>
        <v>0</v>
      </c>
      <c r="AE55" s="148">
        <f t="shared" ref="AE55:AE62" si="90">AC55-AD55</f>
        <v>0</v>
      </c>
      <c r="AF55" s="150" t="str">
        <f t="shared" ref="AF55:AF62" si="91">AE55/AC55</f>
        <v>#DIV/0!</v>
      </c>
      <c r="AG55" s="151"/>
      <c r="AH55" s="152"/>
      <c r="AI55" s="152"/>
    </row>
    <row r="56" ht="34.5" customHeight="1">
      <c r="A56" s="153" t="s">
        <v>116</v>
      </c>
      <c r="B56" s="154" t="s">
        <v>117</v>
      </c>
      <c r="C56" s="155" t="s">
        <v>160</v>
      </c>
      <c r="D56" s="244" t="s">
        <v>161</v>
      </c>
      <c r="E56" s="157"/>
      <c r="F56" s="158"/>
      <c r="G56" s="159">
        <f t="shared" ref="G56:G58" si="92">E56*F56</f>
        <v>0</v>
      </c>
      <c r="H56" s="157"/>
      <c r="I56" s="158"/>
      <c r="J56" s="178">
        <f t="shared" ref="J56:J58" si="93">H56*I56</f>
        <v>0</v>
      </c>
      <c r="K56" s="245"/>
      <c r="L56" s="158"/>
      <c r="M56" s="178">
        <f t="shared" ref="M56:M58" si="94">K56*L56</f>
        <v>0</v>
      </c>
      <c r="N56" s="157"/>
      <c r="O56" s="158"/>
      <c r="P56" s="178">
        <f t="shared" ref="P56:P58" si="95">N56*O56</f>
        <v>0</v>
      </c>
      <c r="Q56" s="245"/>
      <c r="R56" s="158"/>
      <c r="S56" s="178">
        <f t="shared" ref="S56:S58" si="96">Q56*R56</f>
        <v>0</v>
      </c>
      <c r="T56" s="157"/>
      <c r="U56" s="158"/>
      <c r="V56" s="178">
        <f t="shared" ref="V56:V58" si="97">T56*U56</f>
        <v>0</v>
      </c>
      <c r="W56" s="245"/>
      <c r="X56" s="158"/>
      <c r="Y56" s="178">
        <f t="shared" ref="Y56:Y58" si="98">W56*X56</f>
        <v>0</v>
      </c>
      <c r="Z56" s="157"/>
      <c r="AA56" s="158"/>
      <c r="AB56" s="178">
        <f t="shared" ref="AB56:AB58" si="99">Z56*AA56</f>
        <v>0</v>
      </c>
      <c r="AC56" s="160">
        <f t="shared" si="88"/>
        <v>0</v>
      </c>
      <c r="AD56" s="161">
        <f t="shared" si="89"/>
        <v>0</v>
      </c>
      <c r="AE56" s="221">
        <f t="shared" si="90"/>
        <v>0</v>
      </c>
      <c r="AF56" s="163" t="str">
        <f t="shared" si="91"/>
        <v>#DIV/0!</v>
      </c>
      <c r="AG56" s="164"/>
      <c r="AH56" s="139"/>
      <c r="AI56" s="139"/>
    </row>
    <row r="57" ht="34.5" customHeight="1">
      <c r="A57" s="153" t="s">
        <v>116</v>
      </c>
      <c r="B57" s="154" t="s">
        <v>120</v>
      </c>
      <c r="C57" s="155" t="s">
        <v>160</v>
      </c>
      <c r="D57" s="244" t="s">
        <v>161</v>
      </c>
      <c r="E57" s="157"/>
      <c r="F57" s="158"/>
      <c r="G57" s="159">
        <f t="shared" si="92"/>
        <v>0</v>
      </c>
      <c r="H57" s="157"/>
      <c r="I57" s="158"/>
      <c r="J57" s="178">
        <f t="shared" si="93"/>
        <v>0</v>
      </c>
      <c r="K57" s="245"/>
      <c r="L57" s="158"/>
      <c r="M57" s="178">
        <f t="shared" si="94"/>
        <v>0</v>
      </c>
      <c r="N57" s="157"/>
      <c r="O57" s="158"/>
      <c r="P57" s="178">
        <f t="shared" si="95"/>
        <v>0</v>
      </c>
      <c r="Q57" s="245"/>
      <c r="R57" s="158"/>
      <c r="S57" s="178">
        <f t="shared" si="96"/>
        <v>0</v>
      </c>
      <c r="T57" s="157"/>
      <c r="U57" s="158"/>
      <c r="V57" s="178">
        <f t="shared" si="97"/>
        <v>0</v>
      </c>
      <c r="W57" s="245"/>
      <c r="X57" s="158"/>
      <c r="Y57" s="178">
        <f t="shared" si="98"/>
        <v>0</v>
      </c>
      <c r="Z57" s="157"/>
      <c r="AA57" s="158"/>
      <c r="AB57" s="178">
        <f t="shared" si="99"/>
        <v>0</v>
      </c>
      <c r="AC57" s="160">
        <f t="shared" si="88"/>
        <v>0</v>
      </c>
      <c r="AD57" s="161">
        <f t="shared" si="89"/>
        <v>0</v>
      </c>
      <c r="AE57" s="221">
        <f t="shared" si="90"/>
        <v>0</v>
      </c>
      <c r="AF57" s="163" t="str">
        <f t="shared" si="91"/>
        <v>#DIV/0!</v>
      </c>
      <c r="AG57" s="164"/>
      <c r="AH57" s="139"/>
      <c r="AI57" s="139"/>
    </row>
    <row r="58" ht="34.5" customHeight="1">
      <c r="A58" s="179" t="s">
        <v>116</v>
      </c>
      <c r="B58" s="166" t="s">
        <v>121</v>
      </c>
      <c r="C58" s="167" t="s">
        <v>160</v>
      </c>
      <c r="D58" s="255" t="s">
        <v>161</v>
      </c>
      <c r="E58" s="169"/>
      <c r="F58" s="170"/>
      <c r="G58" s="171">
        <f t="shared" si="92"/>
        <v>0</v>
      </c>
      <c r="H58" s="183"/>
      <c r="I58" s="184"/>
      <c r="J58" s="186">
        <f t="shared" si="93"/>
        <v>0</v>
      </c>
      <c r="K58" s="256"/>
      <c r="L58" s="170"/>
      <c r="M58" s="257">
        <f t="shared" si="94"/>
        <v>0</v>
      </c>
      <c r="N58" s="169"/>
      <c r="O58" s="170"/>
      <c r="P58" s="257">
        <f t="shared" si="95"/>
        <v>0</v>
      </c>
      <c r="Q58" s="256"/>
      <c r="R58" s="170"/>
      <c r="S58" s="257">
        <f t="shared" si="96"/>
        <v>0</v>
      </c>
      <c r="T58" s="169"/>
      <c r="U58" s="170"/>
      <c r="V58" s="257">
        <f t="shared" si="97"/>
        <v>0</v>
      </c>
      <c r="W58" s="256"/>
      <c r="X58" s="170"/>
      <c r="Y58" s="257">
        <f t="shared" si="98"/>
        <v>0</v>
      </c>
      <c r="Z58" s="169"/>
      <c r="AA58" s="170"/>
      <c r="AB58" s="257">
        <f t="shared" si="99"/>
        <v>0</v>
      </c>
      <c r="AC58" s="172">
        <f t="shared" si="88"/>
        <v>0</v>
      </c>
      <c r="AD58" s="173">
        <f t="shared" si="89"/>
        <v>0</v>
      </c>
      <c r="AE58" s="223">
        <f t="shared" si="90"/>
        <v>0</v>
      </c>
      <c r="AF58" s="163" t="str">
        <f t="shared" si="91"/>
        <v>#DIV/0!</v>
      </c>
      <c r="AG58" s="164"/>
      <c r="AH58" s="139"/>
      <c r="AI58" s="139"/>
    </row>
    <row r="59" ht="27.75" customHeight="1">
      <c r="A59" s="258" t="s">
        <v>113</v>
      </c>
      <c r="B59" s="259" t="s">
        <v>162</v>
      </c>
      <c r="C59" s="260" t="s">
        <v>163</v>
      </c>
      <c r="D59" s="143"/>
      <c r="E59" s="144">
        <f t="shared" ref="E59:F59" si="100">SUM(E60:E62)</f>
        <v>9</v>
      </c>
      <c r="F59" s="145">
        <f t="shared" si="100"/>
        <v>9900</v>
      </c>
      <c r="G59" s="146">
        <f>SUM(G60:G64)</f>
        <v>31200</v>
      </c>
      <c r="H59" s="144">
        <f t="shared" ref="H59:I59" si="101">SUM(H60:H62)</f>
        <v>9</v>
      </c>
      <c r="I59" s="145">
        <f t="shared" si="101"/>
        <v>9900</v>
      </c>
      <c r="J59" s="177">
        <f>SUM(J60:J64)</f>
        <v>31200</v>
      </c>
      <c r="K59" s="243">
        <f t="shared" ref="K59:AB59" si="102">SUM(K60:K62)</f>
        <v>0</v>
      </c>
      <c r="L59" s="145">
        <f t="shared" si="102"/>
        <v>0</v>
      </c>
      <c r="M59" s="177">
        <f t="shared" si="102"/>
        <v>0</v>
      </c>
      <c r="N59" s="144">
        <f t="shared" si="102"/>
        <v>0</v>
      </c>
      <c r="O59" s="145">
        <f t="shared" si="102"/>
        <v>0</v>
      </c>
      <c r="P59" s="177">
        <f t="shared" si="102"/>
        <v>0</v>
      </c>
      <c r="Q59" s="243">
        <f t="shared" si="102"/>
        <v>0</v>
      </c>
      <c r="R59" s="145">
        <f t="shared" si="102"/>
        <v>0</v>
      </c>
      <c r="S59" s="177">
        <f t="shared" si="102"/>
        <v>0</v>
      </c>
      <c r="T59" s="144">
        <f t="shared" si="102"/>
        <v>0</v>
      </c>
      <c r="U59" s="145">
        <f t="shared" si="102"/>
        <v>0</v>
      </c>
      <c r="V59" s="177">
        <f t="shared" si="102"/>
        <v>0</v>
      </c>
      <c r="W59" s="243">
        <f t="shared" si="102"/>
        <v>0</v>
      </c>
      <c r="X59" s="145">
        <f t="shared" si="102"/>
        <v>0</v>
      </c>
      <c r="Y59" s="177">
        <f t="shared" si="102"/>
        <v>0</v>
      </c>
      <c r="Z59" s="144">
        <f t="shared" si="102"/>
        <v>0</v>
      </c>
      <c r="AA59" s="145">
        <f t="shared" si="102"/>
        <v>0</v>
      </c>
      <c r="AB59" s="177">
        <f t="shared" si="102"/>
        <v>0</v>
      </c>
      <c r="AC59" s="147">
        <f t="shared" si="88"/>
        <v>31200</v>
      </c>
      <c r="AD59" s="148">
        <f t="shared" si="89"/>
        <v>31200</v>
      </c>
      <c r="AE59" s="148">
        <f t="shared" si="90"/>
        <v>0</v>
      </c>
      <c r="AF59" s="187">
        <f t="shared" si="91"/>
        <v>0</v>
      </c>
      <c r="AG59" s="188"/>
      <c r="AH59" s="152"/>
      <c r="AI59" s="152"/>
    </row>
    <row r="60" ht="30.0" customHeight="1">
      <c r="A60" s="261" t="s">
        <v>116</v>
      </c>
      <c r="B60" s="262" t="s">
        <v>117</v>
      </c>
      <c r="C60" s="263" t="s">
        <v>164</v>
      </c>
      <c r="D60" s="264" t="s">
        <v>165</v>
      </c>
      <c r="E60" s="265">
        <v>3.0</v>
      </c>
      <c r="F60" s="266">
        <v>5000.0</v>
      </c>
      <c r="G60" s="266">
        <v>15000.0</v>
      </c>
      <c r="H60" s="267">
        <v>3.0</v>
      </c>
      <c r="I60" s="266">
        <v>5000.0</v>
      </c>
      <c r="J60" s="266">
        <v>15000.0</v>
      </c>
      <c r="K60" s="245"/>
      <c r="L60" s="158"/>
      <c r="M60" s="178">
        <f t="shared" ref="M60:M62" si="103">K60*L60</f>
        <v>0</v>
      </c>
      <c r="N60" s="157"/>
      <c r="O60" s="158"/>
      <c r="P60" s="178">
        <f t="shared" ref="P60:P62" si="104">N60*O60</f>
        <v>0</v>
      </c>
      <c r="Q60" s="245"/>
      <c r="R60" s="158"/>
      <c r="S60" s="178">
        <f t="shared" ref="S60:S62" si="105">Q60*R60</f>
        <v>0</v>
      </c>
      <c r="T60" s="157"/>
      <c r="U60" s="158"/>
      <c r="V60" s="178">
        <f t="shared" ref="V60:V62" si="106">T60*U60</f>
        <v>0</v>
      </c>
      <c r="W60" s="245"/>
      <c r="X60" s="158"/>
      <c r="Y60" s="178">
        <f t="shared" ref="Y60:Y62" si="107">W60*X60</f>
        <v>0</v>
      </c>
      <c r="Z60" s="157"/>
      <c r="AA60" s="158"/>
      <c r="AB60" s="178">
        <f t="shared" ref="AB60:AB62" si="108">Z60*AA60</f>
        <v>0</v>
      </c>
      <c r="AC60" s="160">
        <f t="shared" si="88"/>
        <v>15000</v>
      </c>
      <c r="AD60" s="161">
        <f t="shared" si="89"/>
        <v>15000</v>
      </c>
      <c r="AE60" s="221">
        <f t="shared" si="90"/>
        <v>0</v>
      </c>
      <c r="AF60" s="163">
        <f t="shared" si="91"/>
        <v>0</v>
      </c>
      <c r="AG60" s="164"/>
      <c r="AH60" s="139"/>
      <c r="AI60" s="139"/>
    </row>
    <row r="61" ht="30.0" customHeight="1">
      <c r="A61" s="261" t="s">
        <v>116</v>
      </c>
      <c r="B61" s="262" t="s">
        <v>120</v>
      </c>
      <c r="C61" s="268" t="s">
        <v>166</v>
      </c>
      <c r="D61" s="269" t="s">
        <v>165</v>
      </c>
      <c r="E61" s="270">
        <v>3.0</v>
      </c>
      <c r="F61" s="271">
        <v>4200.0</v>
      </c>
      <c r="G61" s="271">
        <v>12600.0</v>
      </c>
      <c r="H61" s="267">
        <v>3.0</v>
      </c>
      <c r="I61" s="271">
        <v>4200.0</v>
      </c>
      <c r="J61" s="271">
        <v>12600.0</v>
      </c>
      <c r="K61" s="245"/>
      <c r="L61" s="158"/>
      <c r="M61" s="178">
        <f t="shared" si="103"/>
        <v>0</v>
      </c>
      <c r="N61" s="157"/>
      <c r="O61" s="158"/>
      <c r="P61" s="178">
        <f t="shared" si="104"/>
        <v>0</v>
      </c>
      <c r="Q61" s="245"/>
      <c r="R61" s="158"/>
      <c r="S61" s="178">
        <f t="shared" si="105"/>
        <v>0</v>
      </c>
      <c r="T61" s="157"/>
      <c r="U61" s="158"/>
      <c r="V61" s="178">
        <f t="shared" si="106"/>
        <v>0</v>
      </c>
      <c r="W61" s="245"/>
      <c r="X61" s="158"/>
      <c r="Y61" s="178">
        <f t="shared" si="107"/>
        <v>0</v>
      </c>
      <c r="Z61" s="157"/>
      <c r="AA61" s="158"/>
      <c r="AB61" s="178">
        <f t="shared" si="108"/>
        <v>0</v>
      </c>
      <c r="AC61" s="160">
        <f t="shared" si="88"/>
        <v>12600</v>
      </c>
      <c r="AD61" s="161">
        <f t="shared" si="89"/>
        <v>12600</v>
      </c>
      <c r="AE61" s="221">
        <f t="shared" si="90"/>
        <v>0</v>
      </c>
      <c r="AF61" s="163">
        <f t="shared" si="91"/>
        <v>0</v>
      </c>
      <c r="AG61" s="164"/>
      <c r="AH61" s="139"/>
      <c r="AI61" s="139"/>
    </row>
    <row r="62" ht="30.0" customHeight="1">
      <c r="A62" s="272" t="s">
        <v>116</v>
      </c>
      <c r="B62" s="273" t="s">
        <v>121</v>
      </c>
      <c r="C62" s="274" t="s">
        <v>167</v>
      </c>
      <c r="D62" s="275" t="s">
        <v>165</v>
      </c>
      <c r="E62" s="276">
        <v>3.0</v>
      </c>
      <c r="F62" s="277">
        <v>700.0</v>
      </c>
      <c r="G62" s="271">
        <v>2100.0</v>
      </c>
      <c r="H62" s="278">
        <v>3.0</v>
      </c>
      <c r="I62" s="277">
        <v>700.0</v>
      </c>
      <c r="J62" s="271">
        <v>2100.0</v>
      </c>
      <c r="K62" s="256"/>
      <c r="L62" s="170"/>
      <c r="M62" s="257">
        <f t="shared" si="103"/>
        <v>0</v>
      </c>
      <c r="N62" s="169"/>
      <c r="O62" s="170"/>
      <c r="P62" s="257">
        <f t="shared" si="104"/>
        <v>0</v>
      </c>
      <c r="Q62" s="256"/>
      <c r="R62" s="170"/>
      <c r="S62" s="257">
        <f t="shared" si="105"/>
        <v>0</v>
      </c>
      <c r="T62" s="169"/>
      <c r="U62" s="170"/>
      <c r="V62" s="257">
        <f t="shared" si="106"/>
        <v>0</v>
      </c>
      <c r="W62" s="256"/>
      <c r="X62" s="170"/>
      <c r="Y62" s="257">
        <f t="shared" si="107"/>
        <v>0</v>
      </c>
      <c r="Z62" s="169"/>
      <c r="AA62" s="170"/>
      <c r="AB62" s="257">
        <f t="shared" si="108"/>
        <v>0</v>
      </c>
      <c r="AC62" s="172">
        <f t="shared" si="88"/>
        <v>2100</v>
      </c>
      <c r="AD62" s="173">
        <f t="shared" si="89"/>
        <v>2100</v>
      </c>
      <c r="AE62" s="223">
        <f t="shared" si="90"/>
        <v>0</v>
      </c>
      <c r="AF62" s="163">
        <f t="shared" si="91"/>
        <v>0</v>
      </c>
      <c r="AG62" s="164"/>
      <c r="AH62" s="139"/>
      <c r="AI62" s="139"/>
    </row>
    <row r="63" ht="30.0" customHeight="1">
      <c r="A63" s="279" t="s">
        <v>116</v>
      </c>
      <c r="B63" s="280" t="s">
        <v>168</v>
      </c>
      <c r="C63" s="274" t="s">
        <v>169</v>
      </c>
      <c r="D63" s="281" t="s">
        <v>165</v>
      </c>
      <c r="E63" s="282">
        <v>3.0</v>
      </c>
      <c r="F63" s="283">
        <v>200.0</v>
      </c>
      <c r="G63" s="271">
        <v>600.0</v>
      </c>
      <c r="H63" s="284">
        <v>3.0</v>
      </c>
      <c r="I63" s="283">
        <v>200.0</v>
      </c>
      <c r="J63" s="271">
        <v>600.0</v>
      </c>
      <c r="K63" s="285"/>
      <c r="L63" s="286"/>
      <c r="M63" s="287"/>
      <c r="N63" s="288"/>
      <c r="O63" s="286"/>
      <c r="P63" s="287"/>
      <c r="Q63" s="285"/>
      <c r="R63" s="286"/>
      <c r="S63" s="287"/>
      <c r="T63" s="288"/>
      <c r="U63" s="286"/>
      <c r="V63" s="287"/>
      <c r="W63" s="285"/>
      <c r="X63" s="286"/>
      <c r="Y63" s="287"/>
      <c r="Z63" s="288"/>
      <c r="AA63" s="286"/>
      <c r="AB63" s="287"/>
      <c r="AC63" s="289"/>
      <c r="AD63" s="290"/>
      <c r="AE63" s="290"/>
      <c r="AF63" s="163"/>
      <c r="AG63" s="164"/>
      <c r="AH63" s="139"/>
      <c r="AI63" s="139"/>
    </row>
    <row r="64" ht="30.0" customHeight="1">
      <c r="A64" s="279" t="s">
        <v>116</v>
      </c>
      <c r="B64" s="291" t="s">
        <v>170</v>
      </c>
      <c r="C64" s="274" t="s">
        <v>171</v>
      </c>
      <c r="D64" s="281" t="s">
        <v>165</v>
      </c>
      <c r="E64" s="282">
        <v>3.0</v>
      </c>
      <c r="F64" s="283">
        <v>300.0</v>
      </c>
      <c r="G64" s="277">
        <v>900.0</v>
      </c>
      <c r="H64" s="284">
        <v>3.0</v>
      </c>
      <c r="I64" s="283">
        <v>300.0</v>
      </c>
      <c r="J64" s="277">
        <v>900.0</v>
      </c>
      <c r="K64" s="285"/>
      <c r="L64" s="286"/>
      <c r="M64" s="287"/>
      <c r="N64" s="288"/>
      <c r="O64" s="286"/>
      <c r="P64" s="287"/>
      <c r="Q64" s="285"/>
      <c r="R64" s="286"/>
      <c r="S64" s="287"/>
      <c r="T64" s="288"/>
      <c r="U64" s="286"/>
      <c r="V64" s="287"/>
      <c r="W64" s="285"/>
      <c r="X64" s="286"/>
      <c r="Y64" s="287"/>
      <c r="Z64" s="288"/>
      <c r="AA64" s="286"/>
      <c r="AB64" s="287"/>
      <c r="AC64" s="289"/>
      <c r="AD64" s="290"/>
      <c r="AE64" s="290"/>
      <c r="AF64" s="163"/>
      <c r="AG64" s="164"/>
      <c r="AH64" s="139"/>
      <c r="AI64" s="139"/>
    </row>
    <row r="65" ht="15.0" customHeight="1">
      <c r="A65" s="140" t="s">
        <v>113</v>
      </c>
      <c r="B65" s="141" t="s">
        <v>172</v>
      </c>
      <c r="C65" s="142" t="s">
        <v>173</v>
      </c>
      <c r="D65" s="143"/>
      <c r="E65" s="144">
        <f t="shared" ref="E65:AB65" si="109">SUM(E66:E68)</f>
        <v>0</v>
      </c>
      <c r="F65" s="145">
        <f t="shared" si="109"/>
        <v>0</v>
      </c>
      <c r="G65" s="146">
        <f t="shared" si="109"/>
        <v>0</v>
      </c>
      <c r="H65" s="144">
        <f t="shared" si="109"/>
        <v>0</v>
      </c>
      <c r="I65" s="145">
        <f t="shared" si="109"/>
        <v>0</v>
      </c>
      <c r="J65" s="177">
        <f t="shared" si="109"/>
        <v>0</v>
      </c>
      <c r="K65" s="243">
        <f t="shared" si="109"/>
        <v>0</v>
      </c>
      <c r="L65" s="145">
        <f t="shared" si="109"/>
        <v>0</v>
      </c>
      <c r="M65" s="177">
        <f t="shared" si="109"/>
        <v>0</v>
      </c>
      <c r="N65" s="144">
        <f t="shared" si="109"/>
        <v>0</v>
      </c>
      <c r="O65" s="145">
        <f t="shared" si="109"/>
        <v>0</v>
      </c>
      <c r="P65" s="177">
        <f t="shared" si="109"/>
        <v>0</v>
      </c>
      <c r="Q65" s="243">
        <f t="shared" si="109"/>
        <v>0</v>
      </c>
      <c r="R65" s="145">
        <f t="shared" si="109"/>
        <v>0</v>
      </c>
      <c r="S65" s="177">
        <f t="shared" si="109"/>
        <v>0</v>
      </c>
      <c r="T65" s="144">
        <f t="shared" si="109"/>
        <v>0</v>
      </c>
      <c r="U65" s="145">
        <f t="shared" si="109"/>
        <v>0</v>
      </c>
      <c r="V65" s="177">
        <f t="shared" si="109"/>
        <v>0</v>
      </c>
      <c r="W65" s="243">
        <f t="shared" si="109"/>
        <v>0</v>
      </c>
      <c r="X65" s="145">
        <f t="shared" si="109"/>
        <v>0</v>
      </c>
      <c r="Y65" s="177">
        <f t="shared" si="109"/>
        <v>0</v>
      </c>
      <c r="Z65" s="144">
        <f t="shared" si="109"/>
        <v>0</v>
      </c>
      <c r="AA65" s="145">
        <f t="shared" si="109"/>
        <v>0</v>
      </c>
      <c r="AB65" s="177">
        <f t="shared" si="109"/>
        <v>0</v>
      </c>
      <c r="AC65" s="147">
        <f t="shared" ref="AC65:AC76" si="110">G65+M65+S65+Y65</f>
        <v>0</v>
      </c>
      <c r="AD65" s="148">
        <f t="shared" ref="AD65:AD76" si="111">J65+P65+V65+AB65</f>
        <v>0</v>
      </c>
      <c r="AE65" s="148">
        <f t="shared" ref="AE65:AE83" si="112">AC65-AD65</f>
        <v>0</v>
      </c>
      <c r="AF65" s="187" t="str">
        <f t="shared" ref="AF65:AF83" si="113">AE65/AC65</f>
        <v>#DIV/0!</v>
      </c>
      <c r="AG65" s="188"/>
      <c r="AH65" s="152"/>
      <c r="AI65" s="152"/>
    </row>
    <row r="66" ht="41.25" customHeight="1">
      <c r="A66" s="153" t="s">
        <v>116</v>
      </c>
      <c r="B66" s="154" t="s">
        <v>117</v>
      </c>
      <c r="C66" s="292" t="s">
        <v>174</v>
      </c>
      <c r="D66" s="156" t="s">
        <v>175</v>
      </c>
      <c r="E66" s="157"/>
      <c r="F66" s="158"/>
      <c r="G66" s="159">
        <f t="shared" ref="G66:G68" si="114">E66*F66</f>
        <v>0</v>
      </c>
      <c r="H66" s="157"/>
      <c r="I66" s="158"/>
      <c r="J66" s="178">
        <f t="shared" ref="J66:J68" si="115">H66*I66</f>
        <v>0</v>
      </c>
      <c r="K66" s="245"/>
      <c r="L66" s="158"/>
      <c r="M66" s="178">
        <f t="shared" ref="M66:M68" si="116">K66*L66</f>
        <v>0</v>
      </c>
      <c r="N66" s="157"/>
      <c r="O66" s="158"/>
      <c r="P66" s="178">
        <f t="shared" ref="P66:P68" si="117">N66*O66</f>
        <v>0</v>
      </c>
      <c r="Q66" s="245"/>
      <c r="R66" s="158"/>
      <c r="S66" s="178">
        <f t="shared" ref="S66:S68" si="118">Q66*R66</f>
        <v>0</v>
      </c>
      <c r="T66" s="157"/>
      <c r="U66" s="158"/>
      <c r="V66" s="178">
        <f t="shared" ref="V66:V68" si="119">T66*U66</f>
        <v>0</v>
      </c>
      <c r="W66" s="245"/>
      <c r="X66" s="158"/>
      <c r="Y66" s="178">
        <f t="shared" ref="Y66:Y68" si="120">W66*X66</f>
        <v>0</v>
      </c>
      <c r="Z66" s="157"/>
      <c r="AA66" s="158"/>
      <c r="AB66" s="178">
        <f t="shared" ref="AB66:AB68" si="121">Z66*AA66</f>
        <v>0</v>
      </c>
      <c r="AC66" s="160">
        <f t="shared" si="110"/>
        <v>0</v>
      </c>
      <c r="AD66" s="161">
        <f t="shared" si="111"/>
        <v>0</v>
      </c>
      <c r="AE66" s="221">
        <f t="shared" si="112"/>
        <v>0</v>
      </c>
      <c r="AF66" s="163" t="str">
        <f t="shared" si="113"/>
        <v>#DIV/0!</v>
      </c>
      <c r="AG66" s="164"/>
      <c r="AH66" s="139"/>
      <c r="AI66" s="139"/>
    </row>
    <row r="67" ht="41.25" customHeight="1">
      <c r="A67" s="153" t="s">
        <v>116</v>
      </c>
      <c r="B67" s="154" t="s">
        <v>120</v>
      </c>
      <c r="C67" s="292" t="s">
        <v>176</v>
      </c>
      <c r="D67" s="156" t="s">
        <v>175</v>
      </c>
      <c r="E67" s="157"/>
      <c r="F67" s="158"/>
      <c r="G67" s="159">
        <f t="shared" si="114"/>
        <v>0</v>
      </c>
      <c r="H67" s="157"/>
      <c r="I67" s="158"/>
      <c r="J67" s="178">
        <f t="shared" si="115"/>
        <v>0</v>
      </c>
      <c r="K67" s="245"/>
      <c r="L67" s="158"/>
      <c r="M67" s="178">
        <f t="shared" si="116"/>
        <v>0</v>
      </c>
      <c r="N67" s="157"/>
      <c r="O67" s="158"/>
      <c r="P67" s="178">
        <f t="shared" si="117"/>
        <v>0</v>
      </c>
      <c r="Q67" s="245"/>
      <c r="R67" s="158"/>
      <c r="S67" s="178">
        <f t="shared" si="118"/>
        <v>0</v>
      </c>
      <c r="T67" s="157"/>
      <c r="U67" s="158"/>
      <c r="V67" s="178">
        <f t="shared" si="119"/>
        <v>0</v>
      </c>
      <c r="W67" s="245"/>
      <c r="X67" s="158"/>
      <c r="Y67" s="178">
        <f t="shared" si="120"/>
        <v>0</v>
      </c>
      <c r="Z67" s="157"/>
      <c r="AA67" s="158"/>
      <c r="AB67" s="178">
        <f t="shared" si="121"/>
        <v>0</v>
      </c>
      <c r="AC67" s="160">
        <f t="shared" si="110"/>
        <v>0</v>
      </c>
      <c r="AD67" s="161">
        <f t="shared" si="111"/>
        <v>0</v>
      </c>
      <c r="AE67" s="221">
        <f t="shared" si="112"/>
        <v>0</v>
      </c>
      <c r="AF67" s="163" t="str">
        <f t="shared" si="113"/>
        <v>#DIV/0!</v>
      </c>
      <c r="AG67" s="164"/>
      <c r="AH67" s="139"/>
      <c r="AI67" s="139"/>
    </row>
    <row r="68" ht="40.5" customHeight="1">
      <c r="A68" s="165" t="s">
        <v>116</v>
      </c>
      <c r="B68" s="180" t="s">
        <v>121</v>
      </c>
      <c r="C68" s="293" t="s">
        <v>177</v>
      </c>
      <c r="D68" s="168" t="s">
        <v>175</v>
      </c>
      <c r="E68" s="169"/>
      <c r="F68" s="170"/>
      <c r="G68" s="171">
        <f t="shared" si="114"/>
        <v>0</v>
      </c>
      <c r="H68" s="183"/>
      <c r="I68" s="184"/>
      <c r="J68" s="186">
        <f t="shared" si="115"/>
        <v>0</v>
      </c>
      <c r="K68" s="256"/>
      <c r="L68" s="170"/>
      <c r="M68" s="257">
        <f t="shared" si="116"/>
        <v>0</v>
      </c>
      <c r="N68" s="169"/>
      <c r="O68" s="170"/>
      <c r="P68" s="257">
        <f t="shared" si="117"/>
        <v>0</v>
      </c>
      <c r="Q68" s="256"/>
      <c r="R68" s="170"/>
      <c r="S68" s="257">
        <f t="shared" si="118"/>
        <v>0</v>
      </c>
      <c r="T68" s="169"/>
      <c r="U68" s="170"/>
      <c r="V68" s="257">
        <f t="shared" si="119"/>
        <v>0</v>
      </c>
      <c r="W68" s="256"/>
      <c r="X68" s="170"/>
      <c r="Y68" s="257">
        <f t="shared" si="120"/>
        <v>0</v>
      </c>
      <c r="Z68" s="169"/>
      <c r="AA68" s="170"/>
      <c r="AB68" s="257">
        <f t="shared" si="121"/>
        <v>0</v>
      </c>
      <c r="AC68" s="172">
        <f t="shared" si="110"/>
        <v>0</v>
      </c>
      <c r="AD68" s="173">
        <f t="shared" si="111"/>
        <v>0</v>
      </c>
      <c r="AE68" s="223">
        <f t="shared" si="112"/>
        <v>0</v>
      </c>
      <c r="AF68" s="163" t="str">
        <f t="shared" si="113"/>
        <v>#DIV/0!</v>
      </c>
      <c r="AG68" s="164"/>
      <c r="AH68" s="139"/>
      <c r="AI68" s="139"/>
    </row>
    <row r="69" ht="15.75" customHeight="1">
      <c r="A69" s="140" t="s">
        <v>113</v>
      </c>
      <c r="B69" s="141" t="s">
        <v>178</v>
      </c>
      <c r="C69" s="142" t="s">
        <v>179</v>
      </c>
      <c r="D69" s="143"/>
      <c r="E69" s="144">
        <f t="shared" ref="E69:AB69" si="122">SUM(E70:E72)</f>
        <v>0</v>
      </c>
      <c r="F69" s="145">
        <f t="shared" si="122"/>
        <v>0</v>
      </c>
      <c r="G69" s="146">
        <f t="shared" si="122"/>
        <v>0</v>
      </c>
      <c r="H69" s="144">
        <f t="shared" si="122"/>
        <v>0</v>
      </c>
      <c r="I69" s="145">
        <f t="shared" si="122"/>
        <v>0</v>
      </c>
      <c r="J69" s="177">
        <f t="shared" si="122"/>
        <v>0</v>
      </c>
      <c r="K69" s="243">
        <f t="shared" si="122"/>
        <v>0</v>
      </c>
      <c r="L69" s="145">
        <f t="shared" si="122"/>
        <v>0</v>
      </c>
      <c r="M69" s="177">
        <f t="shared" si="122"/>
        <v>0</v>
      </c>
      <c r="N69" s="144">
        <f t="shared" si="122"/>
        <v>0</v>
      </c>
      <c r="O69" s="145">
        <f t="shared" si="122"/>
        <v>0</v>
      </c>
      <c r="P69" s="177">
        <f t="shared" si="122"/>
        <v>0</v>
      </c>
      <c r="Q69" s="243">
        <f t="shared" si="122"/>
        <v>0</v>
      </c>
      <c r="R69" s="145">
        <f t="shared" si="122"/>
        <v>0</v>
      </c>
      <c r="S69" s="177">
        <f t="shared" si="122"/>
        <v>0</v>
      </c>
      <c r="T69" s="144">
        <f t="shared" si="122"/>
        <v>0</v>
      </c>
      <c r="U69" s="145">
        <f t="shared" si="122"/>
        <v>0</v>
      </c>
      <c r="V69" s="177">
        <f t="shared" si="122"/>
        <v>0</v>
      </c>
      <c r="W69" s="243">
        <f t="shared" si="122"/>
        <v>0</v>
      </c>
      <c r="X69" s="145">
        <f t="shared" si="122"/>
        <v>0</v>
      </c>
      <c r="Y69" s="177">
        <f t="shared" si="122"/>
        <v>0</v>
      </c>
      <c r="Z69" s="144">
        <f t="shared" si="122"/>
        <v>0</v>
      </c>
      <c r="AA69" s="145">
        <f t="shared" si="122"/>
        <v>0</v>
      </c>
      <c r="AB69" s="177">
        <f t="shared" si="122"/>
        <v>0</v>
      </c>
      <c r="AC69" s="147">
        <f t="shared" si="110"/>
        <v>0</v>
      </c>
      <c r="AD69" s="148">
        <f t="shared" si="111"/>
        <v>0</v>
      </c>
      <c r="AE69" s="148">
        <f t="shared" si="112"/>
        <v>0</v>
      </c>
      <c r="AF69" s="187" t="str">
        <f t="shared" si="113"/>
        <v>#DIV/0!</v>
      </c>
      <c r="AG69" s="188"/>
      <c r="AH69" s="152"/>
      <c r="AI69" s="152"/>
    </row>
    <row r="70" ht="30.0" customHeight="1">
      <c r="A70" s="153" t="s">
        <v>116</v>
      </c>
      <c r="B70" s="154" t="s">
        <v>117</v>
      </c>
      <c r="C70" s="155" t="s">
        <v>180</v>
      </c>
      <c r="D70" s="156" t="s">
        <v>181</v>
      </c>
      <c r="E70" s="157"/>
      <c r="F70" s="158"/>
      <c r="G70" s="159">
        <f t="shared" ref="G70:G72" si="123">E70*F70</f>
        <v>0</v>
      </c>
      <c r="H70" s="157"/>
      <c r="I70" s="158"/>
      <c r="J70" s="178">
        <f t="shared" ref="J70:J72" si="124">H70*I70</f>
        <v>0</v>
      </c>
      <c r="K70" s="245"/>
      <c r="L70" s="158"/>
      <c r="M70" s="178">
        <f t="shared" ref="M70:M72" si="125">K70*L70</f>
        <v>0</v>
      </c>
      <c r="N70" s="157"/>
      <c r="O70" s="158"/>
      <c r="P70" s="178">
        <f t="shared" ref="P70:P72" si="126">N70*O70</f>
        <v>0</v>
      </c>
      <c r="Q70" s="245"/>
      <c r="R70" s="158"/>
      <c r="S70" s="178">
        <f t="shared" ref="S70:S72" si="127">Q70*R70</f>
        <v>0</v>
      </c>
      <c r="T70" s="157"/>
      <c r="U70" s="158"/>
      <c r="V70" s="178">
        <f t="shared" ref="V70:V72" si="128">T70*U70</f>
        <v>0</v>
      </c>
      <c r="W70" s="245"/>
      <c r="X70" s="158"/>
      <c r="Y70" s="178">
        <f t="shared" ref="Y70:Y72" si="129">W70*X70</f>
        <v>0</v>
      </c>
      <c r="Z70" s="157"/>
      <c r="AA70" s="158"/>
      <c r="AB70" s="178">
        <f t="shared" ref="AB70:AB72" si="130">Z70*AA70</f>
        <v>0</v>
      </c>
      <c r="AC70" s="160">
        <f t="shared" si="110"/>
        <v>0</v>
      </c>
      <c r="AD70" s="161">
        <f t="shared" si="111"/>
        <v>0</v>
      </c>
      <c r="AE70" s="221">
        <f t="shared" si="112"/>
        <v>0</v>
      </c>
      <c r="AF70" s="163" t="str">
        <f t="shared" si="113"/>
        <v>#DIV/0!</v>
      </c>
      <c r="AG70" s="164"/>
      <c r="AH70" s="139"/>
      <c r="AI70" s="139"/>
    </row>
    <row r="71" ht="30.0" customHeight="1">
      <c r="A71" s="153" t="s">
        <v>116</v>
      </c>
      <c r="B71" s="154" t="s">
        <v>120</v>
      </c>
      <c r="C71" s="155" t="s">
        <v>180</v>
      </c>
      <c r="D71" s="156" t="s">
        <v>181</v>
      </c>
      <c r="E71" s="157"/>
      <c r="F71" s="158"/>
      <c r="G71" s="159">
        <f t="shared" si="123"/>
        <v>0</v>
      </c>
      <c r="H71" s="157"/>
      <c r="I71" s="158"/>
      <c r="J71" s="178">
        <f t="shared" si="124"/>
        <v>0</v>
      </c>
      <c r="K71" s="245"/>
      <c r="L71" s="158"/>
      <c r="M71" s="178">
        <f t="shared" si="125"/>
        <v>0</v>
      </c>
      <c r="N71" s="157"/>
      <c r="O71" s="158"/>
      <c r="P71" s="178">
        <f t="shared" si="126"/>
        <v>0</v>
      </c>
      <c r="Q71" s="245"/>
      <c r="R71" s="158"/>
      <c r="S71" s="178">
        <f t="shared" si="127"/>
        <v>0</v>
      </c>
      <c r="T71" s="157"/>
      <c r="U71" s="158"/>
      <c r="V71" s="178">
        <f t="shared" si="128"/>
        <v>0</v>
      </c>
      <c r="W71" s="245"/>
      <c r="X71" s="158"/>
      <c r="Y71" s="178">
        <f t="shared" si="129"/>
        <v>0</v>
      </c>
      <c r="Z71" s="157"/>
      <c r="AA71" s="158"/>
      <c r="AB71" s="178">
        <f t="shared" si="130"/>
        <v>0</v>
      </c>
      <c r="AC71" s="160">
        <f t="shared" si="110"/>
        <v>0</v>
      </c>
      <c r="AD71" s="161">
        <f t="shared" si="111"/>
        <v>0</v>
      </c>
      <c r="AE71" s="221">
        <f t="shared" si="112"/>
        <v>0</v>
      </c>
      <c r="AF71" s="163" t="str">
        <f t="shared" si="113"/>
        <v>#DIV/0!</v>
      </c>
      <c r="AG71" s="164"/>
      <c r="AH71" s="139"/>
      <c r="AI71" s="139"/>
    </row>
    <row r="72" ht="30.0" customHeight="1">
      <c r="A72" s="165" t="s">
        <v>116</v>
      </c>
      <c r="B72" s="166" t="s">
        <v>121</v>
      </c>
      <c r="C72" s="167" t="s">
        <v>180</v>
      </c>
      <c r="D72" s="168" t="s">
        <v>181</v>
      </c>
      <c r="E72" s="169"/>
      <c r="F72" s="170"/>
      <c r="G72" s="171">
        <f t="shared" si="123"/>
        <v>0</v>
      </c>
      <c r="H72" s="183"/>
      <c r="I72" s="184"/>
      <c r="J72" s="186">
        <f t="shared" si="124"/>
        <v>0</v>
      </c>
      <c r="K72" s="256"/>
      <c r="L72" s="170"/>
      <c r="M72" s="257">
        <f t="shared" si="125"/>
        <v>0</v>
      </c>
      <c r="N72" s="169"/>
      <c r="O72" s="170"/>
      <c r="P72" s="257">
        <f t="shared" si="126"/>
        <v>0</v>
      </c>
      <c r="Q72" s="256"/>
      <c r="R72" s="170"/>
      <c r="S72" s="257">
        <f t="shared" si="127"/>
        <v>0</v>
      </c>
      <c r="T72" s="169"/>
      <c r="U72" s="170"/>
      <c r="V72" s="257">
        <f t="shared" si="128"/>
        <v>0</v>
      </c>
      <c r="W72" s="256"/>
      <c r="X72" s="170"/>
      <c r="Y72" s="257">
        <f t="shared" si="129"/>
        <v>0</v>
      </c>
      <c r="Z72" s="169"/>
      <c r="AA72" s="170"/>
      <c r="AB72" s="257">
        <f t="shared" si="130"/>
        <v>0</v>
      </c>
      <c r="AC72" s="172">
        <f t="shared" si="110"/>
        <v>0</v>
      </c>
      <c r="AD72" s="173">
        <f t="shared" si="111"/>
        <v>0</v>
      </c>
      <c r="AE72" s="223">
        <f t="shared" si="112"/>
        <v>0</v>
      </c>
      <c r="AF72" s="163" t="str">
        <f t="shared" si="113"/>
        <v>#DIV/0!</v>
      </c>
      <c r="AG72" s="164"/>
      <c r="AH72" s="139"/>
      <c r="AI72" s="139"/>
    </row>
    <row r="73" ht="15.75" customHeight="1">
      <c r="A73" s="140" t="s">
        <v>113</v>
      </c>
      <c r="B73" s="141" t="s">
        <v>182</v>
      </c>
      <c r="C73" s="142" t="s">
        <v>183</v>
      </c>
      <c r="D73" s="143"/>
      <c r="E73" s="144">
        <f t="shared" ref="E73:AB73" si="131">SUM(E74:E76)</f>
        <v>0</v>
      </c>
      <c r="F73" s="145">
        <f t="shared" si="131"/>
        <v>0</v>
      </c>
      <c r="G73" s="146">
        <f t="shared" si="131"/>
        <v>0</v>
      </c>
      <c r="H73" s="144">
        <f t="shared" si="131"/>
        <v>0</v>
      </c>
      <c r="I73" s="145">
        <f t="shared" si="131"/>
        <v>0</v>
      </c>
      <c r="J73" s="177">
        <f t="shared" si="131"/>
        <v>0</v>
      </c>
      <c r="K73" s="243">
        <f t="shared" si="131"/>
        <v>0</v>
      </c>
      <c r="L73" s="145">
        <f t="shared" si="131"/>
        <v>0</v>
      </c>
      <c r="M73" s="177">
        <f t="shared" si="131"/>
        <v>0</v>
      </c>
      <c r="N73" s="144">
        <f t="shared" si="131"/>
        <v>0</v>
      </c>
      <c r="O73" s="145">
        <f t="shared" si="131"/>
        <v>0</v>
      </c>
      <c r="P73" s="177">
        <f t="shared" si="131"/>
        <v>0</v>
      </c>
      <c r="Q73" s="243">
        <f t="shared" si="131"/>
        <v>0</v>
      </c>
      <c r="R73" s="145">
        <f t="shared" si="131"/>
        <v>0</v>
      </c>
      <c r="S73" s="177">
        <f t="shared" si="131"/>
        <v>0</v>
      </c>
      <c r="T73" s="144">
        <f t="shared" si="131"/>
        <v>0</v>
      </c>
      <c r="U73" s="145">
        <f t="shared" si="131"/>
        <v>0</v>
      </c>
      <c r="V73" s="177">
        <f t="shared" si="131"/>
        <v>0</v>
      </c>
      <c r="W73" s="243">
        <f t="shared" si="131"/>
        <v>0</v>
      </c>
      <c r="X73" s="145">
        <f t="shared" si="131"/>
        <v>0</v>
      </c>
      <c r="Y73" s="177">
        <f t="shared" si="131"/>
        <v>0</v>
      </c>
      <c r="Z73" s="144">
        <f t="shared" si="131"/>
        <v>0</v>
      </c>
      <c r="AA73" s="145">
        <f t="shared" si="131"/>
        <v>0</v>
      </c>
      <c r="AB73" s="177">
        <f t="shared" si="131"/>
        <v>0</v>
      </c>
      <c r="AC73" s="147">
        <f t="shared" si="110"/>
        <v>0</v>
      </c>
      <c r="AD73" s="148">
        <f t="shared" si="111"/>
        <v>0</v>
      </c>
      <c r="AE73" s="148">
        <f t="shared" si="112"/>
        <v>0</v>
      </c>
      <c r="AF73" s="187" t="str">
        <f t="shared" si="113"/>
        <v>#DIV/0!</v>
      </c>
      <c r="AG73" s="188"/>
      <c r="AH73" s="152"/>
      <c r="AI73" s="152"/>
    </row>
    <row r="74" ht="30.0" customHeight="1">
      <c r="A74" s="153" t="s">
        <v>116</v>
      </c>
      <c r="B74" s="154" t="s">
        <v>117</v>
      </c>
      <c r="C74" s="155" t="s">
        <v>180</v>
      </c>
      <c r="D74" s="156" t="s">
        <v>181</v>
      </c>
      <c r="E74" s="157"/>
      <c r="F74" s="158"/>
      <c r="G74" s="159">
        <f t="shared" ref="G74:G76" si="132">E74*F74</f>
        <v>0</v>
      </c>
      <c r="H74" s="157"/>
      <c r="I74" s="158"/>
      <c r="J74" s="178">
        <f t="shared" ref="J74:J76" si="133">H74*I74</f>
        <v>0</v>
      </c>
      <c r="K74" s="245"/>
      <c r="L74" s="158"/>
      <c r="M74" s="178">
        <f t="shared" ref="M74:M76" si="134">K74*L74</f>
        <v>0</v>
      </c>
      <c r="N74" s="157"/>
      <c r="O74" s="158"/>
      <c r="P74" s="178">
        <f t="shared" ref="P74:P76" si="135">N74*O74</f>
        <v>0</v>
      </c>
      <c r="Q74" s="245"/>
      <c r="R74" s="158"/>
      <c r="S74" s="178">
        <f t="shared" ref="S74:S76" si="136">Q74*R74</f>
        <v>0</v>
      </c>
      <c r="T74" s="157"/>
      <c r="U74" s="158"/>
      <c r="V74" s="178">
        <f t="shared" ref="V74:V76" si="137">T74*U74</f>
        <v>0</v>
      </c>
      <c r="W74" s="245"/>
      <c r="X74" s="158"/>
      <c r="Y74" s="178">
        <f t="shared" ref="Y74:Y76" si="138">W74*X74</f>
        <v>0</v>
      </c>
      <c r="Z74" s="157"/>
      <c r="AA74" s="158"/>
      <c r="AB74" s="178">
        <f t="shared" ref="AB74:AB76" si="139">Z74*AA74</f>
        <v>0</v>
      </c>
      <c r="AC74" s="160">
        <f t="shared" si="110"/>
        <v>0</v>
      </c>
      <c r="AD74" s="161">
        <f t="shared" si="111"/>
        <v>0</v>
      </c>
      <c r="AE74" s="221">
        <f t="shared" si="112"/>
        <v>0</v>
      </c>
      <c r="AF74" s="163" t="str">
        <f t="shared" si="113"/>
        <v>#DIV/0!</v>
      </c>
      <c r="AG74" s="164"/>
      <c r="AH74" s="139"/>
      <c r="AI74" s="139"/>
    </row>
    <row r="75" ht="30.0" customHeight="1">
      <c r="A75" s="153" t="s">
        <v>116</v>
      </c>
      <c r="B75" s="154" t="s">
        <v>120</v>
      </c>
      <c r="C75" s="155" t="s">
        <v>180</v>
      </c>
      <c r="D75" s="156" t="s">
        <v>181</v>
      </c>
      <c r="E75" s="157"/>
      <c r="F75" s="158"/>
      <c r="G75" s="159">
        <f t="shared" si="132"/>
        <v>0</v>
      </c>
      <c r="H75" s="157"/>
      <c r="I75" s="158"/>
      <c r="J75" s="178">
        <f t="shared" si="133"/>
        <v>0</v>
      </c>
      <c r="K75" s="245"/>
      <c r="L75" s="158"/>
      <c r="M75" s="178">
        <f t="shared" si="134"/>
        <v>0</v>
      </c>
      <c r="N75" s="157"/>
      <c r="O75" s="158"/>
      <c r="P75" s="178">
        <f t="shared" si="135"/>
        <v>0</v>
      </c>
      <c r="Q75" s="245"/>
      <c r="R75" s="158"/>
      <c r="S75" s="178">
        <f t="shared" si="136"/>
        <v>0</v>
      </c>
      <c r="T75" s="157"/>
      <c r="U75" s="158"/>
      <c r="V75" s="178">
        <f t="shared" si="137"/>
        <v>0</v>
      </c>
      <c r="W75" s="245"/>
      <c r="X75" s="158"/>
      <c r="Y75" s="178">
        <f t="shared" si="138"/>
        <v>0</v>
      </c>
      <c r="Z75" s="157"/>
      <c r="AA75" s="158"/>
      <c r="AB75" s="178">
        <f t="shared" si="139"/>
        <v>0</v>
      </c>
      <c r="AC75" s="160">
        <f t="shared" si="110"/>
        <v>0</v>
      </c>
      <c r="AD75" s="161">
        <f t="shared" si="111"/>
        <v>0</v>
      </c>
      <c r="AE75" s="221">
        <f t="shared" si="112"/>
        <v>0</v>
      </c>
      <c r="AF75" s="163" t="str">
        <f t="shared" si="113"/>
        <v>#DIV/0!</v>
      </c>
      <c r="AG75" s="164"/>
      <c r="AH75" s="139"/>
      <c r="AI75" s="139"/>
    </row>
    <row r="76" ht="30.0" customHeight="1">
      <c r="A76" s="165" t="s">
        <v>116</v>
      </c>
      <c r="B76" s="166" t="s">
        <v>121</v>
      </c>
      <c r="C76" s="167" t="s">
        <v>180</v>
      </c>
      <c r="D76" s="168" t="s">
        <v>181</v>
      </c>
      <c r="E76" s="169"/>
      <c r="F76" s="170"/>
      <c r="G76" s="171">
        <f t="shared" si="132"/>
        <v>0</v>
      </c>
      <c r="H76" s="183"/>
      <c r="I76" s="184"/>
      <c r="J76" s="186">
        <f t="shared" si="133"/>
        <v>0</v>
      </c>
      <c r="K76" s="256"/>
      <c r="L76" s="170"/>
      <c r="M76" s="257">
        <f t="shared" si="134"/>
        <v>0</v>
      </c>
      <c r="N76" s="169"/>
      <c r="O76" s="170"/>
      <c r="P76" s="257">
        <f t="shared" si="135"/>
        <v>0</v>
      </c>
      <c r="Q76" s="256"/>
      <c r="R76" s="170"/>
      <c r="S76" s="257">
        <f t="shared" si="136"/>
        <v>0</v>
      </c>
      <c r="T76" s="169"/>
      <c r="U76" s="170"/>
      <c r="V76" s="257">
        <f t="shared" si="137"/>
        <v>0</v>
      </c>
      <c r="W76" s="256"/>
      <c r="X76" s="170"/>
      <c r="Y76" s="257">
        <f t="shared" si="138"/>
        <v>0</v>
      </c>
      <c r="Z76" s="169"/>
      <c r="AA76" s="170"/>
      <c r="AB76" s="257">
        <f t="shared" si="139"/>
        <v>0</v>
      </c>
      <c r="AC76" s="172">
        <f t="shared" si="110"/>
        <v>0</v>
      </c>
      <c r="AD76" s="173">
        <f t="shared" si="111"/>
        <v>0</v>
      </c>
      <c r="AE76" s="223">
        <f t="shared" si="112"/>
        <v>0</v>
      </c>
      <c r="AF76" s="189" t="str">
        <f t="shared" si="113"/>
        <v>#DIV/0!</v>
      </c>
      <c r="AG76" s="190"/>
      <c r="AH76" s="139"/>
      <c r="AI76" s="139"/>
    </row>
    <row r="77" ht="15.0" customHeight="1">
      <c r="A77" s="225" t="s">
        <v>184</v>
      </c>
      <c r="B77" s="226"/>
      <c r="C77" s="227"/>
      <c r="D77" s="228"/>
      <c r="E77" s="229">
        <f t="shared" ref="E77:AD77" si="140">E73+E69+E65+E59+E55</f>
        <v>9</v>
      </c>
      <c r="F77" s="230">
        <f t="shared" si="140"/>
        <v>9900</v>
      </c>
      <c r="G77" s="231">
        <f t="shared" si="140"/>
        <v>31200</v>
      </c>
      <c r="H77" s="195">
        <f t="shared" si="140"/>
        <v>9</v>
      </c>
      <c r="I77" s="197">
        <f t="shared" si="140"/>
        <v>9900</v>
      </c>
      <c r="J77" s="248">
        <f t="shared" si="140"/>
        <v>31200</v>
      </c>
      <c r="K77" s="232">
        <f t="shared" si="140"/>
        <v>0</v>
      </c>
      <c r="L77" s="230">
        <f t="shared" si="140"/>
        <v>0</v>
      </c>
      <c r="M77" s="233">
        <f t="shared" si="140"/>
        <v>0</v>
      </c>
      <c r="N77" s="229">
        <f t="shared" si="140"/>
        <v>0</v>
      </c>
      <c r="O77" s="230">
        <f t="shared" si="140"/>
        <v>0</v>
      </c>
      <c r="P77" s="233">
        <f t="shared" si="140"/>
        <v>0</v>
      </c>
      <c r="Q77" s="232">
        <f t="shared" si="140"/>
        <v>0</v>
      </c>
      <c r="R77" s="230">
        <f t="shared" si="140"/>
        <v>0</v>
      </c>
      <c r="S77" s="233">
        <f t="shared" si="140"/>
        <v>0</v>
      </c>
      <c r="T77" s="229">
        <f t="shared" si="140"/>
        <v>0</v>
      </c>
      <c r="U77" s="230">
        <f t="shared" si="140"/>
        <v>0</v>
      </c>
      <c r="V77" s="233">
        <f t="shared" si="140"/>
        <v>0</v>
      </c>
      <c r="W77" s="232">
        <f t="shared" si="140"/>
        <v>0</v>
      </c>
      <c r="X77" s="230">
        <f t="shared" si="140"/>
        <v>0</v>
      </c>
      <c r="Y77" s="233">
        <f t="shared" si="140"/>
        <v>0</v>
      </c>
      <c r="Z77" s="229">
        <f t="shared" si="140"/>
        <v>0</v>
      </c>
      <c r="AA77" s="230">
        <f t="shared" si="140"/>
        <v>0</v>
      </c>
      <c r="AB77" s="233">
        <f t="shared" si="140"/>
        <v>0</v>
      </c>
      <c r="AC77" s="195">
        <f t="shared" si="140"/>
        <v>31200</v>
      </c>
      <c r="AD77" s="200">
        <f t="shared" si="140"/>
        <v>31200</v>
      </c>
      <c r="AE77" s="195">
        <f t="shared" si="112"/>
        <v>0</v>
      </c>
      <c r="AF77" s="201">
        <f t="shared" si="113"/>
        <v>0</v>
      </c>
      <c r="AG77" s="202"/>
      <c r="AH77" s="139"/>
      <c r="AI77" s="139"/>
    </row>
    <row r="78" ht="15.75" customHeight="1">
      <c r="A78" s="251" t="s">
        <v>111</v>
      </c>
      <c r="B78" s="252" t="s">
        <v>34</v>
      </c>
      <c r="C78" s="205" t="s">
        <v>185</v>
      </c>
      <c r="D78" s="239"/>
      <c r="E78" s="129"/>
      <c r="F78" s="130"/>
      <c r="G78" s="130"/>
      <c r="H78" s="129"/>
      <c r="I78" s="130"/>
      <c r="J78" s="134"/>
      <c r="K78" s="130"/>
      <c r="L78" s="130"/>
      <c r="M78" s="134"/>
      <c r="N78" s="129"/>
      <c r="O78" s="130"/>
      <c r="P78" s="134"/>
      <c r="Q78" s="130"/>
      <c r="R78" s="130"/>
      <c r="S78" s="134"/>
      <c r="T78" s="129"/>
      <c r="U78" s="130"/>
      <c r="V78" s="134"/>
      <c r="W78" s="130"/>
      <c r="X78" s="130"/>
      <c r="Y78" s="134"/>
      <c r="Z78" s="129"/>
      <c r="AA78" s="130"/>
      <c r="AB78" s="134"/>
      <c r="AC78" s="294"/>
      <c r="AD78" s="294"/>
      <c r="AE78" s="295">
        <f t="shared" si="112"/>
        <v>0</v>
      </c>
      <c r="AF78" s="296" t="str">
        <f t="shared" si="113"/>
        <v>#DIV/0!</v>
      </c>
      <c r="AG78" s="297"/>
      <c r="AH78" s="139"/>
      <c r="AI78" s="139"/>
    </row>
    <row r="79" ht="48.0" customHeight="1">
      <c r="A79" s="140" t="s">
        <v>113</v>
      </c>
      <c r="B79" s="141" t="s">
        <v>186</v>
      </c>
      <c r="C79" s="210" t="s">
        <v>187</v>
      </c>
      <c r="D79" s="219"/>
      <c r="E79" s="240">
        <f t="shared" ref="E79:AB79" si="141">SUM(E80:E82)</f>
        <v>0</v>
      </c>
      <c r="F79" s="241">
        <f t="shared" si="141"/>
        <v>0</v>
      </c>
      <c r="G79" s="242">
        <f t="shared" si="141"/>
        <v>0</v>
      </c>
      <c r="H79" s="144">
        <f t="shared" si="141"/>
        <v>0</v>
      </c>
      <c r="I79" s="145">
        <f t="shared" si="141"/>
        <v>0</v>
      </c>
      <c r="J79" s="177">
        <f t="shared" si="141"/>
        <v>0</v>
      </c>
      <c r="K79" s="253">
        <f t="shared" si="141"/>
        <v>0</v>
      </c>
      <c r="L79" s="241">
        <f t="shared" si="141"/>
        <v>0</v>
      </c>
      <c r="M79" s="254">
        <f t="shared" si="141"/>
        <v>0</v>
      </c>
      <c r="N79" s="240">
        <f t="shared" si="141"/>
        <v>0</v>
      </c>
      <c r="O79" s="241">
        <f t="shared" si="141"/>
        <v>0</v>
      </c>
      <c r="P79" s="254">
        <f t="shared" si="141"/>
        <v>0</v>
      </c>
      <c r="Q79" s="253">
        <f t="shared" si="141"/>
        <v>0</v>
      </c>
      <c r="R79" s="241">
        <f t="shared" si="141"/>
        <v>0</v>
      </c>
      <c r="S79" s="254">
        <f t="shared" si="141"/>
        <v>0</v>
      </c>
      <c r="T79" s="240">
        <f t="shared" si="141"/>
        <v>0</v>
      </c>
      <c r="U79" s="241">
        <f t="shared" si="141"/>
        <v>0</v>
      </c>
      <c r="V79" s="254">
        <f t="shared" si="141"/>
        <v>0</v>
      </c>
      <c r="W79" s="253">
        <f t="shared" si="141"/>
        <v>0</v>
      </c>
      <c r="X79" s="241">
        <f t="shared" si="141"/>
        <v>0</v>
      </c>
      <c r="Y79" s="254">
        <f t="shared" si="141"/>
        <v>0</v>
      </c>
      <c r="Z79" s="240">
        <f t="shared" si="141"/>
        <v>0</v>
      </c>
      <c r="AA79" s="241">
        <f t="shared" si="141"/>
        <v>0</v>
      </c>
      <c r="AB79" s="254">
        <f t="shared" si="141"/>
        <v>0</v>
      </c>
      <c r="AC79" s="147">
        <f t="shared" ref="AC79:AC83" si="142">G79+M79+S79+Y79</f>
        <v>0</v>
      </c>
      <c r="AD79" s="148">
        <f t="shared" ref="AD79:AD83" si="143">J79+P79+V79+AB79</f>
        <v>0</v>
      </c>
      <c r="AE79" s="148">
        <f t="shared" si="112"/>
        <v>0</v>
      </c>
      <c r="AF79" s="187" t="str">
        <f t="shared" si="113"/>
        <v>#DIV/0!</v>
      </c>
      <c r="AG79" s="188"/>
      <c r="AH79" s="152"/>
      <c r="AI79" s="152"/>
    </row>
    <row r="80" ht="36.0" customHeight="1">
      <c r="A80" s="153" t="s">
        <v>116</v>
      </c>
      <c r="B80" s="154" t="s">
        <v>117</v>
      </c>
      <c r="C80" s="155" t="s">
        <v>188</v>
      </c>
      <c r="D80" s="156" t="s">
        <v>189</v>
      </c>
      <c r="E80" s="157"/>
      <c r="F80" s="158"/>
      <c r="G80" s="159">
        <f t="shared" ref="G80:G82" si="144">E80*F80</f>
        <v>0</v>
      </c>
      <c r="H80" s="157"/>
      <c r="I80" s="158"/>
      <c r="J80" s="178">
        <f t="shared" ref="J80:J82" si="145">H80*I80</f>
        <v>0</v>
      </c>
      <c r="K80" s="245"/>
      <c r="L80" s="158"/>
      <c r="M80" s="178">
        <f t="shared" ref="M80:M82" si="146">K80*L80</f>
        <v>0</v>
      </c>
      <c r="N80" s="157"/>
      <c r="O80" s="158"/>
      <c r="P80" s="178">
        <f t="shared" ref="P80:P82" si="147">N80*O80</f>
        <v>0</v>
      </c>
      <c r="Q80" s="245"/>
      <c r="R80" s="158"/>
      <c r="S80" s="178">
        <f t="shared" ref="S80:S82" si="148">Q80*R80</f>
        <v>0</v>
      </c>
      <c r="T80" s="157"/>
      <c r="U80" s="158"/>
      <c r="V80" s="178">
        <f t="shared" ref="V80:V82" si="149">T80*U80</f>
        <v>0</v>
      </c>
      <c r="W80" s="245"/>
      <c r="X80" s="158"/>
      <c r="Y80" s="178">
        <f t="shared" ref="Y80:Y82" si="150">W80*X80</f>
        <v>0</v>
      </c>
      <c r="Z80" s="157"/>
      <c r="AA80" s="158"/>
      <c r="AB80" s="178">
        <f t="shared" ref="AB80:AB82" si="151">Z80*AA80</f>
        <v>0</v>
      </c>
      <c r="AC80" s="160">
        <f t="shared" si="142"/>
        <v>0</v>
      </c>
      <c r="AD80" s="161">
        <f t="shared" si="143"/>
        <v>0</v>
      </c>
      <c r="AE80" s="221">
        <f t="shared" si="112"/>
        <v>0</v>
      </c>
      <c r="AF80" s="163" t="str">
        <f t="shared" si="113"/>
        <v>#DIV/0!</v>
      </c>
      <c r="AG80" s="164"/>
      <c r="AH80" s="139"/>
      <c r="AI80" s="139"/>
    </row>
    <row r="81" ht="33.75" customHeight="1">
      <c r="A81" s="153" t="s">
        <v>116</v>
      </c>
      <c r="B81" s="154" t="s">
        <v>120</v>
      </c>
      <c r="C81" s="155" t="s">
        <v>188</v>
      </c>
      <c r="D81" s="156" t="s">
        <v>189</v>
      </c>
      <c r="E81" s="157"/>
      <c r="F81" s="158"/>
      <c r="G81" s="159">
        <f t="shared" si="144"/>
        <v>0</v>
      </c>
      <c r="H81" s="157"/>
      <c r="I81" s="158"/>
      <c r="J81" s="178">
        <f t="shared" si="145"/>
        <v>0</v>
      </c>
      <c r="K81" s="245"/>
      <c r="L81" s="158"/>
      <c r="M81" s="178">
        <f t="shared" si="146"/>
        <v>0</v>
      </c>
      <c r="N81" s="157"/>
      <c r="O81" s="158"/>
      <c r="P81" s="178">
        <f t="shared" si="147"/>
        <v>0</v>
      </c>
      <c r="Q81" s="245"/>
      <c r="R81" s="158"/>
      <c r="S81" s="178">
        <f t="shared" si="148"/>
        <v>0</v>
      </c>
      <c r="T81" s="157"/>
      <c r="U81" s="158"/>
      <c r="V81" s="178">
        <f t="shared" si="149"/>
        <v>0</v>
      </c>
      <c r="W81" s="245"/>
      <c r="X81" s="158"/>
      <c r="Y81" s="178">
        <f t="shared" si="150"/>
        <v>0</v>
      </c>
      <c r="Z81" s="157"/>
      <c r="AA81" s="158"/>
      <c r="AB81" s="178">
        <f t="shared" si="151"/>
        <v>0</v>
      </c>
      <c r="AC81" s="160">
        <f t="shared" si="142"/>
        <v>0</v>
      </c>
      <c r="AD81" s="161">
        <f t="shared" si="143"/>
        <v>0</v>
      </c>
      <c r="AE81" s="221">
        <f t="shared" si="112"/>
        <v>0</v>
      </c>
      <c r="AF81" s="163" t="str">
        <f t="shared" si="113"/>
        <v>#DIV/0!</v>
      </c>
      <c r="AG81" s="164"/>
      <c r="AH81" s="139"/>
      <c r="AI81" s="139"/>
    </row>
    <row r="82" ht="33.0" customHeight="1">
      <c r="A82" s="179" t="s">
        <v>116</v>
      </c>
      <c r="B82" s="180" t="s">
        <v>121</v>
      </c>
      <c r="C82" s="181" t="s">
        <v>188</v>
      </c>
      <c r="D82" s="182" t="s">
        <v>189</v>
      </c>
      <c r="E82" s="183"/>
      <c r="F82" s="184"/>
      <c r="G82" s="185">
        <f t="shared" si="144"/>
        <v>0</v>
      </c>
      <c r="H82" s="183"/>
      <c r="I82" s="184"/>
      <c r="J82" s="186">
        <f t="shared" si="145"/>
        <v>0</v>
      </c>
      <c r="K82" s="247"/>
      <c r="L82" s="184"/>
      <c r="M82" s="186">
        <f t="shared" si="146"/>
        <v>0</v>
      </c>
      <c r="N82" s="183"/>
      <c r="O82" s="184"/>
      <c r="P82" s="186">
        <f t="shared" si="147"/>
        <v>0</v>
      </c>
      <c r="Q82" s="247"/>
      <c r="R82" s="184"/>
      <c r="S82" s="186">
        <f t="shared" si="148"/>
        <v>0</v>
      </c>
      <c r="T82" s="183"/>
      <c r="U82" s="184"/>
      <c r="V82" s="186">
        <f t="shared" si="149"/>
        <v>0</v>
      </c>
      <c r="W82" s="247"/>
      <c r="X82" s="184"/>
      <c r="Y82" s="186">
        <f t="shared" si="150"/>
        <v>0</v>
      </c>
      <c r="Z82" s="183"/>
      <c r="AA82" s="184"/>
      <c r="AB82" s="186">
        <f t="shared" si="151"/>
        <v>0</v>
      </c>
      <c r="AC82" s="298">
        <f t="shared" si="142"/>
        <v>0</v>
      </c>
      <c r="AD82" s="299">
        <f t="shared" si="143"/>
        <v>0</v>
      </c>
      <c r="AE82" s="300">
        <f t="shared" si="112"/>
        <v>0</v>
      </c>
      <c r="AF82" s="163" t="str">
        <f t="shared" si="113"/>
        <v>#DIV/0!</v>
      </c>
      <c r="AG82" s="164"/>
      <c r="AH82" s="139"/>
      <c r="AI82" s="139"/>
    </row>
    <row r="83" ht="15.0" customHeight="1">
      <c r="A83" s="225" t="s">
        <v>190</v>
      </c>
      <c r="B83" s="226"/>
      <c r="C83" s="227"/>
      <c r="D83" s="228"/>
      <c r="E83" s="229">
        <f t="shared" ref="E83:AB83" si="152">E79</f>
        <v>0</v>
      </c>
      <c r="F83" s="230">
        <f t="shared" si="152"/>
        <v>0</v>
      </c>
      <c r="G83" s="231">
        <f t="shared" si="152"/>
        <v>0</v>
      </c>
      <c r="H83" s="195">
        <f t="shared" si="152"/>
        <v>0</v>
      </c>
      <c r="I83" s="197">
        <f t="shared" si="152"/>
        <v>0</v>
      </c>
      <c r="J83" s="248">
        <f t="shared" si="152"/>
        <v>0</v>
      </c>
      <c r="K83" s="232">
        <f t="shared" si="152"/>
        <v>0</v>
      </c>
      <c r="L83" s="230">
        <f t="shared" si="152"/>
        <v>0</v>
      </c>
      <c r="M83" s="233">
        <f t="shared" si="152"/>
        <v>0</v>
      </c>
      <c r="N83" s="229">
        <f t="shared" si="152"/>
        <v>0</v>
      </c>
      <c r="O83" s="230">
        <f t="shared" si="152"/>
        <v>0</v>
      </c>
      <c r="P83" s="233">
        <f t="shared" si="152"/>
        <v>0</v>
      </c>
      <c r="Q83" s="232">
        <f t="shared" si="152"/>
        <v>0</v>
      </c>
      <c r="R83" s="230">
        <f t="shared" si="152"/>
        <v>0</v>
      </c>
      <c r="S83" s="233">
        <f t="shared" si="152"/>
        <v>0</v>
      </c>
      <c r="T83" s="229">
        <f t="shared" si="152"/>
        <v>0</v>
      </c>
      <c r="U83" s="230">
        <f t="shared" si="152"/>
        <v>0</v>
      </c>
      <c r="V83" s="233">
        <f t="shared" si="152"/>
        <v>0</v>
      </c>
      <c r="W83" s="232">
        <f t="shared" si="152"/>
        <v>0</v>
      </c>
      <c r="X83" s="230">
        <f t="shared" si="152"/>
        <v>0</v>
      </c>
      <c r="Y83" s="233">
        <f t="shared" si="152"/>
        <v>0</v>
      </c>
      <c r="Z83" s="229">
        <f t="shared" si="152"/>
        <v>0</v>
      </c>
      <c r="AA83" s="230">
        <f t="shared" si="152"/>
        <v>0</v>
      </c>
      <c r="AB83" s="233">
        <f t="shared" si="152"/>
        <v>0</v>
      </c>
      <c r="AC83" s="229">
        <f t="shared" si="142"/>
        <v>0</v>
      </c>
      <c r="AD83" s="234">
        <f t="shared" si="143"/>
        <v>0</v>
      </c>
      <c r="AE83" s="233">
        <f t="shared" si="112"/>
        <v>0</v>
      </c>
      <c r="AF83" s="235" t="str">
        <f t="shared" si="113"/>
        <v>#DIV/0!</v>
      </c>
      <c r="AG83" s="236"/>
      <c r="AH83" s="139"/>
      <c r="AI83" s="139"/>
    </row>
    <row r="84" ht="15.75" customHeight="1">
      <c r="A84" s="251" t="s">
        <v>111</v>
      </c>
      <c r="B84" s="252" t="s">
        <v>35</v>
      </c>
      <c r="C84" s="205" t="s">
        <v>191</v>
      </c>
      <c r="D84" s="301"/>
      <c r="E84" s="302"/>
      <c r="F84" s="303"/>
      <c r="G84" s="303"/>
      <c r="H84" s="129"/>
      <c r="I84" s="130"/>
      <c r="J84" s="134"/>
      <c r="K84" s="303"/>
      <c r="L84" s="303"/>
      <c r="M84" s="304"/>
      <c r="N84" s="302"/>
      <c r="O84" s="303"/>
      <c r="P84" s="304"/>
      <c r="Q84" s="303"/>
      <c r="R84" s="303"/>
      <c r="S84" s="304"/>
      <c r="T84" s="302"/>
      <c r="U84" s="303"/>
      <c r="V84" s="304"/>
      <c r="W84" s="303"/>
      <c r="X84" s="303"/>
      <c r="Y84" s="304"/>
      <c r="Z84" s="302"/>
      <c r="AA84" s="303"/>
      <c r="AB84" s="303"/>
      <c r="AC84" s="135"/>
      <c r="AD84" s="136"/>
      <c r="AE84" s="136"/>
      <c r="AF84" s="137"/>
      <c r="AG84" s="138"/>
      <c r="AH84" s="139"/>
      <c r="AI84" s="139"/>
    </row>
    <row r="85" ht="24.75" customHeight="1">
      <c r="A85" s="140" t="s">
        <v>113</v>
      </c>
      <c r="B85" s="141" t="s">
        <v>192</v>
      </c>
      <c r="C85" s="305" t="s">
        <v>193</v>
      </c>
      <c r="D85" s="219"/>
      <c r="E85" s="240">
        <f t="shared" ref="E85:AB85" si="153">SUM(E86:E88)</f>
        <v>0</v>
      </c>
      <c r="F85" s="241">
        <f t="shared" si="153"/>
        <v>0</v>
      </c>
      <c r="G85" s="242">
        <f t="shared" si="153"/>
        <v>0</v>
      </c>
      <c r="H85" s="144">
        <f t="shared" si="153"/>
        <v>0</v>
      </c>
      <c r="I85" s="145">
        <f t="shared" si="153"/>
        <v>0</v>
      </c>
      <c r="J85" s="177">
        <f t="shared" si="153"/>
        <v>0</v>
      </c>
      <c r="K85" s="253">
        <f t="shared" si="153"/>
        <v>0</v>
      </c>
      <c r="L85" s="241">
        <f t="shared" si="153"/>
        <v>0</v>
      </c>
      <c r="M85" s="254">
        <f t="shared" si="153"/>
        <v>0</v>
      </c>
      <c r="N85" s="240">
        <f t="shared" si="153"/>
        <v>0</v>
      </c>
      <c r="O85" s="241">
        <f t="shared" si="153"/>
        <v>0</v>
      </c>
      <c r="P85" s="254">
        <f t="shared" si="153"/>
        <v>0</v>
      </c>
      <c r="Q85" s="253">
        <f t="shared" si="153"/>
        <v>0</v>
      </c>
      <c r="R85" s="241">
        <f t="shared" si="153"/>
        <v>0</v>
      </c>
      <c r="S85" s="254">
        <f t="shared" si="153"/>
        <v>0</v>
      </c>
      <c r="T85" s="240">
        <f t="shared" si="153"/>
        <v>0</v>
      </c>
      <c r="U85" s="241">
        <f t="shared" si="153"/>
        <v>0</v>
      </c>
      <c r="V85" s="254">
        <f t="shared" si="153"/>
        <v>0</v>
      </c>
      <c r="W85" s="253">
        <f t="shared" si="153"/>
        <v>0</v>
      </c>
      <c r="X85" s="241">
        <f t="shared" si="153"/>
        <v>0</v>
      </c>
      <c r="Y85" s="254">
        <f t="shared" si="153"/>
        <v>0</v>
      </c>
      <c r="Z85" s="240">
        <f t="shared" si="153"/>
        <v>0</v>
      </c>
      <c r="AA85" s="241">
        <f t="shared" si="153"/>
        <v>0</v>
      </c>
      <c r="AB85" s="254">
        <f t="shared" si="153"/>
        <v>0</v>
      </c>
      <c r="AC85" s="147">
        <f t="shared" ref="AC85:AC97" si="154">G85+M85+S85+Y85</f>
        <v>0</v>
      </c>
      <c r="AD85" s="148">
        <f t="shared" ref="AD85:AD97" si="155">J85+P85+V85+AB85</f>
        <v>0</v>
      </c>
      <c r="AE85" s="148">
        <f t="shared" ref="AE85:AE97" si="156">AC85-AD85</f>
        <v>0</v>
      </c>
      <c r="AF85" s="150" t="str">
        <f t="shared" ref="AF85:AF97" si="157">AE85/AC85</f>
        <v>#DIV/0!</v>
      </c>
      <c r="AG85" s="151"/>
      <c r="AH85" s="152"/>
      <c r="AI85" s="152"/>
    </row>
    <row r="86" ht="24.0" customHeight="1">
      <c r="A86" s="153" t="s">
        <v>116</v>
      </c>
      <c r="B86" s="154" t="s">
        <v>117</v>
      </c>
      <c r="C86" s="155" t="s">
        <v>194</v>
      </c>
      <c r="D86" s="156" t="s">
        <v>136</v>
      </c>
      <c r="E86" s="157"/>
      <c r="F86" s="158"/>
      <c r="G86" s="159">
        <f t="shared" ref="G86:G88" si="158">E86*F86</f>
        <v>0</v>
      </c>
      <c r="H86" s="157"/>
      <c r="I86" s="158"/>
      <c r="J86" s="178">
        <f t="shared" ref="J86:J88" si="159">H86*I86</f>
        <v>0</v>
      </c>
      <c r="K86" s="245"/>
      <c r="L86" s="158"/>
      <c r="M86" s="178">
        <f t="shared" ref="M86:M88" si="160">K86*L86</f>
        <v>0</v>
      </c>
      <c r="N86" s="157"/>
      <c r="O86" s="158"/>
      <c r="P86" s="178">
        <f t="shared" ref="P86:P88" si="161">N86*O86</f>
        <v>0</v>
      </c>
      <c r="Q86" s="245"/>
      <c r="R86" s="158"/>
      <c r="S86" s="178">
        <f t="shared" ref="S86:S88" si="162">Q86*R86</f>
        <v>0</v>
      </c>
      <c r="T86" s="157"/>
      <c r="U86" s="158"/>
      <c r="V86" s="178">
        <f t="shared" ref="V86:V88" si="163">T86*U86</f>
        <v>0</v>
      </c>
      <c r="W86" s="245"/>
      <c r="X86" s="158"/>
      <c r="Y86" s="178">
        <f t="shared" ref="Y86:Y88" si="164">W86*X86</f>
        <v>0</v>
      </c>
      <c r="Z86" s="157"/>
      <c r="AA86" s="158"/>
      <c r="AB86" s="178">
        <f t="shared" ref="AB86:AB88" si="165">Z86*AA86</f>
        <v>0</v>
      </c>
      <c r="AC86" s="160">
        <f t="shared" si="154"/>
        <v>0</v>
      </c>
      <c r="AD86" s="161">
        <f t="shared" si="155"/>
        <v>0</v>
      </c>
      <c r="AE86" s="221">
        <f t="shared" si="156"/>
        <v>0</v>
      </c>
      <c r="AF86" s="163" t="str">
        <f t="shared" si="157"/>
        <v>#DIV/0!</v>
      </c>
      <c r="AG86" s="164"/>
      <c r="AH86" s="139"/>
      <c r="AI86" s="139"/>
    </row>
    <row r="87" ht="18.75" customHeight="1">
      <c r="A87" s="153" t="s">
        <v>116</v>
      </c>
      <c r="B87" s="154" t="s">
        <v>120</v>
      </c>
      <c r="C87" s="155" t="s">
        <v>194</v>
      </c>
      <c r="D87" s="156" t="s">
        <v>136</v>
      </c>
      <c r="E87" s="157"/>
      <c r="F87" s="158"/>
      <c r="G87" s="159">
        <f t="shared" si="158"/>
        <v>0</v>
      </c>
      <c r="H87" s="157"/>
      <c r="I87" s="158"/>
      <c r="J87" s="178">
        <f t="shared" si="159"/>
        <v>0</v>
      </c>
      <c r="K87" s="245"/>
      <c r="L87" s="158"/>
      <c r="M87" s="178">
        <f t="shared" si="160"/>
        <v>0</v>
      </c>
      <c r="N87" s="157"/>
      <c r="O87" s="158"/>
      <c r="P87" s="178">
        <f t="shared" si="161"/>
        <v>0</v>
      </c>
      <c r="Q87" s="245"/>
      <c r="R87" s="158"/>
      <c r="S87" s="178">
        <f t="shared" si="162"/>
        <v>0</v>
      </c>
      <c r="T87" s="157"/>
      <c r="U87" s="158"/>
      <c r="V87" s="178">
        <f t="shared" si="163"/>
        <v>0</v>
      </c>
      <c r="W87" s="245"/>
      <c r="X87" s="158"/>
      <c r="Y87" s="178">
        <f t="shared" si="164"/>
        <v>0</v>
      </c>
      <c r="Z87" s="157"/>
      <c r="AA87" s="158"/>
      <c r="AB87" s="178">
        <f t="shared" si="165"/>
        <v>0</v>
      </c>
      <c r="AC87" s="160">
        <f t="shared" si="154"/>
        <v>0</v>
      </c>
      <c r="AD87" s="161">
        <f t="shared" si="155"/>
        <v>0</v>
      </c>
      <c r="AE87" s="221">
        <f t="shared" si="156"/>
        <v>0</v>
      </c>
      <c r="AF87" s="163" t="str">
        <f t="shared" si="157"/>
        <v>#DIV/0!</v>
      </c>
      <c r="AG87" s="164"/>
      <c r="AH87" s="139"/>
      <c r="AI87" s="139"/>
    </row>
    <row r="88" ht="21.75" customHeight="1">
      <c r="A88" s="165" t="s">
        <v>116</v>
      </c>
      <c r="B88" s="166" t="s">
        <v>121</v>
      </c>
      <c r="C88" s="167" t="s">
        <v>194</v>
      </c>
      <c r="D88" s="168" t="s">
        <v>136</v>
      </c>
      <c r="E88" s="169"/>
      <c r="F88" s="170"/>
      <c r="G88" s="171">
        <f t="shared" si="158"/>
        <v>0</v>
      </c>
      <c r="H88" s="183"/>
      <c r="I88" s="184"/>
      <c r="J88" s="186">
        <f t="shared" si="159"/>
        <v>0</v>
      </c>
      <c r="K88" s="256"/>
      <c r="L88" s="170"/>
      <c r="M88" s="257">
        <f t="shared" si="160"/>
        <v>0</v>
      </c>
      <c r="N88" s="169"/>
      <c r="O88" s="170"/>
      <c r="P88" s="257">
        <f t="shared" si="161"/>
        <v>0</v>
      </c>
      <c r="Q88" s="256"/>
      <c r="R88" s="170"/>
      <c r="S88" s="257">
        <f t="shared" si="162"/>
        <v>0</v>
      </c>
      <c r="T88" s="169"/>
      <c r="U88" s="170"/>
      <c r="V88" s="257">
        <f t="shared" si="163"/>
        <v>0</v>
      </c>
      <c r="W88" s="256"/>
      <c r="X88" s="170"/>
      <c r="Y88" s="257">
        <f t="shared" si="164"/>
        <v>0</v>
      </c>
      <c r="Z88" s="169"/>
      <c r="AA88" s="170"/>
      <c r="AB88" s="257">
        <f t="shared" si="165"/>
        <v>0</v>
      </c>
      <c r="AC88" s="298">
        <f t="shared" si="154"/>
        <v>0</v>
      </c>
      <c r="AD88" s="299">
        <f t="shared" si="155"/>
        <v>0</v>
      </c>
      <c r="AE88" s="300">
        <f t="shared" si="156"/>
        <v>0</v>
      </c>
      <c r="AF88" s="163" t="str">
        <f t="shared" si="157"/>
        <v>#DIV/0!</v>
      </c>
      <c r="AG88" s="164"/>
      <c r="AH88" s="139"/>
      <c r="AI88" s="139"/>
    </row>
    <row r="89" ht="52.5" customHeight="1">
      <c r="A89" s="140" t="s">
        <v>113</v>
      </c>
      <c r="B89" s="141" t="s">
        <v>195</v>
      </c>
      <c r="C89" s="306" t="s">
        <v>196</v>
      </c>
      <c r="D89" s="143"/>
      <c r="E89" s="144">
        <f t="shared" ref="E89:AB89" si="166">SUM(E90:E92)</f>
        <v>3</v>
      </c>
      <c r="F89" s="145">
        <f t="shared" si="166"/>
        <v>7850</v>
      </c>
      <c r="G89" s="146">
        <f t="shared" si="166"/>
        <v>10000</v>
      </c>
      <c r="H89" s="144">
        <f t="shared" si="166"/>
        <v>3</v>
      </c>
      <c r="I89" s="145">
        <f t="shared" si="166"/>
        <v>7700.67</v>
      </c>
      <c r="J89" s="177">
        <f t="shared" si="166"/>
        <v>9844</v>
      </c>
      <c r="K89" s="243">
        <f t="shared" si="166"/>
        <v>0</v>
      </c>
      <c r="L89" s="145">
        <f t="shared" si="166"/>
        <v>0</v>
      </c>
      <c r="M89" s="177">
        <f t="shared" si="166"/>
        <v>0</v>
      </c>
      <c r="N89" s="144">
        <f t="shared" si="166"/>
        <v>0</v>
      </c>
      <c r="O89" s="145">
        <f t="shared" si="166"/>
        <v>0</v>
      </c>
      <c r="P89" s="177">
        <f t="shared" si="166"/>
        <v>0</v>
      </c>
      <c r="Q89" s="243">
        <f t="shared" si="166"/>
        <v>0</v>
      </c>
      <c r="R89" s="145">
        <f t="shared" si="166"/>
        <v>0</v>
      </c>
      <c r="S89" s="177">
        <f t="shared" si="166"/>
        <v>0</v>
      </c>
      <c r="T89" s="144">
        <f t="shared" si="166"/>
        <v>0</v>
      </c>
      <c r="U89" s="145">
        <f t="shared" si="166"/>
        <v>0</v>
      </c>
      <c r="V89" s="177">
        <f t="shared" si="166"/>
        <v>0</v>
      </c>
      <c r="W89" s="243">
        <f t="shared" si="166"/>
        <v>0</v>
      </c>
      <c r="X89" s="145">
        <f t="shared" si="166"/>
        <v>0</v>
      </c>
      <c r="Y89" s="177">
        <f t="shared" si="166"/>
        <v>0</v>
      </c>
      <c r="Z89" s="144">
        <f t="shared" si="166"/>
        <v>0</v>
      </c>
      <c r="AA89" s="145">
        <f t="shared" si="166"/>
        <v>0</v>
      </c>
      <c r="AB89" s="177">
        <f t="shared" si="166"/>
        <v>0</v>
      </c>
      <c r="AC89" s="147">
        <f t="shared" si="154"/>
        <v>10000</v>
      </c>
      <c r="AD89" s="148">
        <f t="shared" si="155"/>
        <v>9844</v>
      </c>
      <c r="AE89" s="148">
        <f t="shared" si="156"/>
        <v>156</v>
      </c>
      <c r="AF89" s="187">
        <f t="shared" si="157"/>
        <v>0.0156</v>
      </c>
      <c r="AG89" s="307" t="s">
        <v>197</v>
      </c>
      <c r="AH89" s="152"/>
      <c r="AI89" s="152"/>
    </row>
    <row r="90" ht="150.0" customHeight="1">
      <c r="A90" s="153" t="s">
        <v>116</v>
      </c>
      <c r="B90" s="154" t="s">
        <v>117</v>
      </c>
      <c r="C90" s="308" t="s">
        <v>198</v>
      </c>
      <c r="D90" s="264" t="s">
        <v>136</v>
      </c>
      <c r="E90" s="265">
        <v>2.0</v>
      </c>
      <c r="F90" s="266">
        <v>2150.0</v>
      </c>
      <c r="G90" s="266">
        <v>4300.0</v>
      </c>
      <c r="H90" s="267">
        <v>2.0</v>
      </c>
      <c r="I90" s="309">
        <v>2143.33</v>
      </c>
      <c r="J90" s="178">
        <f t="shared" ref="J90:J92" si="167">H90*I90</f>
        <v>4286.66</v>
      </c>
      <c r="K90" s="245"/>
      <c r="L90" s="158"/>
      <c r="M90" s="178">
        <f t="shared" ref="M90:M92" si="168">K90*L90</f>
        <v>0</v>
      </c>
      <c r="N90" s="157"/>
      <c r="O90" s="158"/>
      <c r="P90" s="178">
        <f t="shared" ref="P90:P92" si="169">N90*O90</f>
        <v>0</v>
      </c>
      <c r="Q90" s="245"/>
      <c r="R90" s="158"/>
      <c r="S90" s="178">
        <f t="shared" ref="S90:S92" si="170">Q90*R90</f>
        <v>0</v>
      </c>
      <c r="T90" s="157"/>
      <c r="U90" s="158"/>
      <c r="V90" s="178">
        <f t="shared" ref="V90:V92" si="171">T90*U90</f>
        <v>0</v>
      </c>
      <c r="W90" s="245"/>
      <c r="X90" s="158"/>
      <c r="Y90" s="178">
        <f t="shared" ref="Y90:Y92" si="172">W90*X90</f>
        <v>0</v>
      </c>
      <c r="Z90" s="157"/>
      <c r="AA90" s="158"/>
      <c r="AB90" s="178">
        <f t="shared" ref="AB90:AB92" si="173">Z90*AA90</f>
        <v>0</v>
      </c>
      <c r="AC90" s="160">
        <f t="shared" si="154"/>
        <v>4300</v>
      </c>
      <c r="AD90" s="161">
        <f t="shared" si="155"/>
        <v>4286.66</v>
      </c>
      <c r="AE90" s="221">
        <f t="shared" si="156"/>
        <v>13.34</v>
      </c>
      <c r="AF90" s="163">
        <f t="shared" si="157"/>
        <v>0.003102325581</v>
      </c>
      <c r="AG90" s="310" t="s">
        <v>199</v>
      </c>
      <c r="AH90" s="139"/>
      <c r="AI90" s="139"/>
    </row>
    <row r="91" ht="54.75" customHeight="1">
      <c r="A91" s="153" t="s">
        <v>116</v>
      </c>
      <c r="B91" s="154" t="s">
        <v>120</v>
      </c>
      <c r="C91" s="311" t="s">
        <v>200</v>
      </c>
      <c r="D91" s="269" t="s">
        <v>136</v>
      </c>
      <c r="E91" s="270">
        <v>1.0</v>
      </c>
      <c r="F91" s="271">
        <v>5700.0</v>
      </c>
      <c r="G91" s="271">
        <v>5700.0</v>
      </c>
      <c r="H91" s="267">
        <v>1.0</v>
      </c>
      <c r="I91" s="309">
        <v>5557.34</v>
      </c>
      <c r="J91" s="178">
        <f t="shared" si="167"/>
        <v>5557.34</v>
      </c>
      <c r="K91" s="245"/>
      <c r="L91" s="158"/>
      <c r="M91" s="178">
        <f t="shared" si="168"/>
        <v>0</v>
      </c>
      <c r="N91" s="157"/>
      <c r="O91" s="158"/>
      <c r="P91" s="178">
        <f t="shared" si="169"/>
        <v>0</v>
      </c>
      <c r="Q91" s="245"/>
      <c r="R91" s="158"/>
      <c r="S91" s="178">
        <f t="shared" si="170"/>
        <v>0</v>
      </c>
      <c r="T91" s="157"/>
      <c r="U91" s="158"/>
      <c r="V91" s="178">
        <f t="shared" si="171"/>
        <v>0</v>
      </c>
      <c r="W91" s="245"/>
      <c r="X91" s="158"/>
      <c r="Y91" s="178">
        <f t="shared" si="172"/>
        <v>0</v>
      </c>
      <c r="Z91" s="157"/>
      <c r="AA91" s="158"/>
      <c r="AB91" s="178">
        <f t="shared" si="173"/>
        <v>0</v>
      </c>
      <c r="AC91" s="160">
        <f t="shared" si="154"/>
        <v>5700</v>
      </c>
      <c r="AD91" s="161">
        <f t="shared" si="155"/>
        <v>5557.34</v>
      </c>
      <c r="AE91" s="221">
        <f t="shared" si="156"/>
        <v>142.66</v>
      </c>
      <c r="AF91" s="163">
        <f t="shared" si="157"/>
        <v>0.02502807018</v>
      </c>
      <c r="AG91" s="164"/>
      <c r="AH91" s="139"/>
      <c r="AI91" s="139"/>
    </row>
    <row r="92" ht="21.75" customHeight="1">
      <c r="A92" s="165" t="s">
        <v>116</v>
      </c>
      <c r="B92" s="166" t="s">
        <v>121</v>
      </c>
      <c r="C92" s="167" t="s">
        <v>194</v>
      </c>
      <c r="D92" s="168" t="s">
        <v>136</v>
      </c>
      <c r="E92" s="169"/>
      <c r="F92" s="170"/>
      <c r="G92" s="171">
        <f>E92*F92</f>
        <v>0</v>
      </c>
      <c r="H92" s="183"/>
      <c r="I92" s="184"/>
      <c r="J92" s="186">
        <f t="shared" si="167"/>
        <v>0</v>
      </c>
      <c r="K92" s="256"/>
      <c r="L92" s="170"/>
      <c r="M92" s="257">
        <f t="shared" si="168"/>
        <v>0</v>
      </c>
      <c r="N92" s="169"/>
      <c r="O92" s="170"/>
      <c r="P92" s="257">
        <f t="shared" si="169"/>
        <v>0</v>
      </c>
      <c r="Q92" s="256"/>
      <c r="R92" s="170"/>
      <c r="S92" s="257">
        <f t="shared" si="170"/>
        <v>0</v>
      </c>
      <c r="T92" s="169"/>
      <c r="U92" s="170"/>
      <c r="V92" s="257">
        <f t="shared" si="171"/>
        <v>0</v>
      </c>
      <c r="W92" s="256"/>
      <c r="X92" s="170"/>
      <c r="Y92" s="257">
        <f t="shared" si="172"/>
        <v>0</v>
      </c>
      <c r="Z92" s="169"/>
      <c r="AA92" s="170"/>
      <c r="AB92" s="257">
        <f t="shared" si="173"/>
        <v>0</v>
      </c>
      <c r="AC92" s="298">
        <f t="shared" si="154"/>
        <v>0</v>
      </c>
      <c r="AD92" s="299">
        <f t="shared" si="155"/>
        <v>0</v>
      </c>
      <c r="AE92" s="300">
        <f t="shared" si="156"/>
        <v>0</v>
      </c>
      <c r="AF92" s="163" t="str">
        <f t="shared" si="157"/>
        <v>#DIV/0!</v>
      </c>
      <c r="AG92" s="164"/>
      <c r="AH92" s="139"/>
      <c r="AI92" s="139"/>
    </row>
    <row r="93" ht="24.75" customHeight="1">
      <c r="A93" s="140" t="s">
        <v>113</v>
      </c>
      <c r="B93" s="141" t="s">
        <v>201</v>
      </c>
      <c r="C93" s="306" t="s">
        <v>202</v>
      </c>
      <c r="D93" s="143"/>
      <c r="E93" s="144">
        <f t="shared" ref="E93:AB93" si="174">SUM(E94:E96)</f>
        <v>0</v>
      </c>
      <c r="F93" s="145">
        <f t="shared" si="174"/>
        <v>0</v>
      </c>
      <c r="G93" s="146">
        <f t="shared" si="174"/>
        <v>0</v>
      </c>
      <c r="H93" s="144">
        <f t="shared" si="174"/>
        <v>0</v>
      </c>
      <c r="I93" s="145">
        <f t="shared" si="174"/>
        <v>0</v>
      </c>
      <c r="J93" s="177">
        <f t="shared" si="174"/>
        <v>0</v>
      </c>
      <c r="K93" s="243">
        <f t="shared" si="174"/>
        <v>0</v>
      </c>
      <c r="L93" s="145">
        <f t="shared" si="174"/>
        <v>0</v>
      </c>
      <c r="M93" s="177">
        <f t="shared" si="174"/>
        <v>0</v>
      </c>
      <c r="N93" s="144">
        <f t="shared" si="174"/>
        <v>0</v>
      </c>
      <c r="O93" s="145">
        <f t="shared" si="174"/>
        <v>0</v>
      </c>
      <c r="P93" s="177">
        <f t="shared" si="174"/>
        <v>0</v>
      </c>
      <c r="Q93" s="243">
        <f t="shared" si="174"/>
        <v>0</v>
      </c>
      <c r="R93" s="145">
        <f t="shared" si="174"/>
        <v>0</v>
      </c>
      <c r="S93" s="177">
        <f t="shared" si="174"/>
        <v>0</v>
      </c>
      <c r="T93" s="144">
        <f t="shared" si="174"/>
        <v>0</v>
      </c>
      <c r="U93" s="145">
        <f t="shared" si="174"/>
        <v>0</v>
      </c>
      <c r="V93" s="177">
        <f t="shared" si="174"/>
        <v>0</v>
      </c>
      <c r="W93" s="243">
        <f t="shared" si="174"/>
        <v>0</v>
      </c>
      <c r="X93" s="145">
        <f t="shared" si="174"/>
        <v>0</v>
      </c>
      <c r="Y93" s="177">
        <f t="shared" si="174"/>
        <v>0</v>
      </c>
      <c r="Z93" s="144">
        <f t="shared" si="174"/>
        <v>0</v>
      </c>
      <c r="AA93" s="145">
        <f t="shared" si="174"/>
        <v>0</v>
      </c>
      <c r="AB93" s="177">
        <f t="shared" si="174"/>
        <v>0</v>
      </c>
      <c r="AC93" s="147">
        <f t="shared" si="154"/>
        <v>0</v>
      </c>
      <c r="AD93" s="148">
        <f t="shared" si="155"/>
        <v>0</v>
      </c>
      <c r="AE93" s="148">
        <f t="shared" si="156"/>
        <v>0</v>
      </c>
      <c r="AF93" s="187" t="str">
        <f t="shared" si="157"/>
        <v>#DIV/0!</v>
      </c>
      <c r="AG93" s="188"/>
      <c r="AH93" s="152"/>
      <c r="AI93" s="152"/>
    </row>
    <row r="94" ht="24.0" customHeight="1">
      <c r="A94" s="153" t="s">
        <v>116</v>
      </c>
      <c r="B94" s="154" t="s">
        <v>117</v>
      </c>
      <c r="C94" s="155" t="s">
        <v>194</v>
      </c>
      <c r="D94" s="156" t="s">
        <v>136</v>
      </c>
      <c r="E94" s="157"/>
      <c r="F94" s="158"/>
      <c r="G94" s="159">
        <f t="shared" ref="G94:G96" si="175">E94*F94</f>
        <v>0</v>
      </c>
      <c r="H94" s="157"/>
      <c r="I94" s="158"/>
      <c r="J94" s="178">
        <f t="shared" ref="J94:J96" si="176">H94*I94</f>
        <v>0</v>
      </c>
      <c r="K94" s="245"/>
      <c r="L94" s="158"/>
      <c r="M94" s="178">
        <f t="shared" ref="M94:M96" si="177">K94*L94</f>
        <v>0</v>
      </c>
      <c r="N94" s="157"/>
      <c r="O94" s="158"/>
      <c r="P94" s="178">
        <f t="shared" ref="P94:P96" si="178">N94*O94</f>
        <v>0</v>
      </c>
      <c r="Q94" s="245"/>
      <c r="R94" s="158"/>
      <c r="S94" s="178">
        <f t="shared" ref="S94:S96" si="179">Q94*R94</f>
        <v>0</v>
      </c>
      <c r="T94" s="157"/>
      <c r="U94" s="158"/>
      <c r="V94" s="178">
        <f t="shared" ref="V94:V96" si="180">T94*U94</f>
        <v>0</v>
      </c>
      <c r="W94" s="245"/>
      <c r="X94" s="158"/>
      <c r="Y94" s="178">
        <f t="shared" ref="Y94:Y96" si="181">W94*X94</f>
        <v>0</v>
      </c>
      <c r="Z94" s="157"/>
      <c r="AA94" s="158"/>
      <c r="AB94" s="178">
        <f t="shared" ref="AB94:AB96" si="182">Z94*AA94</f>
        <v>0</v>
      </c>
      <c r="AC94" s="160">
        <f t="shared" si="154"/>
        <v>0</v>
      </c>
      <c r="AD94" s="161">
        <f t="shared" si="155"/>
        <v>0</v>
      </c>
      <c r="AE94" s="221">
        <f t="shared" si="156"/>
        <v>0</v>
      </c>
      <c r="AF94" s="163" t="str">
        <f t="shared" si="157"/>
        <v>#DIV/0!</v>
      </c>
      <c r="AG94" s="164"/>
      <c r="AH94" s="139"/>
      <c r="AI94" s="139"/>
    </row>
    <row r="95" ht="18.75" customHeight="1">
      <c r="A95" s="153" t="s">
        <v>116</v>
      </c>
      <c r="B95" s="154" t="s">
        <v>120</v>
      </c>
      <c r="C95" s="155" t="s">
        <v>194</v>
      </c>
      <c r="D95" s="156" t="s">
        <v>136</v>
      </c>
      <c r="E95" s="157"/>
      <c r="F95" s="158"/>
      <c r="G95" s="159">
        <f t="shared" si="175"/>
        <v>0</v>
      </c>
      <c r="H95" s="157"/>
      <c r="I95" s="158"/>
      <c r="J95" s="178">
        <f t="shared" si="176"/>
        <v>0</v>
      </c>
      <c r="K95" s="245"/>
      <c r="L95" s="158"/>
      <c r="M95" s="178">
        <f t="shared" si="177"/>
        <v>0</v>
      </c>
      <c r="N95" s="157"/>
      <c r="O95" s="158"/>
      <c r="P95" s="178">
        <f t="shared" si="178"/>
        <v>0</v>
      </c>
      <c r="Q95" s="245"/>
      <c r="R95" s="158"/>
      <c r="S95" s="178">
        <f t="shared" si="179"/>
        <v>0</v>
      </c>
      <c r="T95" s="157"/>
      <c r="U95" s="158"/>
      <c r="V95" s="178">
        <f t="shared" si="180"/>
        <v>0</v>
      </c>
      <c r="W95" s="245"/>
      <c r="X95" s="158"/>
      <c r="Y95" s="178">
        <f t="shared" si="181"/>
        <v>0</v>
      </c>
      <c r="Z95" s="157"/>
      <c r="AA95" s="158"/>
      <c r="AB95" s="178">
        <f t="shared" si="182"/>
        <v>0</v>
      </c>
      <c r="AC95" s="160">
        <f t="shared" si="154"/>
        <v>0</v>
      </c>
      <c r="AD95" s="161">
        <f t="shared" si="155"/>
        <v>0</v>
      </c>
      <c r="AE95" s="221">
        <f t="shared" si="156"/>
        <v>0</v>
      </c>
      <c r="AF95" s="163" t="str">
        <f t="shared" si="157"/>
        <v>#DIV/0!</v>
      </c>
      <c r="AG95" s="164"/>
      <c r="AH95" s="139"/>
      <c r="AI95" s="139"/>
    </row>
    <row r="96" ht="21.75" customHeight="1">
      <c r="A96" s="179" t="s">
        <v>116</v>
      </c>
      <c r="B96" s="180" t="s">
        <v>121</v>
      </c>
      <c r="C96" s="181" t="s">
        <v>194</v>
      </c>
      <c r="D96" s="182" t="s">
        <v>136</v>
      </c>
      <c r="E96" s="183"/>
      <c r="F96" s="184"/>
      <c r="G96" s="185">
        <f t="shared" si="175"/>
        <v>0</v>
      </c>
      <c r="H96" s="183"/>
      <c r="I96" s="184"/>
      <c r="J96" s="186">
        <f t="shared" si="176"/>
        <v>0</v>
      </c>
      <c r="K96" s="247"/>
      <c r="L96" s="184"/>
      <c r="M96" s="186">
        <f t="shared" si="177"/>
        <v>0</v>
      </c>
      <c r="N96" s="183"/>
      <c r="O96" s="184"/>
      <c r="P96" s="186">
        <f t="shared" si="178"/>
        <v>0</v>
      </c>
      <c r="Q96" s="247"/>
      <c r="R96" s="184"/>
      <c r="S96" s="186">
        <f t="shared" si="179"/>
        <v>0</v>
      </c>
      <c r="T96" s="183"/>
      <c r="U96" s="184"/>
      <c r="V96" s="186">
        <f t="shared" si="180"/>
        <v>0</v>
      </c>
      <c r="W96" s="247"/>
      <c r="X96" s="184"/>
      <c r="Y96" s="186">
        <f t="shared" si="181"/>
        <v>0</v>
      </c>
      <c r="Z96" s="183"/>
      <c r="AA96" s="184"/>
      <c r="AB96" s="186">
        <f t="shared" si="182"/>
        <v>0</v>
      </c>
      <c r="AC96" s="172">
        <f t="shared" si="154"/>
        <v>0</v>
      </c>
      <c r="AD96" s="173">
        <f t="shared" si="155"/>
        <v>0</v>
      </c>
      <c r="AE96" s="223">
        <f t="shared" si="156"/>
        <v>0</v>
      </c>
      <c r="AF96" s="189" t="str">
        <f t="shared" si="157"/>
        <v>#DIV/0!</v>
      </c>
      <c r="AG96" s="190"/>
      <c r="AH96" s="139"/>
      <c r="AI96" s="139"/>
    </row>
    <row r="97" ht="15.0" customHeight="1">
      <c r="A97" s="225" t="s">
        <v>203</v>
      </c>
      <c r="B97" s="226"/>
      <c r="C97" s="227"/>
      <c r="D97" s="228"/>
      <c r="E97" s="229">
        <f t="shared" ref="E97:AB97" si="183">E93+E89+E85</f>
        <v>3</v>
      </c>
      <c r="F97" s="230">
        <f t="shared" si="183"/>
        <v>7850</v>
      </c>
      <c r="G97" s="231">
        <f t="shared" si="183"/>
        <v>10000</v>
      </c>
      <c r="H97" s="229">
        <f t="shared" si="183"/>
        <v>3</v>
      </c>
      <c r="I97" s="230">
        <f t="shared" si="183"/>
        <v>7700.67</v>
      </c>
      <c r="J97" s="233">
        <f t="shared" si="183"/>
        <v>9844</v>
      </c>
      <c r="K97" s="232">
        <f t="shared" si="183"/>
        <v>0</v>
      </c>
      <c r="L97" s="230">
        <f t="shared" si="183"/>
        <v>0</v>
      </c>
      <c r="M97" s="233">
        <f t="shared" si="183"/>
        <v>0</v>
      </c>
      <c r="N97" s="229">
        <f t="shared" si="183"/>
        <v>0</v>
      </c>
      <c r="O97" s="230">
        <f t="shared" si="183"/>
        <v>0</v>
      </c>
      <c r="P97" s="233">
        <f t="shared" si="183"/>
        <v>0</v>
      </c>
      <c r="Q97" s="232">
        <f t="shared" si="183"/>
        <v>0</v>
      </c>
      <c r="R97" s="230">
        <f t="shared" si="183"/>
        <v>0</v>
      </c>
      <c r="S97" s="233">
        <f t="shared" si="183"/>
        <v>0</v>
      </c>
      <c r="T97" s="229">
        <f t="shared" si="183"/>
        <v>0</v>
      </c>
      <c r="U97" s="230">
        <f t="shared" si="183"/>
        <v>0</v>
      </c>
      <c r="V97" s="233">
        <f t="shared" si="183"/>
        <v>0</v>
      </c>
      <c r="W97" s="232">
        <f t="shared" si="183"/>
        <v>0</v>
      </c>
      <c r="X97" s="230">
        <f t="shared" si="183"/>
        <v>0</v>
      </c>
      <c r="Y97" s="233">
        <f t="shared" si="183"/>
        <v>0</v>
      </c>
      <c r="Z97" s="229">
        <f t="shared" si="183"/>
        <v>0</v>
      </c>
      <c r="AA97" s="230">
        <f t="shared" si="183"/>
        <v>0</v>
      </c>
      <c r="AB97" s="233">
        <f t="shared" si="183"/>
        <v>0</v>
      </c>
      <c r="AC97" s="195">
        <f t="shared" si="154"/>
        <v>10000</v>
      </c>
      <c r="AD97" s="200">
        <f t="shared" si="155"/>
        <v>9844</v>
      </c>
      <c r="AE97" s="248">
        <f t="shared" si="156"/>
        <v>156</v>
      </c>
      <c r="AF97" s="312">
        <f t="shared" si="157"/>
        <v>0.0156</v>
      </c>
      <c r="AG97" s="250"/>
      <c r="AH97" s="139"/>
      <c r="AI97" s="139"/>
    </row>
    <row r="98" ht="15.75" customHeight="1">
      <c r="A98" s="313" t="s">
        <v>111</v>
      </c>
      <c r="B98" s="314" t="s">
        <v>36</v>
      </c>
      <c r="C98" s="205" t="s">
        <v>204</v>
      </c>
      <c r="D98" s="239"/>
      <c r="E98" s="129"/>
      <c r="F98" s="130"/>
      <c r="G98" s="130"/>
      <c r="H98" s="129"/>
      <c r="I98" s="130"/>
      <c r="J98" s="134"/>
      <c r="K98" s="130"/>
      <c r="L98" s="130"/>
      <c r="M98" s="134"/>
      <c r="N98" s="129"/>
      <c r="O98" s="130"/>
      <c r="P98" s="134"/>
      <c r="Q98" s="130"/>
      <c r="R98" s="130"/>
      <c r="S98" s="134"/>
      <c r="T98" s="129"/>
      <c r="U98" s="130"/>
      <c r="V98" s="134"/>
      <c r="W98" s="130"/>
      <c r="X98" s="130"/>
      <c r="Y98" s="134"/>
      <c r="Z98" s="129"/>
      <c r="AA98" s="130"/>
      <c r="AB98" s="130"/>
      <c r="AC98" s="135"/>
      <c r="AD98" s="136"/>
      <c r="AE98" s="136"/>
      <c r="AF98" s="137"/>
      <c r="AG98" s="138"/>
      <c r="AH98" s="139"/>
      <c r="AI98" s="139"/>
    </row>
    <row r="99" ht="15.75" customHeight="1">
      <c r="A99" s="140" t="s">
        <v>113</v>
      </c>
      <c r="B99" s="141" t="s">
        <v>205</v>
      </c>
      <c r="C99" s="305" t="s">
        <v>206</v>
      </c>
      <c r="D99" s="219"/>
      <c r="E99" s="240">
        <f t="shared" ref="E99:AB99" si="184">SUM(E100:E109)</f>
        <v>1245</v>
      </c>
      <c r="F99" s="241">
        <f t="shared" si="184"/>
        <v>1385</v>
      </c>
      <c r="G99" s="242">
        <f t="shared" si="184"/>
        <v>79500</v>
      </c>
      <c r="H99" s="240">
        <f t="shared" si="184"/>
        <v>1245</v>
      </c>
      <c r="I99" s="241">
        <f t="shared" si="184"/>
        <v>1385</v>
      </c>
      <c r="J99" s="254">
        <f t="shared" si="184"/>
        <v>79500</v>
      </c>
      <c r="K99" s="253">
        <f t="shared" si="184"/>
        <v>0</v>
      </c>
      <c r="L99" s="241">
        <f t="shared" si="184"/>
        <v>0</v>
      </c>
      <c r="M99" s="254">
        <f t="shared" si="184"/>
        <v>0</v>
      </c>
      <c r="N99" s="240">
        <f t="shared" si="184"/>
        <v>0</v>
      </c>
      <c r="O99" s="241">
        <f t="shared" si="184"/>
        <v>0</v>
      </c>
      <c r="P99" s="254">
        <f t="shared" si="184"/>
        <v>0</v>
      </c>
      <c r="Q99" s="253">
        <f t="shared" si="184"/>
        <v>0</v>
      </c>
      <c r="R99" s="241">
        <f t="shared" si="184"/>
        <v>0</v>
      </c>
      <c r="S99" s="254">
        <f t="shared" si="184"/>
        <v>0</v>
      </c>
      <c r="T99" s="240">
        <f t="shared" si="184"/>
        <v>0</v>
      </c>
      <c r="U99" s="241">
        <f t="shared" si="184"/>
        <v>0</v>
      </c>
      <c r="V99" s="254">
        <f t="shared" si="184"/>
        <v>0</v>
      </c>
      <c r="W99" s="253">
        <f t="shared" si="184"/>
        <v>0</v>
      </c>
      <c r="X99" s="241">
        <f t="shared" si="184"/>
        <v>0</v>
      </c>
      <c r="Y99" s="254">
        <f t="shared" si="184"/>
        <v>0</v>
      </c>
      <c r="Z99" s="240">
        <f t="shared" si="184"/>
        <v>0</v>
      </c>
      <c r="AA99" s="241">
        <f t="shared" si="184"/>
        <v>0</v>
      </c>
      <c r="AB99" s="254">
        <f t="shared" si="184"/>
        <v>0</v>
      </c>
      <c r="AC99" s="147">
        <f t="shared" ref="AC99:AC110" si="185">G99+M99+S99+Y99</f>
        <v>79500</v>
      </c>
      <c r="AD99" s="148">
        <f t="shared" ref="AD99:AD110" si="186">J99+P99+V99+AB99</f>
        <v>79500</v>
      </c>
      <c r="AE99" s="148">
        <f t="shared" ref="AE99:AE110" si="187">AC99-AD99</f>
        <v>0</v>
      </c>
      <c r="AF99" s="150">
        <f t="shared" ref="AF99:AF110" si="188">AE99/AC99</f>
        <v>0</v>
      </c>
      <c r="AG99" s="151"/>
      <c r="AH99" s="152"/>
      <c r="AI99" s="152"/>
    </row>
    <row r="100" ht="15.75" customHeight="1">
      <c r="A100" s="153" t="s">
        <v>116</v>
      </c>
      <c r="B100" s="154" t="s">
        <v>117</v>
      </c>
      <c r="C100" s="315" t="s">
        <v>207</v>
      </c>
      <c r="D100" s="316" t="s">
        <v>208</v>
      </c>
      <c r="E100" s="267">
        <v>45.0</v>
      </c>
      <c r="F100" s="309">
        <v>1300.0</v>
      </c>
      <c r="G100" s="159">
        <f t="shared" ref="G100:G109" si="189">E100*F100</f>
        <v>58500</v>
      </c>
      <c r="H100" s="267">
        <v>45.0</v>
      </c>
      <c r="I100" s="309">
        <v>1300.0</v>
      </c>
      <c r="J100" s="178">
        <f t="shared" ref="J100:J109" si="190">H100*I100</f>
        <v>58500</v>
      </c>
      <c r="K100" s="245"/>
      <c r="L100" s="158"/>
      <c r="M100" s="178">
        <f t="shared" ref="M100:M109" si="191">K100*L100</f>
        <v>0</v>
      </c>
      <c r="N100" s="157"/>
      <c r="O100" s="158"/>
      <c r="P100" s="178">
        <f t="shared" ref="P100:P109" si="192">N100*O100</f>
        <v>0</v>
      </c>
      <c r="Q100" s="245"/>
      <c r="R100" s="158"/>
      <c r="S100" s="178">
        <f t="shared" ref="S100:S109" si="193">Q100*R100</f>
        <v>0</v>
      </c>
      <c r="T100" s="157"/>
      <c r="U100" s="158"/>
      <c r="V100" s="178">
        <f t="shared" ref="V100:V109" si="194">T100*U100</f>
        <v>0</v>
      </c>
      <c r="W100" s="245"/>
      <c r="X100" s="158"/>
      <c r="Y100" s="178">
        <f t="shared" ref="Y100:Y109" si="195">W100*X100</f>
        <v>0</v>
      </c>
      <c r="Z100" s="157"/>
      <c r="AA100" s="158"/>
      <c r="AB100" s="178">
        <f t="shared" ref="AB100:AB109" si="196">Z100*AA100</f>
        <v>0</v>
      </c>
      <c r="AC100" s="160">
        <f t="shared" si="185"/>
        <v>58500</v>
      </c>
      <c r="AD100" s="161">
        <f t="shared" si="186"/>
        <v>58500</v>
      </c>
      <c r="AE100" s="221">
        <f t="shared" si="187"/>
        <v>0</v>
      </c>
      <c r="AF100" s="163">
        <f t="shared" si="188"/>
        <v>0</v>
      </c>
      <c r="AG100" s="310" t="s">
        <v>209</v>
      </c>
      <c r="AH100" s="139"/>
      <c r="AI100" s="139"/>
    </row>
    <row r="101" ht="15.75" customHeight="1">
      <c r="A101" s="153" t="s">
        <v>116</v>
      </c>
      <c r="B101" s="154" t="s">
        <v>120</v>
      </c>
      <c r="C101" s="155" t="s">
        <v>210</v>
      </c>
      <c r="D101" s="156" t="s">
        <v>136</v>
      </c>
      <c r="E101" s="157"/>
      <c r="F101" s="158"/>
      <c r="G101" s="159">
        <f t="shared" si="189"/>
        <v>0</v>
      </c>
      <c r="H101" s="157"/>
      <c r="I101" s="158"/>
      <c r="J101" s="178">
        <f t="shared" si="190"/>
        <v>0</v>
      </c>
      <c r="K101" s="245"/>
      <c r="L101" s="158"/>
      <c r="M101" s="178">
        <f t="shared" si="191"/>
        <v>0</v>
      </c>
      <c r="N101" s="157"/>
      <c r="O101" s="158"/>
      <c r="P101" s="178">
        <f t="shared" si="192"/>
        <v>0</v>
      </c>
      <c r="Q101" s="245"/>
      <c r="R101" s="158"/>
      <c r="S101" s="178">
        <f t="shared" si="193"/>
        <v>0</v>
      </c>
      <c r="T101" s="157"/>
      <c r="U101" s="158"/>
      <c r="V101" s="178">
        <f t="shared" si="194"/>
        <v>0</v>
      </c>
      <c r="W101" s="245"/>
      <c r="X101" s="158"/>
      <c r="Y101" s="178">
        <f t="shared" si="195"/>
        <v>0</v>
      </c>
      <c r="Z101" s="157"/>
      <c r="AA101" s="158"/>
      <c r="AB101" s="178">
        <f t="shared" si="196"/>
        <v>0</v>
      </c>
      <c r="AC101" s="160">
        <f t="shared" si="185"/>
        <v>0</v>
      </c>
      <c r="AD101" s="161">
        <f t="shared" si="186"/>
        <v>0</v>
      </c>
      <c r="AE101" s="221">
        <f t="shared" si="187"/>
        <v>0</v>
      </c>
      <c r="AF101" s="163" t="str">
        <f t="shared" si="188"/>
        <v>#DIV/0!</v>
      </c>
      <c r="AG101" s="164"/>
      <c r="AH101" s="139"/>
      <c r="AI101" s="139"/>
    </row>
    <row r="102" ht="15.75" customHeight="1">
      <c r="A102" s="153" t="s">
        <v>116</v>
      </c>
      <c r="B102" s="154" t="s">
        <v>121</v>
      </c>
      <c r="C102" s="155" t="s">
        <v>211</v>
      </c>
      <c r="D102" s="156" t="s">
        <v>136</v>
      </c>
      <c r="E102" s="157"/>
      <c r="F102" s="158"/>
      <c r="G102" s="159">
        <f t="shared" si="189"/>
        <v>0</v>
      </c>
      <c r="H102" s="157"/>
      <c r="I102" s="158"/>
      <c r="J102" s="178">
        <f t="shared" si="190"/>
        <v>0</v>
      </c>
      <c r="K102" s="245"/>
      <c r="L102" s="158"/>
      <c r="M102" s="178">
        <f t="shared" si="191"/>
        <v>0</v>
      </c>
      <c r="N102" s="157"/>
      <c r="O102" s="158"/>
      <c r="P102" s="178">
        <f t="shared" si="192"/>
        <v>0</v>
      </c>
      <c r="Q102" s="245"/>
      <c r="R102" s="158"/>
      <c r="S102" s="178">
        <f t="shared" si="193"/>
        <v>0</v>
      </c>
      <c r="T102" s="157"/>
      <c r="U102" s="158"/>
      <c r="V102" s="178">
        <f t="shared" si="194"/>
        <v>0</v>
      </c>
      <c r="W102" s="245"/>
      <c r="X102" s="158"/>
      <c r="Y102" s="178">
        <f t="shared" si="195"/>
        <v>0</v>
      </c>
      <c r="Z102" s="157"/>
      <c r="AA102" s="158"/>
      <c r="AB102" s="178">
        <f t="shared" si="196"/>
        <v>0</v>
      </c>
      <c r="AC102" s="160">
        <f t="shared" si="185"/>
        <v>0</v>
      </c>
      <c r="AD102" s="161">
        <f t="shared" si="186"/>
        <v>0</v>
      </c>
      <c r="AE102" s="221">
        <f t="shared" si="187"/>
        <v>0</v>
      </c>
      <c r="AF102" s="163" t="str">
        <f t="shared" si="188"/>
        <v>#DIV/0!</v>
      </c>
      <c r="AG102" s="164"/>
      <c r="AH102" s="139"/>
      <c r="AI102" s="139"/>
    </row>
    <row r="103" ht="15.75" customHeight="1">
      <c r="A103" s="153" t="s">
        <v>116</v>
      </c>
      <c r="B103" s="154" t="s">
        <v>168</v>
      </c>
      <c r="C103" s="155" t="s">
        <v>212</v>
      </c>
      <c r="D103" s="156" t="s">
        <v>136</v>
      </c>
      <c r="E103" s="157"/>
      <c r="F103" s="158"/>
      <c r="G103" s="159">
        <f t="shared" si="189"/>
        <v>0</v>
      </c>
      <c r="H103" s="157"/>
      <c r="I103" s="158"/>
      <c r="J103" s="178">
        <f t="shared" si="190"/>
        <v>0</v>
      </c>
      <c r="K103" s="245"/>
      <c r="L103" s="158"/>
      <c r="M103" s="178">
        <f t="shared" si="191"/>
        <v>0</v>
      </c>
      <c r="N103" s="157"/>
      <c r="O103" s="158"/>
      <c r="P103" s="178">
        <f t="shared" si="192"/>
        <v>0</v>
      </c>
      <c r="Q103" s="245"/>
      <c r="R103" s="158"/>
      <c r="S103" s="178">
        <f t="shared" si="193"/>
        <v>0</v>
      </c>
      <c r="T103" s="157"/>
      <c r="U103" s="158"/>
      <c r="V103" s="178">
        <f t="shared" si="194"/>
        <v>0</v>
      </c>
      <c r="W103" s="245"/>
      <c r="X103" s="158"/>
      <c r="Y103" s="178">
        <f t="shared" si="195"/>
        <v>0</v>
      </c>
      <c r="Z103" s="157"/>
      <c r="AA103" s="158"/>
      <c r="AB103" s="178">
        <f t="shared" si="196"/>
        <v>0</v>
      </c>
      <c r="AC103" s="160">
        <f t="shared" si="185"/>
        <v>0</v>
      </c>
      <c r="AD103" s="161">
        <f t="shared" si="186"/>
        <v>0</v>
      </c>
      <c r="AE103" s="221">
        <f t="shared" si="187"/>
        <v>0</v>
      </c>
      <c r="AF103" s="163" t="str">
        <f t="shared" si="188"/>
        <v>#DIV/0!</v>
      </c>
      <c r="AG103" s="164"/>
      <c r="AH103" s="139"/>
      <c r="AI103" s="139"/>
    </row>
    <row r="104" ht="15.75" customHeight="1">
      <c r="A104" s="153" t="s">
        <v>116</v>
      </c>
      <c r="B104" s="317" t="s">
        <v>170</v>
      </c>
      <c r="C104" s="315" t="s">
        <v>213</v>
      </c>
      <c r="D104" s="156" t="s">
        <v>136</v>
      </c>
      <c r="E104" s="267">
        <v>1000.0</v>
      </c>
      <c r="F104" s="309">
        <v>5.0</v>
      </c>
      <c r="G104" s="159">
        <f t="shared" si="189"/>
        <v>5000</v>
      </c>
      <c r="H104" s="267">
        <v>1000.0</v>
      </c>
      <c r="I104" s="309">
        <v>5.0</v>
      </c>
      <c r="J104" s="178">
        <f t="shared" si="190"/>
        <v>5000</v>
      </c>
      <c r="K104" s="245"/>
      <c r="L104" s="158"/>
      <c r="M104" s="178">
        <f t="shared" si="191"/>
        <v>0</v>
      </c>
      <c r="N104" s="157"/>
      <c r="O104" s="158"/>
      <c r="P104" s="178">
        <f t="shared" si="192"/>
        <v>0</v>
      </c>
      <c r="Q104" s="245"/>
      <c r="R104" s="158"/>
      <c r="S104" s="178">
        <f t="shared" si="193"/>
        <v>0</v>
      </c>
      <c r="T104" s="157"/>
      <c r="U104" s="158"/>
      <c r="V104" s="178">
        <f t="shared" si="194"/>
        <v>0</v>
      </c>
      <c r="W104" s="245"/>
      <c r="X104" s="158"/>
      <c r="Y104" s="178">
        <f t="shared" si="195"/>
        <v>0</v>
      </c>
      <c r="Z104" s="157"/>
      <c r="AA104" s="158"/>
      <c r="AB104" s="178">
        <f t="shared" si="196"/>
        <v>0</v>
      </c>
      <c r="AC104" s="160">
        <f t="shared" si="185"/>
        <v>5000</v>
      </c>
      <c r="AD104" s="161">
        <f t="shared" si="186"/>
        <v>5000</v>
      </c>
      <c r="AE104" s="221">
        <f t="shared" si="187"/>
        <v>0</v>
      </c>
      <c r="AF104" s="163">
        <f t="shared" si="188"/>
        <v>0</v>
      </c>
      <c r="AG104" s="164"/>
      <c r="AH104" s="139"/>
      <c r="AI104" s="139"/>
    </row>
    <row r="105" ht="15.75" customHeight="1">
      <c r="A105" s="153" t="s">
        <v>116</v>
      </c>
      <c r="B105" s="154" t="s">
        <v>214</v>
      </c>
      <c r="C105" s="155" t="s">
        <v>215</v>
      </c>
      <c r="D105" s="156" t="s">
        <v>136</v>
      </c>
      <c r="E105" s="157"/>
      <c r="F105" s="158"/>
      <c r="G105" s="159">
        <f t="shared" si="189"/>
        <v>0</v>
      </c>
      <c r="H105" s="157"/>
      <c r="I105" s="158"/>
      <c r="J105" s="178">
        <f t="shared" si="190"/>
        <v>0</v>
      </c>
      <c r="K105" s="245"/>
      <c r="L105" s="158"/>
      <c r="M105" s="178">
        <f t="shared" si="191"/>
        <v>0</v>
      </c>
      <c r="N105" s="157"/>
      <c r="O105" s="158"/>
      <c r="P105" s="178">
        <f t="shared" si="192"/>
        <v>0</v>
      </c>
      <c r="Q105" s="245"/>
      <c r="R105" s="158"/>
      <c r="S105" s="178">
        <f t="shared" si="193"/>
        <v>0</v>
      </c>
      <c r="T105" s="157"/>
      <c r="U105" s="158"/>
      <c r="V105" s="178">
        <f t="shared" si="194"/>
        <v>0</v>
      </c>
      <c r="W105" s="245"/>
      <c r="X105" s="158"/>
      <c r="Y105" s="178">
        <f t="shared" si="195"/>
        <v>0</v>
      </c>
      <c r="Z105" s="157"/>
      <c r="AA105" s="158"/>
      <c r="AB105" s="178">
        <f t="shared" si="196"/>
        <v>0</v>
      </c>
      <c r="AC105" s="160">
        <f t="shared" si="185"/>
        <v>0</v>
      </c>
      <c r="AD105" s="161">
        <f t="shared" si="186"/>
        <v>0</v>
      </c>
      <c r="AE105" s="221">
        <f t="shared" si="187"/>
        <v>0</v>
      </c>
      <c r="AF105" s="163" t="str">
        <f t="shared" si="188"/>
        <v>#DIV/0!</v>
      </c>
      <c r="AG105" s="164"/>
      <c r="AH105" s="139"/>
      <c r="AI105" s="139"/>
    </row>
    <row r="106" ht="15.75" customHeight="1">
      <c r="A106" s="153" t="s">
        <v>116</v>
      </c>
      <c r="B106" s="154" t="s">
        <v>216</v>
      </c>
      <c r="C106" s="155" t="s">
        <v>217</v>
      </c>
      <c r="D106" s="156" t="s">
        <v>136</v>
      </c>
      <c r="E106" s="157"/>
      <c r="F106" s="158"/>
      <c r="G106" s="159">
        <f t="shared" si="189"/>
        <v>0</v>
      </c>
      <c r="H106" s="157"/>
      <c r="I106" s="158"/>
      <c r="J106" s="178">
        <f t="shared" si="190"/>
        <v>0</v>
      </c>
      <c r="K106" s="245"/>
      <c r="L106" s="158"/>
      <c r="M106" s="178">
        <f t="shared" si="191"/>
        <v>0</v>
      </c>
      <c r="N106" s="157"/>
      <c r="O106" s="158"/>
      <c r="P106" s="178">
        <f t="shared" si="192"/>
        <v>0</v>
      </c>
      <c r="Q106" s="245"/>
      <c r="R106" s="158"/>
      <c r="S106" s="178">
        <f t="shared" si="193"/>
        <v>0</v>
      </c>
      <c r="T106" s="157"/>
      <c r="U106" s="158"/>
      <c r="V106" s="178">
        <f t="shared" si="194"/>
        <v>0</v>
      </c>
      <c r="W106" s="245"/>
      <c r="X106" s="158"/>
      <c r="Y106" s="178">
        <f t="shared" si="195"/>
        <v>0</v>
      </c>
      <c r="Z106" s="157"/>
      <c r="AA106" s="158"/>
      <c r="AB106" s="178">
        <f t="shared" si="196"/>
        <v>0</v>
      </c>
      <c r="AC106" s="160">
        <f t="shared" si="185"/>
        <v>0</v>
      </c>
      <c r="AD106" s="161">
        <f t="shared" si="186"/>
        <v>0</v>
      </c>
      <c r="AE106" s="221">
        <f t="shared" si="187"/>
        <v>0</v>
      </c>
      <c r="AF106" s="163" t="str">
        <f t="shared" si="188"/>
        <v>#DIV/0!</v>
      </c>
      <c r="AG106" s="164"/>
      <c r="AH106" s="139"/>
      <c r="AI106" s="139"/>
    </row>
    <row r="107" ht="15.75" customHeight="1">
      <c r="A107" s="153" t="s">
        <v>116</v>
      </c>
      <c r="B107" s="154" t="s">
        <v>218</v>
      </c>
      <c r="C107" s="155" t="s">
        <v>219</v>
      </c>
      <c r="D107" s="156" t="s">
        <v>136</v>
      </c>
      <c r="E107" s="157"/>
      <c r="F107" s="158"/>
      <c r="G107" s="159">
        <f t="shared" si="189"/>
        <v>0</v>
      </c>
      <c r="H107" s="157"/>
      <c r="I107" s="158"/>
      <c r="J107" s="178">
        <f t="shared" si="190"/>
        <v>0</v>
      </c>
      <c r="K107" s="245"/>
      <c r="L107" s="158"/>
      <c r="M107" s="178">
        <f t="shared" si="191"/>
        <v>0</v>
      </c>
      <c r="N107" s="157"/>
      <c r="O107" s="158"/>
      <c r="P107" s="178">
        <f t="shared" si="192"/>
        <v>0</v>
      </c>
      <c r="Q107" s="245"/>
      <c r="R107" s="158"/>
      <c r="S107" s="178">
        <f t="shared" si="193"/>
        <v>0</v>
      </c>
      <c r="T107" s="157"/>
      <c r="U107" s="158"/>
      <c r="V107" s="178">
        <f t="shared" si="194"/>
        <v>0</v>
      </c>
      <c r="W107" s="245"/>
      <c r="X107" s="158"/>
      <c r="Y107" s="178">
        <f t="shared" si="195"/>
        <v>0</v>
      </c>
      <c r="Z107" s="157"/>
      <c r="AA107" s="158"/>
      <c r="AB107" s="178">
        <f t="shared" si="196"/>
        <v>0</v>
      </c>
      <c r="AC107" s="160">
        <f t="shared" si="185"/>
        <v>0</v>
      </c>
      <c r="AD107" s="161">
        <f t="shared" si="186"/>
        <v>0</v>
      </c>
      <c r="AE107" s="221">
        <f t="shared" si="187"/>
        <v>0</v>
      </c>
      <c r="AF107" s="163" t="str">
        <f t="shared" si="188"/>
        <v>#DIV/0!</v>
      </c>
      <c r="AG107" s="164"/>
      <c r="AH107" s="139"/>
      <c r="AI107" s="139"/>
    </row>
    <row r="108" ht="15.75" customHeight="1">
      <c r="A108" s="165" t="s">
        <v>116</v>
      </c>
      <c r="B108" s="166" t="s">
        <v>220</v>
      </c>
      <c r="C108" s="167" t="s">
        <v>221</v>
      </c>
      <c r="D108" s="156" t="s">
        <v>136</v>
      </c>
      <c r="E108" s="169"/>
      <c r="F108" s="170"/>
      <c r="G108" s="159">
        <f t="shared" si="189"/>
        <v>0</v>
      </c>
      <c r="H108" s="169"/>
      <c r="I108" s="170"/>
      <c r="J108" s="178">
        <f t="shared" si="190"/>
        <v>0</v>
      </c>
      <c r="K108" s="245"/>
      <c r="L108" s="158"/>
      <c r="M108" s="178">
        <f t="shared" si="191"/>
        <v>0</v>
      </c>
      <c r="N108" s="157"/>
      <c r="O108" s="158"/>
      <c r="P108" s="178">
        <f t="shared" si="192"/>
        <v>0</v>
      </c>
      <c r="Q108" s="245"/>
      <c r="R108" s="158"/>
      <c r="S108" s="178">
        <f t="shared" si="193"/>
        <v>0</v>
      </c>
      <c r="T108" s="157"/>
      <c r="U108" s="158"/>
      <c r="V108" s="178">
        <f t="shared" si="194"/>
        <v>0</v>
      </c>
      <c r="W108" s="245"/>
      <c r="X108" s="158"/>
      <c r="Y108" s="178">
        <f t="shared" si="195"/>
        <v>0</v>
      </c>
      <c r="Z108" s="157"/>
      <c r="AA108" s="158"/>
      <c r="AB108" s="178">
        <f t="shared" si="196"/>
        <v>0</v>
      </c>
      <c r="AC108" s="160">
        <f t="shared" si="185"/>
        <v>0</v>
      </c>
      <c r="AD108" s="161">
        <f t="shared" si="186"/>
        <v>0</v>
      </c>
      <c r="AE108" s="221">
        <f t="shared" si="187"/>
        <v>0</v>
      </c>
      <c r="AF108" s="163" t="str">
        <f t="shared" si="188"/>
        <v>#DIV/0!</v>
      </c>
      <c r="AG108" s="164"/>
      <c r="AH108" s="139"/>
      <c r="AI108" s="139"/>
    </row>
    <row r="109" ht="15.75" customHeight="1">
      <c r="A109" s="179" t="s">
        <v>116</v>
      </c>
      <c r="B109" s="180" t="s">
        <v>222</v>
      </c>
      <c r="C109" s="318" t="s">
        <v>223</v>
      </c>
      <c r="D109" s="182" t="s">
        <v>136</v>
      </c>
      <c r="E109" s="278">
        <v>200.0</v>
      </c>
      <c r="F109" s="319">
        <v>80.0</v>
      </c>
      <c r="G109" s="185">
        <f t="shared" si="189"/>
        <v>16000</v>
      </c>
      <c r="H109" s="278">
        <v>200.0</v>
      </c>
      <c r="I109" s="319">
        <v>80.0</v>
      </c>
      <c r="J109" s="186">
        <f t="shared" si="190"/>
        <v>16000</v>
      </c>
      <c r="K109" s="247"/>
      <c r="L109" s="184"/>
      <c r="M109" s="186">
        <f t="shared" si="191"/>
        <v>0</v>
      </c>
      <c r="N109" s="183"/>
      <c r="O109" s="184"/>
      <c r="P109" s="186">
        <f t="shared" si="192"/>
        <v>0</v>
      </c>
      <c r="Q109" s="247"/>
      <c r="R109" s="184"/>
      <c r="S109" s="186">
        <f t="shared" si="193"/>
        <v>0</v>
      </c>
      <c r="T109" s="183"/>
      <c r="U109" s="184"/>
      <c r="V109" s="186">
        <f t="shared" si="194"/>
        <v>0</v>
      </c>
      <c r="W109" s="247"/>
      <c r="X109" s="184"/>
      <c r="Y109" s="186">
        <f t="shared" si="195"/>
        <v>0</v>
      </c>
      <c r="Z109" s="183"/>
      <c r="AA109" s="184"/>
      <c r="AB109" s="186">
        <f t="shared" si="196"/>
        <v>0</v>
      </c>
      <c r="AC109" s="172">
        <f t="shared" si="185"/>
        <v>16000</v>
      </c>
      <c r="AD109" s="173">
        <f t="shared" si="186"/>
        <v>16000</v>
      </c>
      <c r="AE109" s="223">
        <f t="shared" si="187"/>
        <v>0</v>
      </c>
      <c r="AF109" s="163">
        <f t="shared" si="188"/>
        <v>0</v>
      </c>
      <c r="AG109" s="164"/>
      <c r="AH109" s="139"/>
      <c r="AI109" s="139"/>
    </row>
    <row r="110" ht="15.0" customHeight="1">
      <c r="A110" s="225" t="s">
        <v>224</v>
      </c>
      <c r="B110" s="226"/>
      <c r="C110" s="227"/>
      <c r="D110" s="228"/>
      <c r="E110" s="229">
        <f t="shared" ref="E110:AB110" si="197">E99</f>
        <v>1245</v>
      </c>
      <c r="F110" s="230">
        <f t="shared" si="197"/>
        <v>1385</v>
      </c>
      <c r="G110" s="231">
        <f t="shared" si="197"/>
        <v>79500</v>
      </c>
      <c r="H110" s="195">
        <f t="shared" si="197"/>
        <v>1245</v>
      </c>
      <c r="I110" s="197">
        <f t="shared" si="197"/>
        <v>1385</v>
      </c>
      <c r="J110" s="248">
        <f t="shared" si="197"/>
        <v>79500</v>
      </c>
      <c r="K110" s="232">
        <f t="shared" si="197"/>
        <v>0</v>
      </c>
      <c r="L110" s="230">
        <f t="shared" si="197"/>
        <v>0</v>
      </c>
      <c r="M110" s="233">
        <f t="shared" si="197"/>
        <v>0</v>
      </c>
      <c r="N110" s="229">
        <f t="shared" si="197"/>
        <v>0</v>
      </c>
      <c r="O110" s="230">
        <f t="shared" si="197"/>
        <v>0</v>
      </c>
      <c r="P110" s="233">
        <f t="shared" si="197"/>
        <v>0</v>
      </c>
      <c r="Q110" s="232">
        <f t="shared" si="197"/>
        <v>0</v>
      </c>
      <c r="R110" s="230">
        <f t="shared" si="197"/>
        <v>0</v>
      </c>
      <c r="S110" s="233">
        <f t="shared" si="197"/>
        <v>0</v>
      </c>
      <c r="T110" s="229">
        <f t="shared" si="197"/>
        <v>0</v>
      </c>
      <c r="U110" s="230">
        <f t="shared" si="197"/>
        <v>0</v>
      </c>
      <c r="V110" s="233">
        <f t="shared" si="197"/>
        <v>0</v>
      </c>
      <c r="W110" s="232">
        <f t="shared" si="197"/>
        <v>0</v>
      </c>
      <c r="X110" s="230">
        <f t="shared" si="197"/>
        <v>0</v>
      </c>
      <c r="Y110" s="233">
        <f t="shared" si="197"/>
        <v>0</v>
      </c>
      <c r="Z110" s="229">
        <f t="shared" si="197"/>
        <v>0</v>
      </c>
      <c r="AA110" s="230">
        <f t="shared" si="197"/>
        <v>0</v>
      </c>
      <c r="AB110" s="233">
        <f t="shared" si="197"/>
        <v>0</v>
      </c>
      <c r="AC110" s="229">
        <f t="shared" si="185"/>
        <v>79500</v>
      </c>
      <c r="AD110" s="234">
        <f t="shared" si="186"/>
        <v>79500</v>
      </c>
      <c r="AE110" s="233">
        <f t="shared" si="187"/>
        <v>0</v>
      </c>
      <c r="AF110" s="320">
        <f t="shared" si="188"/>
        <v>0</v>
      </c>
      <c r="AG110" s="236"/>
      <c r="AH110" s="139"/>
      <c r="AI110" s="139"/>
    </row>
    <row r="111" ht="30.0" customHeight="1">
      <c r="A111" s="313" t="s">
        <v>111</v>
      </c>
      <c r="B111" s="314" t="s">
        <v>37</v>
      </c>
      <c r="C111" s="321" t="s">
        <v>225</v>
      </c>
      <c r="D111" s="322"/>
      <c r="E111" s="323"/>
      <c r="F111" s="324"/>
      <c r="G111" s="324"/>
      <c r="H111" s="325"/>
      <c r="I111" s="324"/>
      <c r="J111" s="324"/>
      <c r="K111" s="324"/>
      <c r="L111" s="324"/>
      <c r="M111" s="326"/>
      <c r="N111" s="323"/>
      <c r="O111" s="324"/>
      <c r="P111" s="326"/>
      <c r="Q111" s="324"/>
      <c r="R111" s="324"/>
      <c r="S111" s="326"/>
      <c r="T111" s="323"/>
      <c r="U111" s="324"/>
      <c r="V111" s="326"/>
      <c r="W111" s="324"/>
      <c r="X111" s="324"/>
      <c r="Y111" s="326"/>
      <c r="Z111" s="323"/>
      <c r="AA111" s="324"/>
      <c r="AB111" s="324"/>
      <c r="AC111" s="302"/>
      <c r="AD111" s="303"/>
      <c r="AE111" s="303"/>
      <c r="AF111" s="327"/>
      <c r="AG111" s="328"/>
      <c r="AH111" s="139"/>
      <c r="AI111" s="139"/>
    </row>
    <row r="112" ht="30.0" customHeight="1">
      <c r="A112" s="329" t="s">
        <v>116</v>
      </c>
      <c r="B112" s="330" t="s">
        <v>117</v>
      </c>
      <c r="C112" s="331" t="s">
        <v>226</v>
      </c>
      <c r="D112" s="332" t="s">
        <v>227</v>
      </c>
      <c r="E112" s="333">
        <v>3.0</v>
      </c>
      <c r="F112" s="334">
        <v>20000.0</v>
      </c>
      <c r="G112" s="335">
        <f t="shared" ref="G112:G115" si="198">E112*F112</f>
        <v>60000</v>
      </c>
      <c r="H112" s="333">
        <v>3.0</v>
      </c>
      <c r="I112" s="334">
        <v>20000.0</v>
      </c>
      <c r="J112" s="336">
        <f t="shared" ref="J112:J115" si="199">H112*I112</f>
        <v>60000</v>
      </c>
      <c r="K112" s="337"/>
      <c r="L112" s="338"/>
      <c r="M112" s="336">
        <f t="shared" ref="M112:M115" si="200">K112*L112</f>
        <v>0</v>
      </c>
      <c r="N112" s="339"/>
      <c r="O112" s="338"/>
      <c r="P112" s="336">
        <f t="shared" ref="P112:P115" si="201">N112*O112</f>
        <v>0</v>
      </c>
      <c r="Q112" s="337"/>
      <c r="R112" s="338"/>
      <c r="S112" s="336">
        <f t="shared" ref="S112:S115" si="202">Q112*R112</f>
        <v>0</v>
      </c>
      <c r="T112" s="339"/>
      <c r="U112" s="338"/>
      <c r="V112" s="336">
        <f t="shared" ref="V112:V115" si="203">T112*U112</f>
        <v>0</v>
      </c>
      <c r="W112" s="337"/>
      <c r="X112" s="338"/>
      <c r="Y112" s="336">
        <f t="shared" ref="Y112:Y115" si="204">W112*X112</f>
        <v>0</v>
      </c>
      <c r="Z112" s="339"/>
      <c r="AA112" s="338"/>
      <c r="AB112" s="336">
        <f t="shared" ref="AB112:AB115" si="205">Z112*AA112</f>
        <v>0</v>
      </c>
      <c r="AC112" s="340">
        <f t="shared" ref="AC112:AC116" si="206">G112+M112+S112+Y112</f>
        <v>60000</v>
      </c>
      <c r="AD112" s="341">
        <f t="shared" ref="AD112:AD116" si="207">J112+P112+V112+AB112</f>
        <v>60000</v>
      </c>
      <c r="AE112" s="342">
        <f t="shared" ref="AE112:AE116" si="208">AC112-AD112</f>
        <v>0</v>
      </c>
      <c r="AF112" s="343">
        <f t="shared" ref="AF112:AF116" si="209">AE112/AC112</f>
        <v>0</v>
      </c>
      <c r="AG112" s="344"/>
      <c r="AH112" s="139"/>
      <c r="AI112" s="139"/>
    </row>
    <row r="113" ht="30.0" customHeight="1">
      <c r="A113" s="153" t="s">
        <v>116</v>
      </c>
      <c r="B113" s="345" t="s">
        <v>120</v>
      </c>
      <c r="C113" s="346" t="s">
        <v>228</v>
      </c>
      <c r="D113" s="332" t="s">
        <v>227</v>
      </c>
      <c r="E113" s="267">
        <v>3.0</v>
      </c>
      <c r="F113" s="309">
        <v>9000.0</v>
      </c>
      <c r="G113" s="159">
        <f t="shared" si="198"/>
        <v>27000</v>
      </c>
      <c r="H113" s="267">
        <v>3.0</v>
      </c>
      <c r="I113" s="309">
        <v>9000.0</v>
      </c>
      <c r="J113" s="178">
        <f t="shared" si="199"/>
        <v>27000</v>
      </c>
      <c r="K113" s="245"/>
      <c r="L113" s="158"/>
      <c r="M113" s="178">
        <f t="shared" si="200"/>
        <v>0</v>
      </c>
      <c r="N113" s="157"/>
      <c r="O113" s="158"/>
      <c r="P113" s="178">
        <f t="shared" si="201"/>
        <v>0</v>
      </c>
      <c r="Q113" s="245"/>
      <c r="R113" s="158"/>
      <c r="S113" s="178">
        <f t="shared" si="202"/>
        <v>0</v>
      </c>
      <c r="T113" s="157"/>
      <c r="U113" s="158"/>
      <c r="V113" s="178">
        <f t="shared" si="203"/>
        <v>0</v>
      </c>
      <c r="W113" s="245"/>
      <c r="X113" s="158"/>
      <c r="Y113" s="178">
        <f t="shared" si="204"/>
        <v>0</v>
      </c>
      <c r="Z113" s="157"/>
      <c r="AA113" s="158"/>
      <c r="AB113" s="178">
        <f t="shared" si="205"/>
        <v>0</v>
      </c>
      <c r="AC113" s="160">
        <f t="shared" si="206"/>
        <v>27000</v>
      </c>
      <c r="AD113" s="161">
        <f t="shared" si="207"/>
        <v>27000</v>
      </c>
      <c r="AE113" s="221">
        <f t="shared" si="208"/>
        <v>0</v>
      </c>
      <c r="AF113" s="347">
        <f t="shared" si="209"/>
        <v>0</v>
      </c>
      <c r="AG113" s="348"/>
      <c r="AH113" s="139"/>
      <c r="AI113" s="139"/>
    </row>
    <row r="114" ht="30.0" customHeight="1">
      <c r="A114" s="153" t="s">
        <v>116</v>
      </c>
      <c r="B114" s="345" t="s">
        <v>121</v>
      </c>
      <c r="C114" s="74"/>
      <c r="D114" s="349"/>
      <c r="E114" s="157"/>
      <c r="F114" s="158"/>
      <c r="G114" s="159">
        <f t="shared" si="198"/>
        <v>0</v>
      </c>
      <c r="H114" s="157"/>
      <c r="I114" s="158"/>
      <c r="J114" s="178">
        <f t="shared" si="199"/>
        <v>0</v>
      </c>
      <c r="K114" s="245"/>
      <c r="L114" s="158"/>
      <c r="M114" s="178">
        <f t="shared" si="200"/>
        <v>0</v>
      </c>
      <c r="N114" s="157"/>
      <c r="O114" s="158"/>
      <c r="P114" s="178">
        <f t="shared" si="201"/>
        <v>0</v>
      </c>
      <c r="Q114" s="245"/>
      <c r="R114" s="158"/>
      <c r="S114" s="178">
        <f t="shared" si="202"/>
        <v>0</v>
      </c>
      <c r="T114" s="157"/>
      <c r="U114" s="158"/>
      <c r="V114" s="178">
        <f t="shared" si="203"/>
        <v>0</v>
      </c>
      <c r="W114" s="245"/>
      <c r="X114" s="158"/>
      <c r="Y114" s="178">
        <f t="shared" si="204"/>
        <v>0</v>
      </c>
      <c r="Z114" s="157"/>
      <c r="AA114" s="158"/>
      <c r="AB114" s="178">
        <f t="shared" si="205"/>
        <v>0</v>
      </c>
      <c r="AC114" s="160">
        <f t="shared" si="206"/>
        <v>0</v>
      </c>
      <c r="AD114" s="161">
        <f t="shared" si="207"/>
        <v>0</v>
      </c>
      <c r="AE114" s="221">
        <f t="shared" si="208"/>
        <v>0</v>
      </c>
      <c r="AF114" s="347" t="str">
        <f t="shared" si="209"/>
        <v>#DIV/0!</v>
      </c>
      <c r="AG114" s="348"/>
      <c r="AH114" s="139"/>
      <c r="AI114" s="139"/>
    </row>
    <row r="115" ht="30.0" customHeight="1">
      <c r="A115" s="179" t="s">
        <v>116</v>
      </c>
      <c r="B115" s="350" t="s">
        <v>168</v>
      </c>
      <c r="C115" s="351" t="s">
        <v>229</v>
      </c>
      <c r="D115" s="352"/>
      <c r="E115" s="183"/>
      <c r="F115" s="184"/>
      <c r="G115" s="185">
        <f t="shared" si="198"/>
        <v>0</v>
      </c>
      <c r="H115" s="183"/>
      <c r="I115" s="184"/>
      <c r="J115" s="186">
        <f t="shared" si="199"/>
        <v>0</v>
      </c>
      <c r="K115" s="247"/>
      <c r="L115" s="184"/>
      <c r="M115" s="186">
        <f t="shared" si="200"/>
        <v>0</v>
      </c>
      <c r="N115" s="183"/>
      <c r="O115" s="184"/>
      <c r="P115" s="186">
        <f t="shared" si="201"/>
        <v>0</v>
      </c>
      <c r="Q115" s="247"/>
      <c r="R115" s="184"/>
      <c r="S115" s="186">
        <f t="shared" si="202"/>
        <v>0</v>
      </c>
      <c r="T115" s="183"/>
      <c r="U115" s="184"/>
      <c r="V115" s="186">
        <f t="shared" si="203"/>
        <v>0</v>
      </c>
      <c r="W115" s="247"/>
      <c r="X115" s="184"/>
      <c r="Y115" s="186">
        <f t="shared" si="204"/>
        <v>0</v>
      </c>
      <c r="Z115" s="183"/>
      <c r="AA115" s="184"/>
      <c r="AB115" s="186">
        <f t="shared" si="205"/>
        <v>0</v>
      </c>
      <c r="AC115" s="172">
        <f t="shared" si="206"/>
        <v>0</v>
      </c>
      <c r="AD115" s="173">
        <f t="shared" si="207"/>
        <v>0</v>
      </c>
      <c r="AE115" s="223">
        <f t="shared" si="208"/>
        <v>0</v>
      </c>
      <c r="AF115" s="347" t="str">
        <f t="shared" si="209"/>
        <v>#DIV/0!</v>
      </c>
      <c r="AG115" s="348"/>
      <c r="AH115" s="139"/>
      <c r="AI115" s="139"/>
    </row>
    <row r="116" ht="15.0" customHeight="1">
      <c r="A116" s="353" t="s">
        <v>230</v>
      </c>
      <c r="B116" s="354"/>
      <c r="C116" s="355"/>
      <c r="D116" s="356"/>
      <c r="E116" s="357">
        <f t="shared" ref="E116:AB116" si="210">SUM(E112:E115)</f>
        <v>6</v>
      </c>
      <c r="F116" s="358">
        <f t="shared" si="210"/>
        <v>29000</v>
      </c>
      <c r="G116" s="359">
        <f t="shared" si="210"/>
        <v>87000</v>
      </c>
      <c r="H116" s="360">
        <f t="shared" si="210"/>
        <v>6</v>
      </c>
      <c r="I116" s="361">
        <f t="shared" si="210"/>
        <v>29000</v>
      </c>
      <c r="J116" s="362">
        <f t="shared" si="210"/>
        <v>87000</v>
      </c>
      <c r="K116" s="363">
        <f t="shared" si="210"/>
        <v>0</v>
      </c>
      <c r="L116" s="358">
        <f t="shared" si="210"/>
        <v>0</v>
      </c>
      <c r="M116" s="364">
        <f t="shared" si="210"/>
        <v>0</v>
      </c>
      <c r="N116" s="357">
        <f t="shared" si="210"/>
        <v>0</v>
      </c>
      <c r="O116" s="358">
        <f t="shared" si="210"/>
        <v>0</v>
      </c>
      <c r="P116" s="364">
        <f t="shared" si="210"/>
        <v>0</v>
      </c>
      <c r="Q116" s="363">
        <f t="shared" si="210"/>
        <v>0</v>
      </c>
      <c r="R116" s="358">
        <f t="shared" si="210"/>
        <v>0</v>
      </c>
      <c r="S116" s="364">
        <f t="shared" si="210"/>
        <v>0</v>
      </c>
      <c r="T116" s="357">
        <f t="shared" si="210"/>
        <v>0</v>
      </c>
      <c r="U116" s="358">
        <f t="shared" si="210"/>
        <v>0</v>
      </c>
      <c r="V116" s="364">
        <f t="shared" si="210"/>
        <v>0</v>
      </c>
      <c r="W116" s="363">
        <f t="shared" si="210"/>
        <v>0</v>
      </c>
      <c r="X116" s="358">
        <f t="shared" si="210"/>
        <v>0</v>
      </c>
      <c r="Y116" s="364">
        <f t="shared" si="210"/>
        <v>0</v>
      </c>
      <c r="Z116" s="357">
        <f t="shared" si="210"/>
        <v>0</v>
      </c>
      <c r="AA116" s="358">
        <f t="shared" si="210"/>
        <v>0</v>
      </c>
      <c r="AB116" s="364">
        <f t="shared" si="210"/>
        <v>0</v>
      </c>
      <c r="AC116" s="229">
        <f t="shared" si="206"/>
        <v>87000</v>
      </c>
      <c r="AD116" s="234">
        <f t="shared" si="207"/>
        <v>87000</v>
      </c>
      <c r="AE116" s="233">
        <f t="shared" si="208"/>
        <v>0</v>
      </c>
      <c r="AF116" s="320">
        <f t="shared" si="209"/>
        <v>0</v>
      </c>
      <c r="AG116" s="236"/>
      <c r="AH116" s="139"/>
      <c r="AI116" s="139"/>
    </row>
    <row r="117" ht="15.0" customHeight="1">
      <c r="A117" s="313" t="s">
        <v>111</v>
      </c>
      <c r="B117" s="365" t="s">
        <v>38</v>
      </c>
      <c r="C117" s="205" t="s">
        <v>231</v>
      </c>
      <c r="D117" s="366"/>
      <c r="E117" s="129"/>
      <c r="F117" s="130"/>
      <c r="G117" s="130"/>
      <c r="H117" s="129"/>
      <c r="I117" s="130"/>
      <c r="J117" s="134"/>
      <c r="K117" s="130"/>
      <c r="L117" s="130"/>
      <c r="M117" s="134"/>
      <c r="N117" s="129"/>
      <c r="O117" s="130"/>
      <c r="P117" s="134"/>
      <c r="Q117" s="130"/>
      <c r="R117" s="130"/>
      <c r="S117" s="134"/>
      <c r="T117" s="129"/>
      <c r="U117" s="130"/>
      <c r="V117" s="134"/>
      <c r="W117" s="130"/>
      <c r="X117" s="130"/>
      <c r="Y117" s="134"/>
      <c r="Z117" s="129"/>
      <c r="AA117" s="130"/>
      <c r="AB117" s="130"/>
      <c r="AC117" s="302"/>
      <c r="AD117" s="303"/>
      <c r="AE117" s="303"/>
      <c r="AF117" s="327"/>
      <c r="AG117" s="328"/>
      <c r="AH117" s="139"/>
      <c r="AI117" s="139"/>
    </row>
    <row r="118" ht="37.5" customHeight="1">
      <c r="A118" s="367" t="s">
        <v>116</v>
      </c>
      <c r="B118" s="368" t="s">
        <v>117</v>
      </c>
      <c r="C118" s="369" t="s">
        <v>232</v>
      </c>
      <c r="D118" s="370" t="s">
        <v>233</v>
      </c>
      <c r="E118" s="371">
        <v>1.0</v>
      </c>
      <c r="F118" s="372">
        <v>34800.0</v>
      </c>
      <c r="G118" s="373">
        <f t="shared" ref="G118:G119" si="211">E118*F118</f>
        <v>34800</v>
      </c>
      <c r="H118" s="333">
        <v>1.0</v>
      </c>
      <c r="I118" s="334">
        <v>34800.0</v>
      </c>
      <c r="J118" s="336">
        <f t="shared" ref="J118:J119" si="212">H118*I118</f>
        <v>34800</v>
      </c>
      <c r="K118" s="374"/>
      <c r="L118" s="375"/>
      <c r="M118" s="376">
        <f t="shared" ref="M118:M119" si="213">K118*L118</f>
        <v>0</v>
      </c>
      <c r="N118" s="377"/>
      <c r="O118" s="375"/>
      <c r="P118" s="376">
        <f t="shared" ref="P118:P119" si="214">N118*O118</f>
        <v>0</v>
      </c>
      <c r="Q118" s="374"/>
      <c r="R118" s="375"/>
      <c r="S118" s="376">
        <f t="shared" ref="S118:S119" si="215">Q118*R118</f>
        <v>0</v>
      </c>
      <c r="T118" s="377"/>
      <c r="U118" s="375"/>
      <c r="V118" s="376">
        <f t="shared" ref="V118:V119" si="216">T118*U118</f>
        <v>0</v>
      </c>
      <c r="W118" s="374"/>
      <c r="X118" s="375"/>
      <c r="Y118" s="376">
        <f t="shared" ref="Y118:Y119" si="217">W118*X118</f>
        <v>0</v>
      </c>
      <c r="Z118" s="377"/>
      <c r="AA118" s="375"/>
      <c r="AB118" s="376">
        <f t="shared" ref="AB118:AB119" si="218">Z118*AA118</f>
        <v>0</v>
      </c>
      <c r="AC118" s="340">
        <f t="shared" ref="AC118:AC120" si="219">G118+M118+S118+Y118</f>
        <v>34800</v>
      </c>
      <c r="AD118" s="341">
        <f t="shared" ref="AD118:AD120" si="220">J118+P118+V118+AB118</f>
        <v>34800</v>
      </c>
      <c r="AE118" s="342">
        <f t="shared" ref="AE118:AE120" si="221">AC118-AD118</f>
        <v>0</v>
      </c>
      <c r="AF118" s="343">
        <f t="shared" ref="AF118:AF120" si="222">AE118/AC118</f>
        <v>0</v>
      </c>
      <c r="AG118" s="344"/>
      <c r="AH118" s="139"/>
      <c r="AI118" s="139"/>
    </row>
    <row r="119" ht="30.0" customHeight="1">
      <c r="A119" s="378" t="s">
        <v>116</v>
      </c>
      <c r="B119" s="368" t="s">
        <v>120</v>
      </c>
      <c r="C119" s="379" t="s">
        <v>234</v>
      </c>
      <c r="D119" s="380" t="s">
        <v>235</v>
      </c>
      <c r="E119" s="381">
        <v>50.0</v>
      </c>
      <c r="F119" s="382">
        <v>250.0</v>
      </c>
      <c r="G119" s="159">
        <f t="shared" si="211"/>
        <v>12500</v>
      </c>
      <c r="H119" s="381">
        <v>50.0</v>
      </c>
      <c r="I119" s="382">
        <v>250.0</v>
      </c>
      <c r="J119" s="178">
        <f t="shared" si="212"/>
        <v>12500</v>
      </c>
      <c r="K119" s="256"/>
      <c r="L119" s="170"/>
      <c r="M119" s="257">
        <f t="shared" si="213"/>
        <v>0</v>
      </c>
      <c r="N119" s="169"/>
      <c r="O119" s="170"/>
      <c r="P119" s="257">
        <f t="shared" si="214"/>
        <v>0</v>
      </c>
      <c r="Q119" s="256"/>
      <c r="R119" s="170"/>
      <c r="S119" s="257">
        <f t="shared" si="215"/>
        <v>0</v>
      </c>
      <c r="T119" s="169"/>
      <c r="U119" s="170"/>
      <c r="V119" s="257">
        <f t="shared" si="216"/>
        <v>0</v>
      </c>
      <c r="W119" s="256"/>
      <c r="X119" s="170"/>
      <c r="Y119" s="257">
        <f t="shared" si="217"/>
        <v>0</v>
      </c>
      <c r="Z119" s="169"/>
      <c r="AA119" s="170"/>
      <c r="AB119" s="257">
        <f t="shared" si="218"/>
        <v>0</v>
      </c>
      <c r="AC119" s="172">
        <f t="shared" si="219"/>
        <v>12500</v>
      </c>
      <c r="AD119" s="173">
        <f t="shared" si="220"/>
        <v>12500</v>
      </c>
      <c r="AE119" s="223">
        <f t="shared" si="221"/>
        <v>0</v>
      </c>
      <c r="AF119" s="347">
        <f t="shared" si="222"/>
        <v>0</v>
      </c>
      <c r="AG119" s="348"/>
      <c r="AH119" s="139"/>
      <c r="AI119" s="139"/>
    </row>
    <row r="120" ht="15.0" customHeight="1">
      <c r="A120" s="225" t="s">
        <v>236</v>
      </c>
      <c r="B120" s="226"/>
      <c r="C120" s="227"/>
      <c r="D120" s="228"/>
      <c r="E120" s="229">
        <f t="shared" ref="E120:AB120" si="223">SUM(E118:E119)</f>
        <v>51</v>
      </c>
      <c r="F120" s="230">
        <f t="shared" si="223"/>
        <v>35050</v>
      </c>
      <c r="G120" s="231">
        <f t="shared" si="223"/>
        <v>47300</v>
      </c>
      <c r="H120" s="195">
        <f t="shared" si="223"/>
        <v>51</v>
      </c>
      <c r="I120" s="197">
        <f t="shared" si="223"/>
        <v>35050</v>
      </c>
      <c r="J120" s="248">
        <f t="shared" si="223"/>
        <v>47300</v>
      </c>
      <c r="K120" s="232">
        <f t="shared" si="223"/>
        <v>0</v>
      </c>
      <c r="L120" s="230">
        <f t="shared" si="223"/>
        <v>0</v>
      </c>
      <c r="M120" s="233">
        <f t="shared" si="223"/>
        <v>0</v>
      </c>
      <c r="N120" s="229">
        <f t="shared" si="223"/>
        <v>0</v>
      </c>
      <c r="O120" s="230">
        <f t="shared" si="223"/>
        <v>0</v>
      </c>
      <c r="P120" s="233">
        <f t="shared" si="223"/>
        <v>0</v>
      </c>
      <c r="Q120" s="232">
        <f t="shared" si="223"/>
        <v>0</v>
      </c>
      <c r="R120" s="230">
        <f t="shared" si="223"/>
        <v>0</v>
      </c>
      <c r="S120" s="233">
        <f t="shared" si="223"/>
        <v>0</v>
      </c>
      <c r="T120" s="229">
        <f t="shared" si="223"/>
        <v>0</v>
      </c>
      <c r="U120" s="230">
        <f t="shared" si="223"/>
        <v>0</v>
      </c>
      <c r="V120" s="233">
        <f t="shared" si="223"/>
        <v>0</v>
      </c>
      <c r="W120" s="232">
        <f t="shared" si="223"/>
        <v>0</v>
      </c>
      <c r="X120" s="230">
        <f t="shared" si="223"/>
        <v>0</v>
      </c>
      <c r="Y120" s="233">
        <f t="shared" si="223"/>
        <v>0</v>
      </c>
      <c r="Z120" s="229">
        <f t="shared" si="223"/>
        <v>0</v>
      </c>
      <c r="AA120" s="230">
        <f t="shared" si="223"/>
        <v>0</v>
      </c>
      <c r="AB120" s="233">
        <f t="shared" si="223"/>
        <v>0</v>
      </c>
      <c r="AC120" s="195">
        <f t="shared" si="219"/>
        <v>47300</v>
      </c>
      <c r="AD120" s="200">
        <f t="shared" si="220"/>
        <v>47300</v>
      </c>
      <c r="AE120" s="248">
        <f t="shared" si="221"/>
        <v>0</v>
      </c>
      <c r="AF120" s="383">
        <f t="shared" si="222"/>
        <v>0</v>
      </c>
      <c r="AG120" s="384"/>
      <c r="AH120" s="139"/>
      <c r="AI120" s="139"/>
    </row>
    <row r="121" ht="54.75" customHeight="1">
      <c r="A121" s="385" t="s">
        <v>111</v>
      </c>
      <c r="B121" s="365" t="s">
        <v>39</v>
      </c>
      <c r="C121" s="205" t="s">
        <v>237</v>
      </c>
      <c r="D121" s="366"/>
      <c r="E121" s="129"/>
      <c r="F121" s="130"/>
      <c r="G121" s="130"/>
      <c r="H121" s="129"/>
      <c r="I121" s="130"/>
      <c r="J121" s="134"/>
      <c r="K121" s="130"/>
      <c r="L121" s="130"/>
      <c r="M121" s="134"/>
      <c r="N121" s="129"/>
      <c r="O121" s="130"/>
      <c r="P121" s="134"/>
      <c r="Q121" s="130"/>
      <c r="R121" s="130"/>
      <c r="S121" s="134"/>
      <c r="T121" s="129"/>
      <c r="U121" s="130"/>
      <c r="V121" s="134"/>
      <c r="W121" s="130"/>
      <c r="X121" s="130"/>
      <c r="Y121" s="134"/>
      <c r="Z121" s="129"/>
      <c r="AA121" s="130"/>
      <c r="AB121" s="134"/>
      <c r="AC121" s="302"/>
      <c r="AD121" s="303"/>
      <c r="AE121" s="303"/>
      <c r="AF121" s="327"/>
      <c r="AG121" s="328"/>
      <c r="AH121" s="139"/>
      <c r="AI121" s="139"/>
    </row>
    <row r="122" ht="30.0" customHeight="1">
      <c r="A122" s="367" t="s">
        <v>116</v>
      </c>
      <c r="B122" s="368" t="s">
        <v>117</v>
      </c>
      <c r="C122" s="386" t="s">
        <v>238</v>
      </c>
      <c r="D122" s="387" t="s">
        <v>233</v>
      </c>
      <c r="E122" s="377"/>
      <c r="F122" s="375"/>
      <c r="G122" s="373">
        <f t="shared" ref="G122:G123" si="224">E122*F122</f>
        <v>0</v>
      </c>
      <c r="H122" s="339"/>
      <c r="I122" s="338"/>
      <c r="J122" s="336">
        <f t="shared" ref="J122:J123" si="225">H122*I122</f>
        <v>0</v>
      </c>
      <c r="K122" s="374"/>
      <c r="L122" s="375"/>
      <c r="M122" s="376">
        <f t="shared" ref="M122:M123" si="226">K122*L122</f>
        <v>0</v>
      </c>
      <c r="N122" s="377"/>
      <c r="O122" s="375"/>
      <c r="P122" s="376">
        <f t="shared" ref="P122:P123" si="227">N122*O122</f>
        <v>0</v>
      </c>
      <c r="Q122" s="374"/>
      <c r="R122" s="375"/>
      <c r="S122" s="376">
        <f t="shared" ref="S122:S123" si="228">Q122*R122</f>
        <v>0</v>
      </c>
      <c r="T122" s="377"/>
      <c r="U122" s="375"/>
      <c r="V122" s="376">
        <f t="shared" ref="V122:V123" si="229">T122*U122</f>
        <v>0</v>
      </c>
      <c r="W122" s="374"/>
      <c r="X122" s="375"/>
      <c r="Y122" s="376">
        <f t="shared" ref="Y122:Y123" si="230">W122*X122</f>
        <v>0</v>
      </c>
      <c r="Z122" s="377"/>
      <c r="AA122" s="375"/>
      <c r="AB122" s="376">
        <f t="shared" ref="AB122:AB123" si="231">Z122*AA122</f>
        <v>0</v>
      </c>
      <c r="AC122" s="340">
        <f t="shared" ref="AC122:AC124" si="232">G122+M122+S122+Y122</f>
        <v>0</v>
      </c>
      <c r="AD122" s="341">
        <f t="shared" ref="AD122:AD124" si="233">J122+P122+V122+AB122</f>
        <v>0</v>
      </c>
      <c r="AE122" s="342">
        <f t="shared" ref="AE122:AE124" si="234">AC122-AD122</f>
        <v>0</v>
      </c>
      <c r="AF122" s="347" t="str">
        <f t="shared" ref="AF122:AF124" si="235">AE122/AC122</f>
        <v>#DIV/0!</v>
      </c>
      <c r="AG122" s="348"/>
      <c r="AH122" s="139"/>
      <c r="AI122" s="139"/>
    </row>
    <row r="123" ht="30.0" customHeight="1">
      <c r="A123" s="378" t="s">
        <v>116</v>
      </c>
      <c r="B123" s="368" t="s">
        <v>120</v>
      </c>
      <c r="C123" s="388" t="s">
        <v>238</v>
      </c>
      <c r="D123" s="168" t="s">
        <v>233</v>
      </c>
      <c r="E123" s="169"/>
      <c r="F123" s="170"/>
      <c r="G123" s="159">
        <f t="shared" si="224"/>
        <v>0</v>
      </c>
      <c r="H123" s="169"/>
      <c r="I123" s="170"/>
      <c r="J123" s="178">
        <f t="shared" si="225"/>
        <v>0</v>
      </c>
      <c r="K123" s="256"/>
      <c r="L123" s="170"/>
      <c r="M123" s="257">
        <f t="shared" si="226"/>
        <v>0</v>
      </c>
      <c r="N123" s="169"/>
      <c r="O123" s="170"/>
      <c r="P123" s="257">
        <f t="shared" si="227"/>
        <v>0</v>
      </c>
      <c r="Q123" s="256"/>
      <c r="R123" s="170"/>
      <c r="S123" s="257">
        <f t="shared" si="228"/>
        <v>0</v>
      </c>
      <c r="T123" s="169"/>
      <c r="U123" s="170"/>
      <c r="V123" s="257">
        <f t="shared" si="229"/>
        <v>0</v>
      </c>
      <c r="W123" s="256"/>
      <c r="X123" s="170"/>
      <c r="Y123" s="257">
        <f t="shared" si="230"/>
        <v>0</v>
      </c>
      <c r="Z123" s="169"/>
      <c r="AA123" s="170"/>
      <c r="AB123" s="257">
        <f t="shared" si="231"/>
        <v>0</v>
      </c>
      <c r="AC123" s="172">
        <f t="shared" si="232"/>
        <v>0</v>
      </c>
      <c r="AD123" s="173">
        <f t="shared" si="233"/>
        <v>0</v>
      </c>
      <c r="AE123" s="223">
        <f t="shared" si="234"/>
        <v>0</v>
      </c>
      <c r="AF123" s="347" t="str">
        <f t="shared" si="235"/>
        <v>#DIV/0!</v>
      </c>
      <c r="AG123" s="348"/>
      <c r="AH123" s="139"/>
      <c r="AI123" s="139"/>
    </row>
    <row r="124" ht="42.0" customHeight="1">
      <c r="A124" s="389" t="s">
        <v>239</v>
      </c>
      <c r="B124" s="89"/>
      <c r="C124" s="90"/>
      <c r="D124" s="390"/>
      <c r="E124" s="391">
        <f t="shared" ref="E124:AB124" si="236">SUM(E122:E123)</f>
        <v>0</v>
      </c>
      <c r="F124" s="392">
        <f t="shared" si="236"/>
        <v>0</v>
      </c>
      <c r="G124" s="393">
        <f t="shared" si="236"/>
        <v>0</v>
      </c>
      <c r="H124" s="394">
        <f t="shared" si="236"/>
        <v>0</v>
      </c>
      <c r="I124" s="395">
        <f t="shared" si="236"/>
        <v>0</v>
      </c>
      <c r="J124" s="395">
        <f t="shared" si="236"/>
        <v>0</v>
      </c>
      <c r="K124" s="396">
        <f t="shared" si="236"/>
        <v>0</v>
      </c>
      <c r="L124" s="392">
        <f t="shared" si="236"/>
        <v>0</v>
      </c>
      <c r="M124" s="392">
        <f t="shared" si="236"/>
        <v>0</v>
      </c>
      <c r="N124" s="391">
        <f t="shared" si="236"/>
        <v>0</v>
      </c>
      <c r="O124" s="392">
        <f t="shared" si="236"/>
        <v>0</v>
      </c>
      <c r="P124" s="392">
        <f t="shared" si="236"/>
        <v>0</v>
      </c>
      <c r="Q124" s="396">
        <f t="shared" si="236"/>
        <v>0</v>
      </c>
      <c r="R124" s="392">
        <f t="shared" si="236"/>
        <v>0</v>
      </c>
      <c r="S124" s="392">
        <f t="shared" si="236"/>
        <v>0</v>
      </c>
      <c r="T124" s="391">
        <f t="shared" si="236"/>
        <v>0</v>
      </c>
      <c r="U124" s="392">
        <f t="shared" si="236"/>
        <v>0</v>
      </c>
      <c r="V124" s="392">
        <f t="shared" si="236"/>
        <v>0</v>
      </c>
      <c r="W124" s="396">
        <f t="shared" si="236"/>
        <v>0</v>
      </c>
      <c r="X124" s="392">
        <f t="shared" si="236"/>
        <v>0</v>
      </c>
      <c r="Y124" s="392">
        <f t="shared" si="236"/>
        <v>0</v>
      </c>
      <c r="Z124" s="391">
        <f t="shared" si="236"/>
        <v>0</v>
      </c>
      <c r="AA124" s="392">
        <f t="shared" si="236"/>
        <v>0</v>
      </c>
      <c r="AB124" s="392">
        <f t="shared" si="236"/>
        <v>0</v>
      </c>
      <c r="AC124" s="195">
        <f t="shared" si="232"/>
        <v>0</v>
      </c>
      <c r="AD124" s="200">
        <f t="shared" si="233"/>
        <v>0</v>
      </c>
      <c r="AE124" s="248">
        <f t="shared" si="234"/>
        <v>0</v>
      </c>
      <c r="AF124" s="397" t="str">
        <f t="shared" si="235"/>
        <v>#DIV/0!</v>
      </c>
      <c r="AG124" s="398"/>
      <c r="AH124" s="139"/>
      <c r="AI124" s="139"/>
    </row>
    <row r="125" ht="15.75" customHeight="1">
      <c r="A125" s="237" t="s">
        <v>111</v>
      </c>
      <c r="B125" s="314" t="s">
        <v>40</v>
      </c>
      <c r="C125" s="321" t="s">
        <v>240</v>
      </c>
      <c r="D125" s="399"/>
      <c r="E125" s="400"/>
      <c r="F125" s="401"/>
      <c r="G125" s="401"/>
      <c r="H125" s="400"/>
      <c r="I125" s="401"/>
      <c r="J125" s="401"/>
      <c r="K125" s="401"/>
      <c r="L125" s="401"/>
      <c r="M125" s="402"/>
      <c r="N125" s="400"/>
      <c r="O125" s="401"/>
      <c r="P125" s="402"/>
      <c r="Q125" s="401"/>
      <c r="R125" s="401"/>
      <c r="S125" s="402"/>
      <c r="T125" s="400"/>
      <c r="U125" s="401"/>
      <c r="V125" s="402"/>
      <c r="W125" s="401"/>
      <c r="X125" s="401"/>
      <c r="Y125" s="402"/>
      <c r="Z125" s="400"/>
      <c r="AA125" s="401"/>
      <c r="AB125" s="402"/>
      <c r="AC125" s="400"/>
      <c r="AD125" s="401"/>
      <c r="AE125" s="401"/>
      <c r="AF125" s="327"/>
      <c r="AG125" s="328"/>
      <c r="AH125" s="139"/>
      <c r="AI125" s="139"/>
    </row>
    <row r="126" ht="30.0" customHeight="1">
      <c r="A126" s="329" t="s">
        <v>116</v>
      </c>
      <c r="B126" s="330" t="s">
        <v>117</v>
      </c>
      <c r="C126" s="403" t="s">
        <v>241</v>
      </c>
      <c r="D126" s="404" t="s">
        <v>242</v>
      </c>
      <c r="E126" s="339"/>
      <c r="F126" s="338"/>
      <c r="G126" s="335">
        <f>E126*F126</f>
        <v>0</v>
      </c>
      <c r="H126" s="339"/>
      <c r="I126" s="338"/>
      <c r="J126" s="336">
        <f>H126*I126</f>
        <v>0</v>
      </c>
      <c r="K126" s="337"/>
      <c r="L126" s="338"/>
      <c r="M126" s="336">
        <f>K126*L126</f>
        <v>0</v>
      </c>
      <c r="N126" s="339"/>
      <c r="O126" s="338"/>
      <c r="P126" s="336">
        <f>N126*O126</f>
        <v>0</v>
      </c>
      <c r="Q126" s="337"/>
      <c r="R126" s="338"/>
      <c r="S126" s="336">
        <f>Q126*R126</f>
        <v>0</v>
      </c>
      <c r="T126" s="339"/>
      <c r="U126" s="338"/>
      <c r="V126" s="336">
        <f>T126*U126</f>
        <v>0</v>
      </c>
      <c r="W126" s="337"/>
      <c r="X126" s="338"/>
      <c r="Y126" s="336">
        <f>W126*X126</f>
        <v>0</v>
      </c>
      <c r="Z126" s="339"/>
      <c r="AA126" s="338"/>
      <c r="AB126" s="335">
        <f>Z126*AA126</f>
        <v>0</v>
      </c>
      <c r="AC126" s="340">
        <f>G126+M126+S126+Y126</f>
        <v>0</v>
      </c>
      <c r="AD126" s="405">
        <f>J126+P126+V126+AB126</f>
        <v>0</v>
      </c>
      <c r="AE126" s="406">
        <f>AC126-AD126</f>
        <v>0</v>
      </c>
      <c r="AF126" s="407" t="str">
        <f>AE126/AC126</f>
        <v>#DIV/0!</v>
      </c>
      <c r="AG126" s="348"/>
      <c r="AH126" s="139"/>
      <c r="AI126" s="139"/>
    </row>
    <row r="127" ht="30.0" customHeight="1">
      <c r="A127" s="408"/>
      <c r="B127" s="409" t="s">
        <v>120</v>
      </c>
      <c r="C127" s="410"/>
      <c r="D127" s="411"/>
      <c r="E127" s="377"/>
      <c r="F127" s="375"/>
      <c r="G127" s="373"/>
      <c r="H127" s="377"/>
      <c r="I127" s="375"/>
      <c r="J127" s="376"/>
      <c r="K127" s="374"/>
      <c r="L127" s="375"/>
      <c r="M127" s="376"/>
      <c r="N127" s="377"/>
      <c r="O127" s="375"/>
      <c r="P127" s="376"/>
      <c r="Q127" s="374"/>
      <c r="R127" s="375"/>
      <c r="S127" s="376"/>
      <c r="T127" s="377"/>
      <c r="U127" s="375"/>
      <c r="V127" s="376"/>
      <c r="W127" s="374"/>
      <c r="X127" s="375"/>
      <c r="Y127" s="376"/>
      <c r="Z127" s="377"/>
      <c r="AA127" s="375"/>
      <c r="AB127" s="373"/>
      <c r="AC127" s="412"/>
      <c r="AD127" s="413"/>
      <c r="AE127" s="414"/>
      <c r="AF127" s="407"/>
      <c r="AG127" s="348"/>
      <c r="AH127" s="139"/>
      <c r="AI127" s="139"/>
    </row>
    <row r="128" ht="30.0" customHeight="1">
      <c r="A128" s="153" t="s">
        <v>116</v>
      </c>
      <c r="B128" s="415" t="s">
        <v>121</v>
      </c>
      <c r="C128" s="346" t="s">
        <v>243</v>
      </c>
      <c r="D128" s="349" t="s">
        <v>244</v>
      </c>
      <c r="E128" s="267">
        <v>50.0</v>
      </c>
      <c r="F128" s="309">
        <v>200.0</v>
      </c>
      <c r="G128" s="159">
        <f t="shared" ref="G128:G129" si="237">E128*F128</f>
        <v>10000</v>
      </c>
      <c r="H128" s="267">
        <v>50.0</v>
      </c>
      <c r="I128" s="309">
        <v>200.0</v>
      </c>
      <c r="J128" s="178">
        <f t="shared" ref="J128:J129" si="238">H128*I128</f>
        <v>10000</v>
      </c>
      <c r="K128" s="245"/>
      <c r="L128" s="158"/>
      <c r="M128" s="178">
        <f t="shared" ref="M128:M129" si="239">K128*L128</f>
        <v>0</v>
      </c>
      <c r="N128" s="157"/>
      <c r="O128" s="158"/>
      <c r="P128" s="178">
        <f t="shared" ref="P128:P129" si="240">N128*O128</f>
        <v>0</v>
      </c>
      <c r="Q128" s="245"/>
      <c r="R128" s="158"/>
      <c r="S128" s="178">
        <f t="shared" ref="S128:S129" si="241">Q128*R128</f>
        <v>0</v>
      </c>
      <c r="T128" s="157"/>
      <c r="U128" s="158"/>
      <c r="V128" s="178">
        <f t="shared" ref="V128:V129" si="242">T128*U128</f>
        <v>0</v>
      </c>
      <c r="W128" s="245"/>
      <c r="X128" s="158"/>
      <c r="Y128" s="178">
        <f t="shared" ref="Y128:Y129" si="243">W128*X128</f>
        <v>0</v>
      </c>
      <c r="Z128" s="157"/>
      <c r="AA128" s="158"/>
      <c r="AB128" s="159">
        <f t="shared" ref="AB128:AB129" si="244">Z128*AA128</f>
        <v>0</v>
      </c>
      <c r="AC128" s="160">
        <f t="shared" ref="AC128:AC130" si="245">G128+M128+S128+Y128</f>
        <v>10000</v>
      </c>
      <c r="AD128" s="416">
        <f t="shared" ref="AD128:AD130" si="246">J128+P128+V128+AB128</f>
        <v>10000</v>
      </c>
      <c r="AE128" s="417">
        <f t="shared" ref="AE128:AE130" si="247">AC128-AD128</f>
        <v>0</v>
      </c>
      <c r="AF128" s="407">
        <f t="shared" ref="AF128:AF130" si="248">AE128/AC128</f>
        <v>0</v>
      </c>
      <c r="AG128" s="348"/>
      <c r="AH128" s="139"/>
      <c r="AI128" s="139"/>
    </row>
    <row r="129" ht="30.0" customHeight="1">
      <c r="A129" s="179" t="s">
        <v>116</v>
      </c>
      <c r="B129" s="418" t="s">
        <v>168</v>
      </c>
      <c r="C129" s="419" t="s">
        <v>245</v>
      </c>
      <c r="D129" s="352" t="s">
        <v>244</v>
      </c>
      <c r="E129" s="278">
        <v>50.0</v>
      </c>
      <c r="F129" s="319">
        <v>70.0</v>
      </c>
      <c r="G129" s="185">
        <f t="shared" si="237"/>
        <v>3500</v>
      </c>
      <c r="H129" s="278">
        <v>50.0</v>
      </c>
      <c r="I129" s="319">
        <v>70.0</v>
      </c>
      <c r="J129" s="186">
        <f t="shared" si="238"/>
        <v>3500</v>
      </c>
      <c r="K129" s="247"/>
      <c r="L129" s="184"/>
      <c r="M129" s="186">
        <f t="shared" si="239"/>
        <v>0</v>
      </c>
      <c r="N129" s="183"/>
      <c r="O129" s="184"/>
      <c r="P129" s="186">
        <f t="shared" si="240"/>
        <v>0</v>
      </c>
      <c r="Q129" s="247"/>
      <c r="R129" s="184"/>
      <c r="S129" s="186">
        <f t="shared" si="241"/>
        <v>0</v>
      </c>
      <c r="T129" s="183"/>
      <c r="U129" s="184"/>
      <c r="V129" s="186">
        <f t="shared" si="242"/>
        <v>0</v>
      </c>
      <c r="W129" s="247"/>
      <c r="X129" s="184"/>
      <c r="Y129" s="186">
        <f t="shared" si="243"/>
        <v>0</v>
      </c>
      <c r="Z129" s="183"/>
      <c r="AA129" s="184"/>
      <c r="AB129" s="185">
        <f t="shared" si="244"/>
        <v>0</v>
      </c>
      <c r="AC129" s="298">
        <f t="shared" si="245"/>
        <v>3500</v>
      </c>
      <c r="AD129" s="420">
        <f t="shared" si="246"/>
        <v>3500</v>
      </c>
      <c r="AE129" s="417">
        <f t="shared" si="247"/>
        <v>0</v>
      </c>
      <c r="AF129" s="407">
        <f t="shared" si="248"/>
        <v>0</v>
      </c>
      <c r="AG129" s="348"/>
      <c r="AH129" s="139"/>
      <c r="AI129" s="139"/>
    </row>
    <row r="130" ht="15.75" customHeight="1">
      <c r="A130" s="421" t="s">
        <v>246</v>
      </c>
      <c r="B130" s="422"/>
      <c r="C130" s="423"/>
      <c r="D130" s="424"/>
      <c r="E130" s="425">
        <f t="shared" ref="E130:AB130" si="249">SUM(E126:E129)</f>
        <v>100</v>
      </c>
      <c r="F130" s="426">
        <f t="shared" si="249"/>
        <v>270</v>
      </c>
      <c r="G130" s="427">
        <f t="shared" si="249"/>
        <v>13500</v>
      </c>
      <c r="H130" s="428">
        <f t="shared" si="249"/>
        <v>100</v>
      </c>
      <c r="I130" s="429">
        <f t="shared" si="249"/>
        <v>270</v>
      </c>
      <c r="J130" s="429">
        <f t="shared" si="249"/>
        <v>13500</v>
      </c>
      <c r="K130" s="430">
        <f t="shared" si="249"/>
        <v>0</v>
      </c>
      <c r="L130" s="426">
        <f t="shared" si="249"/>
        <v>0</v>
      </c>
      <c r="M130" s="426">
        <f t="shared" si="249"/>
        <v>0</v>
      </c>
      <c r="N130" s="425">
        <f t="shared" si="249"/>
        <v>0</v>
      </c>
      <c r="O130" s="426">
        <f t="shared" si="249"/>
        <v>0</v>
      </c>
      <c r="P130" s="426">
        <f t="shared" si="249"/>
        <v>0</v>
      </c>
      <c r="Q130" s="430">
        <f t="shared" si="249"/>
        <v>0</v>
      </c>
      <c r="R130" s="426">
        <f t="shared" si="249"/>
        <v>0</v>
      </c>
      <c r="S130" s="426">
        <f t="shared" si="249"/>
        <v>0</v>
      </c>
      <c r="T130" s="425">
        <f t="shared" si="249"/>
        <v>0</v>
      </c>
      <c r="U130" s="426">
        <f t="shared" si="249"/>
        <v>0</v>
      </c>
      <c r="V130" s="426">
        <f t="shared" si="249"/>
        <v>0</v>
      </c>
      <c r="W130" s="430">
        <f t="shared" si="249"/>
        <v>0</v>
      </c>
      <c r="X130" s="426">
        <f t="shared" si="249"/>
        <v>0</v>
      </c>
      <c r="Y130" s="426">
        <f t="shared" si="249"/>
        <v>0</v>
      </c>
      <c r="Z130" s="425">
        <f t="shared" si="249"/>
        <v>0</v>
      </c>
      <c r="AA130" s="426">
        <f t="shared" si="249"/>
        <v>0</v>
      </c>
      <c r="AB130" s="426">
        <f t="shared" si="249"/>
        <v>0</v>
      </c>
      <c r="AC130" s="360">
        <f t="shared" si="245"/>
        <v>13500</v>
      </c>
      <c r="AD130" s="431">
        <f t="shared" si="246"/>
        <v>13500</v>
      </c>
      <c r="AE130" s="432">
        <f t="shared" si="247"/>
        <v>0</v>
      </c>
      <c r="AF130" s="433">
        <f t="shared" si="248"/>
        <v>0</v>
      </c>
      <c r="AG130" s="398"/>
      <c r="AH130" s="139"/>
      <c r="AI130" s="139"/>
    </row>
    <row r="131" ht="15.0" customHeight="1">
      <c r="A131" s="237" t="s">
        <v>111</v>
      </c>
      <c r="B131" s="314" t="s">
        <v>41</v>
      </c>
      <c r="C131" s="321" t="s">
        <v>247</v>
      </c>
      <c r="D131" s="322"/>
      <c r="E131" s="323"/>
      <c r="F131" s="324"/>
      <c r="G131" s="324"/>
      <c r="H131" s="323"/>
      <c r="I131" s="324"/>
      <c r="J131" s="326"/>
      <c r="K131" s="324"/>
      <c r="L131" s="324"/>
      <c r="M131" s="326"/>
      <c r="N131" s="323"/>
      <c r="O131" s="324"/>
      <c r="P131" s="326"/>
      <c r="Q131" s="324"/>
      <c r="R131" s="324"/>
      <c r="S131" s="326"/>
      <c r="T131" s="323"/>
      <c r="U131" s="324"/>
      <c r="V131" s="326"/>
      <c r="W131" s="324"/>
      <c r="X131" s="324"/>
      <c r="Y131" s="326"/>
      <c r="Z131" s="323"/>
      <c r="AA131" s="324"/>
      <c r="AB131" s="326"/>
      <c r="AC131" s="400"/>
      <c r="AD131" s="401"/>
      <c r="AE131" s="434"/>
      <c r="AF131" s="435"/>
      <c r="AG131" s="436"/>
      <c r="AH131" s="139"/>
      <c r="AI131" s="139"/>
    </row>
    <row r="132" ht="54.75" customHeight="1">
      <c r="A132" s="329" t="s">
        <v>116</v>
      </c>
      <c r="B132" s="330" t="s">
        <v>117</v>
      </c>
      <c r="C132" s="331" t="s">
        <v>248</v>
      </c>
      <c r="D132" s="332" t="s">
        <v>242</v>
      </c>
      <c r="E132" s="333">
        <v>15.0</v>
      </c>
      <c r="F132" s="334">
        <v>2000.0</v>
      </c>
      <c r="G132" s="335">
        <f t="shared" ref="G132:G135" si="250">E132*F132</f>
        <v>30000</v>
      </c>
      <c r="H132" s="333">
        <v>15.0</v>
      </c>
      <c r="I132" s="334">
        <v>2000.0</v>
      </c>
      <c r="J132" s="336">
        <f t="shared" ref="J132:J136" si="251">H132*I132</f>
        <v>30000</v>
      </c>
      <c r="K132" s="337"/>
      <c r="L132" s="338"/>
      <c r="M132" s="336">
        <f t="shared" ref="M132:M135" si="252">K132*L132</f>
        <v>0</v>
      </c>
      <c r="N132" s="339"/>
      <c r="O132" s="338"/>
      <c r="P132" s="336">
        <f t="shared" ref="P132:P135" si="253">N132*O132</f>
        <v>0</v>
      </c>
      <c r="Q132" s="337"/>
      <c r="R132" s="338"/>
      <c r="S132" s="336">
        <f t="shared" ref="S132:S135" si="254">Q132*R132</f>
        <v>0</v>
      </c>
      <c r="T132" s="339"/>
      <c r="U132" s="338"/>
      <c r="V132" s="336">
        <f t="shared" ref="V132:V135" si="255">T132*U132</f>
        <v>0</v>
      </c>
      <c r="W132" s="337"/>
      <c r="X132" s="338"/>
      <c r="Y132" s="336">
        <f t="shared" ref="Y132:Y135" si="256">W132*X132</f>
        <v>0</v>
      </c>
      <c r="Z132" s="339"/>
      <c r="AA132" s="338"/>
      <c r="AB132" s="335">
        <f t="shared" ref="AB132:AB135" si="257">Z132*AA132</f>
        <v>0</v>
      </c>
      <c r="AC132" s="340">
        <f t="shared" ref="AC132:AC137" si="258">G132+M132+S132+Y132</f>
        <v>30000</v>
      </c>
      <c r="AD132" s="405">
        <f t="shared" ref="AD132:AD137" si="259">J132+P132+V132+AB132</f>
        <v>30000</v>
      </c>
      <c r="AE132" s="340">
        <f t="shared" ref="AE132:AE137" si="260">AC132-AD132</f>
        <v>0</v>
      </c>
      <c r="AF132" s="343">
        <f t="shared" ref="AF132:AF137" si="261">AE132/AC132</f>
        <v>0</v>
      </c>
      <c r="AG132" s="344"/>
      <c r="AH132" s="139"/>
      <c r="AI132" s="139"/>
    </row>
    <row r="133" ht="24.75" customHeight="1">
      <c r="A133" s="153" t="s">
        <v>116</v>
      </c>
      <c r="B133" s="345" t="s">
        <v>120</v>
      </c>
      <c r="C133" s="346" t="s">
        <v>249</v>
      </c>
      <c r="D133" s="437" t="s">
        <v>242</v>
      </c>
      <c r="E133" s="267">
        <v>20.0</v>
      </c>
      <c r="F133" s="309">
        <v>1000.0</v>
      </c>
      <c r="G133" s="159">
        <f t="shared" si="250"/>
        <v>20000</v>
      </c>
      <c r="H133" s="267">
        <v>20.0</v>
      </c>
      <c r="I133" s="309">
        <v>1000.0</v>
      </c>
      <c r="J133" s="178">
        <f t="shared" si="251"/>
        <v>20000</v>
      </c>
      <c r="K133" s="245"/>
      <c r="L133" s="158"/>
      <c r="M133" s="178">
        <f t="shared" si="252"/>
        <v>0</v>
      </c>
      <c r="N133" s="157"/>
      <c r="O133" s="158"/>
      <c r="P133" s="178">
        <f t="shared" si="253"/>
        <v>0</v>
      </c>
      <c r="Q133" s="245"/>
      <c r="R133" s="158"/>
      <c r="S133" s="178">
        <f t="shared" si="254"/>
        <v>0</v>
      </c>
      <c r="T133" s="157"/>
      <c r="U133" s="158"/>
      <c r="V133" s="178">
        <f t="shared" si="255"/>
        <v>0</v>
      </c>
      <c r="W133" s="245"/>
      <c r="X133" s="158"/>
      <c r="Y133" s="178">
        <f t="shared" si="256"/>
        <v>0</v>
      </c>
      <c r="Z133" s="157"/>
      <c r="AA133" s="158"/>
      <c r="AB133" s="159">
        <f t="shared" si="257"/>
        <v>0</v>
      </c>
      <c r="AC133" s="160">
        <f t="shared" si="258"/>
        <v>20000</v>
      </c>
      <c r="AD133" s="416">
        <f t="shared" si="259"/>
        <v>20000</v>
      </c>
      <c r="AE133" s="160">
        <f t="shared" si="260"/>
        <v>0</v>
      </c>
      <c r="AF133" s="347">
        <f t="shared" si="261"/>
        <v>0</v>
      </c>
      <c r="AG133" s="348"/>
      <c r="AH133" s="139"/>
      <c r="AI133" s="139"/>
    </row>
    <row r="134" ht="37.5" customHeight="1">
      <c r="A134" s="153" t="s">
        <v>116</v>
      </c>
      <c r="B134" s="345" t="s">
        <v>121</v>
      </c>
      <c r="C134" s="346" t="s">
        <v>250</v>
      </c>
      <c r="D134" s="437" t="s">
        <v>242</v>
      </c>
      <c r="E134" s="267">
        <v>15.0</v>
      </c>
      <c r="F134" s="309">
        <v>1600.0</v>
      </c>
      <c r="G134" s="159">
        <f t="shared" si="250"/>
        <v>24000</v>
      </c>
      <c r="H134" s="267">
        <v>15.0</v>
      </c>
      <c r="I134" s="309">
        <v>1600.0</v>
      </c>
      <c r="J134" s="178">
        <f t="shared" si="251"/>
        <v>24000</v>
      </c>
      <c r="K134" s="245"/>
      <c r="L134" s="158"/>
      <c r="M134" s="178">
        <f t="shared" si="252"/>
        <v>0</v>
      </c>
      <c r="N134" s="157"/>
      <c r="O134" s="158"/>
      <c r="P134" s="178">
        <f t="shared" si="253"/>
        <v>0</v>
      </c>
      <c r="Q134" s="245"/>
      <c r="R134" s="158"/>
      <c r="S134" s="178">
        <f t="shared" si="254"/>
        <v>0</v>
      </c>
      <c r="T134" s="157"/>
      <c r="U134" s="158"/>
      <c r="V134" s="178">
        <f t="shared" si="255"/>
        <v>0</v>
      </c>
      <c r="W134" s="245"/>
      <c r="X134" s="158"/>
      <c r="Y134" s="178">
        <f t="shared" si="256"/>
        <v>0</v>
      </c>
      <c r="Z134" s="157"/>
      <c r="AA134" s="158"/>
      <c r="AB134" s="159">
        <f t="shared" si="257"/>
        <v>0</v>
      </c>
      <c r="AC134" s="160">
        <f t="shared" si="258"/>
        <v>24000</v>
      </c>
      <c r="AD134" s="416">
        <f t="shared" si="259"/>
        <v>24000</v>
      </c>
      <c r="AE134" s="160">
        <f t="shared" si="260"/>
        <v>0</v>
      </c>
      <c r="AF134" s="347">
        <f t="shared" si="261"/>
        <v>0</v>
      </c>
      <c r="AG134" s="348"/>
      <c r="AH134" s="139"/>
      <c r="AI134" s="139"/>
    </row>
    <row r="135" ht="30.0" customHeight="1">
      <c r="A135" s="179" t="s">
        <v>116</v>
      </c>
      <c r="B135" s="350" t="s">
        <v>168</v>
      </c>
      <c r="C135" s="419" t="s">
        <v>251</v>
      </c>
      <c r="D135" s="438" t="s">
        <v>227</v>
      </c>
      <c r="E135" s="278">
        <v>5.0</v>
      </c>
      <c r="F135" s="319">
        <v>15000.0</v>
      </c>
      <c r="G135" s="185">
        <f t="shared" si="250"/>
        <v>75000</v>
      </c>
      <c r="H135" s="278">
        <v>5.0</v>
      </c>
      <c r="I135" s="319">
        <v>15000.0</v>
      </c>
      <c r="J135" s="186">
        <f t="shared" si="251"/>
        <v>75000</v>
      </c>
      <c r="K135" s="247"/>
      <c r="L135" s="184"/>
      <c r="M135" s="186">
        <f t="shared" si="252"/>
        <v>0</v>
      </c>
      <c r="N135" s="183"/>
      <c r="O135" s="184"/>
      <c r="P135" s="186">
        <f t="shared" si="253"/>
        <v>0</v>
      </c>
      <c r="Q135" s="247"/>
      <c r="R135" s="184"/>
      <c r="S135" s="186">
        <f t="shared" si="254"/>
        <v>0</v>
      </c>
      <c r="T135" s="183"/>
      <c r="U135" s="184"/>
      <c r="V135" s="186">
        <f t="shared" si="255"/>
        <v>0</v>
      </c>
      <c r="W135" s="247"/>
      <c r="X135" s="184"/>
      <c r="Y135" s="186">
        <f t="shared" si="256"/>
        <v>0</v>
      </c>
      <c r="Z135" s="183"/>
      <c r="AA135" s="184"/>
      <c r="AB135" s="185">
        <f t="shared" si="257"/>
        <v>0</v>
      </c>
      <c r="AC135" s="298">
        <f t="shared" si="258"/>
        <v>75000</v>
      </c>
      <c r="AD135" s="420">
        <f t="shared" si="259"/>
        <v>75000</v>
      </c>
      <c r="AE135" s="298">
        <f t="shared" si="260"/>
        <v>0</v>
      </c>
      <c r="AF135" s="439">
        <f t="shared" si="261"/>
        <v>0</v>
      </c>
      <c r="AG135" s="440"/>
      <c r="AH135" s="139"/>
      <c r="AI135" s="139"/>
    </row>
    <row r="136" ht="42.75" customHeight="1">
      <c r="A136" s="179" t="s">
        <v>116</v>
      </c>
      <c r="B136" s="441" t="s">
        <v>170</v>
      </c>
      <c r="C136" s="442" t="s">
        <v>252</v>
      </c>
      <c r="D136" s="443" t="s">
        <v>242</v>
      </c>
      <c r="E136" s="444">
        <v>44.0</v>
      </c>
      <c r="F136" s="445">
        <v>900.0</v>
      </c>
      <c r="G136" s="445">
        <v>39600.0</v>
      </c>
      <c r="H136" s="446">
        <v>44.0</v>
      </c>
      <c r="I136" s="447">
        <v>900.0</v>
      </c>
      <c r="J136" s="448">
        <f t="shared" si="251"/>
        <v>39600</v>
      </c>
      <c r="K136" s="449"/>
      <c r="L136" s="450"/>
      <c r="M136" s="287"/>
      <c r="N136" s="451"/>
      <c r="O136" s="450"/>
      <c r="P136" s="287"/>
      <c r="Q136" s="449"/>
      <c r="R136" s="450"/>
      <c r="S136" s="287"/>
      <c r="T136" s="451"/>
      <c r="U136" s="450"/>
      <c r="V136" s="287"/>
      <c r="W136" s="449"/>
      <c r="X136" s="450"/>
      <c r="Y136" s="287"/>
      <c r="Z136" s="451"/>
      <c r="AA136" s="450"/>
      <c r="AB136" s="450"/>
      <c r="AC136" s="452">
        <f t="shared" si="258"/>
        <v>39600</v>
      </c>
      <c r="AD136" s="453">
        <f t="shared" si="259"/>
        <v>39600</v>
      </c>
      <c r="AE136" s="454">
        <f t="shared" si="260"/>
        <v>0</v>
      </c>
      <c r="AF136" s="455">
        <f t="shared" si="261"/>
        <v>0</v>
      </c>
      <c r="AG136" s="456"/>
      <c r="AH136" s="139"/>
      <c r="AI136" s="139"/>
    </row>
    <row r="137" ht="15.0" customHeight="1">
      <c r="A137" s="421" t="s">
        <v>253</v>
      </c>
      <c r="B137" s="422"/>
      <c r="C137" s="423"/>
      <c r="D137" s="356"/>
      <c r="E137" s="425">
        <f t="shared" ref="E137:J137" si="262">SUM(E132:E136)</f>
        <v>99</v>
      </c>
      <c r="F137" s="426">
        <f t="shared" si="262"/>
        <v>20500</v>
      </c>
      <c r="G137" s="427">
        <f t="shared" si="262"/>
        <v>188600</v>
      </c>
      <c r="H137" s="428">
        <f t="shared" si="262"/>
        <v>99</v>
      </c>
      <c r="I137" s="429">
        <f t="shared" si="262"/>
        <v>20500</v>
      </c>
      <c r="J137" s="429">
        <f t="shared" si="262"/>
        <v>188600</v>
      </c>
      <c r="K137" s="430">
        <f t="shared" ref="K137:AB137" si="263">SUM(K132:K135)</f>
        <v>0</v>
      </c>
      <c r="L137" s="426">
        <f t="shared" si="263"/>
        <v>0</v>
      </c>
      <c r="M137" s="426">
        <f t="shared" si="263"/>
        <v>0</v>
      </c>
      <c r="N137" s="425">
        <f t="shared" si="263"/>
        <v>0</v>
      </c>
      <c r="O137" s="426">
        <f t="shared" si="263"/>
        <v>0</v>
      </c>
      <c r="P137" s="426">
        <f t="shared" si="263"/>
        <v>0</v>
      </c>
      <c r="Q137" s="430">
        <f t="shared" si="263"/>
        <v>0</v>
      </c>
      <c r="R137" s="426">
        <f t="shared" si="263"/>
        <v>0</v>
      </c>
      <c r="S137" s="426">
        <f t="shared" si="263"/>
        <v>0</v>
      </c>
      <c r="T137" s="425">
        <f t="shared" si="263"/>
        <v>0</v>
      </c>
      <c r="U137" s="426">
        <f t="shared" si="263"/>
        <v>0</v>
      </c>
      <c r="V137" s="426">
        <f t="shared" si="263"/>
        <v>0</v>
      </c>
      <c r="W137" s="430">
        <f t="shared" si="263"/>
        <v>0</v>
      </c>
      <c r="X137" s="426">
        <f t="shared" si="263"/>
        <v>0</v>
      </c>
      <c r="Y137" s="426">
        <f t="shared" si="263"/>
        <v>0</v>
      </c>
      <c r="Z137" s="425">
        <f t="shared" si="263"/>
        <v>0</v>
      </c>
      <c r="AA137" s="426">
        <f t="shared" si="263"/>
        <v>0</v>
      </c>
      <c r="AB137" s="426">
        <f t="shared" si="263"/>
        <v>0</v>
      </c>
      <c r="AC137" s="360">
        <f t="shared" si="258"/>
        <v>188600</v>
      </c>
      <c r="AD137" s="431">
        <f t="shared" si="259"/>
        <v>188600</v>
      </c>
      <c r="AE137" s="457">
        <f t="shared" si="260"/>
        <v>0</v>
      </c>
      <c r="AF137" s="458">
        <f t="shared" si="261"/>
        <v>0</v>
      </c>
      <c r="AG137" s="459"/>
      <c r="AH137" s="139"/>
      <c r="AI137" s="139"/>
    </row>
    <row r="138" ht="15.0" customHeight="1">
      <c r="A138" s="460" t="s">
        <v>111</v>
      </c>
      <c r="B138" s="314" t="s">
        <v>254</v>
      </c>
      <c r="C138" s="205" t="s">
        <v>255</v>
      </c>
      <c r="D138" s="301"/>
      <c r="E138" s="302"/>
      <c r="F138" s="303"/>
      <c r="G138" s="303"/>
      <c r="H138" s="302"/>
      <c r="I138" s="303"/>
      <c r="J138" s="303"/>
      <c r="K138" s="303"/>
      <c r="L138" s="303"/>
      <c r="M138" s="304"/>
      <c r="N138" s="302"/>
      <c r="O138" s="303"/>
      <c r="P138" s="304"/>
      <c r="Q138" s="303"/>
      <c r="R138" s="303"/>
      <c r="S138" s="304"/>
      <c r="T138" s="302"/>
      <c r="U138" s="303"/>
      <c r="V138" s="304"/>
      <c r="W138" s="303"/>
      <c r="X138" s="303"/>
      <c r="Y138" s="304"/>
      <c r="Z138" s="302"/>
      <c r="AA138" s="303"/>
      <c r="AB138" s="304"/>
      <c r="AC138" s="302"/>
      <c r="AD138" s="303"/>
      <c r="AE138" s="401"/>
      <c r="AF138" s="435"/>
      <c r="AG138" s="436"/>
      <c r="AH138" s="139"/>
      <c r="AI138" s="139"/>
    </row>
    <row r="139" ht="30.0" customHeight="1">
      <c r="A139" s="140" t="s">
        <v>113</v>
      </c>
      <c r="B139" s="141" t="s">
        <v>256</v>
      </c>
      <c r="C139" s="305" t="s">
        <v>257</v>
      </c>
      <c r="D139" s="219"/>
      <c r="E139" s="240">
        <f t="shared" ref="E139:AB139" si="264">SUM(E140:E142)</f>
        <v>105</v>
      </c>
      <c r="F139" s="241">
        <f t="shared" si="264"/>
        <v>6000</v>
      </c>
      <c r="G139" s="242">
        <f t="shared" si="264"/>
        <v>210000</v>
      </c>
      <c r="H139" s="144">
        <f t="shared" si="264"/>
        <v>96</v>
      </c>
      <c r="I139" s="145">
        <f t="shared" si="264"/>
        <v>6562.5</v>
      </c>
      <c r="J139" s="177">
        <f t="shared" si="264"/>
        <v>210000</v>
      </c>
      <c r="K139" s="253">
        <f t="shared" si="264"/>
        <v>0</v>
      </c>
      <c r="L139" s="241">
        <f t="shared" si="264"/>
        <v>0</v>
      </c>
      <c r="M139" s="254">
        <f t="shared" si="264"/>
        <v>0</v>
      </c>
      <c r="N139" s="240">
        <f t="shared" si="264"/>
        <v>0</v>
      </c>
      <c r="O139" s="241">
        <f t="shared" si="264"/>
        <v>0</v>
      </c>
      <c r="P139" s="254">
        <f t="shared" si="264"/>
        <v>0</v>
      </c>
      <c r="Q139" s="253">
        <f t="shared" si="264"/>
        <v>0</v>
      </c>
      <c r="R139" s="241">
        <f t="shared" si="264"/>
        <v>0</v>
      </c>
      <c r="S139" s="254">
        <f t="shared" si="264"/>
        <v>0</v>
      </c>
      <c r="T139" s="240">
        <f t="shared" si="264"/>
        <v>0</v>
      </c>
      <c r="U139" s="241">
        <f t="shared" si="264"/>
        <v>0</v>
      </c>
      <c r="V139" s="254">
        <f t="shared" si="264"/>
        <v>0</v>
      </c>
      <c r="W139" s="253">
        <f t="shared" si="264"/>
        <v>0</v>
      </c>
      <c r="X139" s="241">
        <f t="shared" si="264"/>
        <v>0</v>
      </c>
      <c r="Y139" s="254">
        <f t="shared" si="264"/>
        <v>0</v>
      </c>
      <c r="Z139" s="240">
        <f t="shared" si="264"/>
        <v>0</v>
      </c>
      <c r="AA139" s="241">
        <f t="shared" si="264"/>
        <v>0</v>
      </c>
      <c r="AB139" s="254">
        <f t="shared" si="264"/>
        <v>0</v>
      </c>
      <c r="AC139" s="147">
        <f t="shared" ref="AC139:AC160" si="265">G139+M139+S139+Y139</f>
        <v>210000</v>
      </c>
      <c r="AD139" s="461">
        <f t="shared" ref="AD139:AD160" si="266">J139+P139+V139+AB139</f>
        <v>210000</v>
      </c>
      <c r="AE139" s="462">
        <f t="shared" ref="AE139:AE161" si="267">AC139-AD139</f>
        <v>0</v>
      </c>
      <c r="AF139" s="463">
        <f t="shared" ref="AF139:AF161" si="268">AE139/AC139</f>
        <v>0</v>
      </c>
      <c r="AG139" s="464"/>
      <c r="AH139" s="152"/>
      <c r="AI139" s="152"/>
    </row>
    <row r="140" ht="42.75" customHeight="1">
      <c r="A140" s="153" t="s">
        <v>116</v>
      </c>
      <c r="B140" s="154" t="s">
        <v>117</v>
      </c>
      <c r="C140" s="308" t="s">
        <v>258</v>
      </c>
      <c r="D140" s="156" t="s">
        <v>136</v>
      </c>
      <c r="E140" s="267">
        <v>35.0</v>
      </c>
      <c r="F140" s="309">
        <v>3000.0</v>
      </c>
      <c r="G140" s="159">
        <f t="shared" ref="G140:G142" si="269">E140*F140</f>
        <v>105000</v>
      </c>
      <c r="H140" s="267">
        <v>32.0</v>
      </c>
      <c r="I140" s="309">
        <v>3281.25</v>
      </c>
      <c r="J140" s="178">
        <f t="shared" ref="J140:J142" si="270">H140*I140</f>
        <v>105000</v>
      </c>
      <c r="K140" s="245"/>
      <c r="L140" s="158"/>
      <c r="M140" s="178">
        <f t="shared" ref="M140:M142" si="271">K140*L140</f>
        <v>0</v>
      </c>
      <c r="N140" s="157"/>
      <c r="O140" s="158"/>
      <c r="P140" s="178">
        <f t="shared" ref="P140:P142" si="272">N140*O140</f>
        <v>0</v>
      </c>
      <c r="Q140" s="245"/>
      <c r="R140" s="158"/>
      <c r="S140" s="178">
        <f t="shared" ref="S140:S142" si="273">Q140*R140</f>
        <v>0</v>
      </c>
      <c r="T140" s="157"/>
      <c r="U140" s="158"/>
      <c r="V140" s="178">
        <f t="shared" ref="V140:V142" si="274">T140*U140</f>
        <v>0</v>
      </c>
      <c r="W140" s="245"/>
      <c r="X140" s="158"/>
      <c r="Y140" s="178">
        <f t="shared" ref="Y140:Y142" si="275">W140*X140</f>
        <v>0</v>
      </c>
      <c r="Z140" s="157"/>
      <c r="AA140" s="158"/>
      <c r="AB140" s="178">
        <f t="shared" ref="AB140:AB142" si="276">Z140*AA140</f>
        <v>0</v>
      </c>
      <c r="AC140" s="160">
        <f t="shared" si="265"/>
        <v>105000</v>
      </c>
      <c r="AD140" s="416">
        <f t="shared" si="266"/>
        <v>105000</v>
      </c>
      <c r="AE140" s="160">
        <f t="shared" si="267"/>
        <v>0</v>
      </c>
      <c r="AF140" s="347">
        <f t="shared" si="268"/>
        <v>0</v>
      </c>
      <c r="AG140" s="348"/>
      <c r="AH140" s="139"/>
      <c r="AI140" s="139"/>
    </row>
    <row r="141" ht="27.0" customHeight="1">
      <c r="A141" s="153" t="s">
        <v>116</v>
      </c>
      <c r="B141" s="154" t="s">
        <v>120</v>
      </c>
      <c r="C141" s="311" t="s">
        <v>259</v>
      </c>
      <c r="D141" s="156" t="s">
        <v>136</v>
      </c>
      <c r="E141" s="267">
        <v>35.0</v>
      </c>
      <c r="F141" s="309">
        <v>1000.0</v>
      </c>
      <c r="G141" s="159">
        <f t="shared" si="269"/>
        <v>35000</v>
      </c>
      <c r="H141" s="267">
        <v>32.0</v>
      </c>
      <c r="I141" s="309">
        <v>1093.75</v>
      </c>
      <c r="J141" s="178">
        <f t="shared" si="270"/>
        <v>35000</v>
      </c>
      <c r="K141" s="245"/>
      <c r="L141" s="158"/>
      <c r="M141" s="178">
        <f t="shared" si="271"/>
        <v>0</v>
      </c>
      <c r="N141" s="157"/>
      <c r="O141" s="158"/>
      <c r="P141" s="178">
        <f t="shared" si="272"/>
        <v>0</v>
      </c>
      <c r="Q141" s="245"/>
      <c r="R141" s="158"/>
      <c r="S141" s="178">
        <f t="shared" si="273"/>
        <v>0</v>
      </c>
      <c r="T141" s="157"/>
      <c r="U141" s="158"/>
      <c r="V141" s="178">
        <f t="shared" si="274"/>
        <v>0</v>
      </c>
      <c r="W141" s="245"/>
      <c r="X141" s="158"/>
      <c r="Y141" s="178">
        <f t="shared" si="275"/>
        <v>0</v>
      </c>
      <c r="Z141" s="157"/>
      <c r="AA141" s="158"/>
      <c r="AB141" s="178">
        <f t="shared" si="276"/>
        <v>0</v>
      </c>
      <c r="AC141" s="160">
        <f t="shared" si="265"/>
        <v>35000</v>
      </c>
      <c r="AD141" s="416">
        <f t="shared" si="266"/>
        <v>35000</v>
      </c>
      <c r="AE141" s="160">
        <f t="shared" si="267"/>
        <v>0</v>
      </c>
      <c r="AF141" s="347">
        <f t="shared" si="268"/>
        <v>0</v>
      </c>
      <c r="AG141" s="348"/>
      <c r="AH141" s="139"/>
      <c r="AI141" s="139"/>
    </row>
    <row r="142" ht="30.0" customHeight="1">
      <c r="A142" s="165" t="s">
        <v>116</v>
      </c>
      <c r="B142" s="166" t="s">
        <v>121</v>
      </c>
      <c r="C142" s="465" t="s">
        <v>260</v>
      </c>
      <c r="D142" s="168" t="s">
        <v>136</v>
      </c>
      <c r="E142" s="381">
        <v>35.0</v>
      </c>
      <c r="F142" s="382">
        <v>2000.0</v>
      </c>
      <c r="G142" s="171">
        <f t="shared" si="269"/>
        <v>70000</v>
      </c>
      <c r="H142" s="381">
        <v>32.0</v>
      </c>
      <c r="I142" s="382">
        <v>2187.5</v>
      </c>
      <c r="J142" s="257">
        <f t="shared" si="270"/>
        <v>70000</v>
      </c>
      <c r="K142" s="256"/>
      <c r="L142" s="170"/>
      <c r="M142" s="257">
        <f t="shared" si="271"/>
        <v>0</v>
      </c>
      <c r="N142" s="169"/>
      <c r="O142" s="170"/>
      <c r="P142" s="257">
        <f t="shared" si="272"/>
        <v>0</v>
      </c>
      <c r="Q142" s="256"/>
      <c r="R142" s="170"/>
      <c r="S142" s="257">
        <f t="shared" si="273"/>
        <v>0</v>
      </c>
      <c r="T142" s="169"/>
      <c r="U142" s="170"/>
      <c r="V142" s="257">
        <f t="shared" si="274"/>
        <v>0</v>
      </c>
      <c r="W142" s="256"/>
      <c r="X142" s="170"/>
      <c r="Y142" s="257">
        <f t="shared" si="275"/>
        <v>0</v>
      </c>
      <c r="Z142" s="169"/>
      <c r="AA142" s="170"/>
      <c r="AB142" s="257">
        <f t="shared" si="276"/>
        <v>0</v>
      </c>
      <c r="AC142" s="298">
        <f t="shared" si="265"/>
        <v>70000</v>
      </c>
      <c r="AD142" s="420">
        <f t="shared" si="266"/>
        <v>70000</v>
      </c>
      <c r="AE142" s="172">
        <f t="shared" si="267"/>
        <v>0</v>
      </c>
      <c r="AF142" s="466">
        <f t="shared" si="268"/>
        <v>0</v>
      </c>
      <c r="AG142" s="467"/>
      <c r="AH142" s="139"/>
      <c r="AI142" s="139"/>
    </row>
    <row r="143" ht="15.0" customHeight="1">
      <c r="A143" s="140" t="s">
        <v>113</v>
      </c>
      <c r="B143" s="141" t="s">
        <v>261</v>
      </c>
      <c r="C143" s="306" t="s">
        <v>262</v>
      </c>
      <c r="D143" s="143"/>
      <c r="E143" s="144">
        <f t="shared" ref="E143:AB143" si="277">SUM(E144:E146)</f>
        <v>0</v>
      </c>
      <c r="F143" s="145">
        <f t="shared" si="277"/>
        <v>0</v>
      </c>
      <c r="G143" s="146">
        <f t="shared" si="277"/>
        <v>0</v>
      </c>
      <c r="H143" s="144">
        <f t="shared" si="277"/>
        <v>0</v>
      </c>
      <c r="I143" s="145">
        <f t="shared" si="277"/>
        <v>0</v>
      </c>
      <c r="J143" s="177">
        <f t="shared" si="277"/>
        <v>0</v>
      </c>
      <c r="K143" s="243">
        <f t="shared" si="277"/>
        <v>0</v>
      </c>
      <c r="L143" s="145">
        <f t="shared" si="277"/>
        <v>0</v>
      </c>
      <c r="M143" s="177">
        <f t="shared" si="277"/>
        <v>0</v>
      </c>
      <c r="N143" s="144">
        <f t="shared" si="277"/>
        <v>0</v>
      </c>
      <c r="O143" s="145">
        <f t="shared" si="277"/>
        <v>0</v>
      </c>
      <c r="P143" s="177">
        <f t="shared" si="277"/>
        <v>0</v>
      </c>
      <c r="Q143" s="243">
        <f t="shared" si="277"/>
        <v>0</v>
      </c>
      <c r="R143" s="145">
        <f t="shared" si="277"/>
        <v>0</v>
      </c>
      <c r="S143" s="177">
        <f t="shared" si="277"/>
        <v>0</v>
      </c>
      <c r="T143" s="144">
        <f t="shared" si="277"/>
        <v>0</v>
      </c>
      <c r="U143" s="145">
        <f t="shared" si="277"/>
        <v>0</v>
      </c>
      <c r="V143" s="177">
        <f t="shared" si="277"/>
        <v>0</v>
      </c>
      <c r="W143" s="243">
        <f t="shared" si="277"/>
        <v>0</v>
      </c>
      <c r="X143" s="145">
        <f t="shared" si="277"/>
        <v>0</v>
      </c>
      <c r="Y143" s="177">
        <f t="shared" si="277"/>
        <v>0</v>
      </c>
      <c r="Z143" s="144">
        <f t="shared" si="277"/>
        <v>0</v>
      </c>
      <c r="AA143" s="145">
        <f t="shared" si="277"/>
        <v>0</v>
      </c>
      <c r="AB143" s="177">
        <f t="shared" si="277"/>
        <v>0</v>
      </c>
      <c r="AC143" s="147">
        <f t="shared" si="265"/>
        <v>0</v>
      </c>
      <c r="AD143" s="461">
        <f t="shared" si="266"/>
        <v>0</v>
      </c>
      <c r="AE143" s="462">
        <f t="shared" si="267"/>
        <v>0</v>
      </c>
      <c r="AF143" s="463" t="str">
        <f t="shared" si="268"/>
        <v>#DIV/0!</v>
      </c>
      <c r="AG143" s="464"/>
      <c r="AH143" s="152"/>
      <c r="AI143" s="152"/>
    </row>
    <row r="144" ht="30.0" customHeight="1">
      <c r="A144" s="153" t="s">
        <v>116</v>
      </c>
      <c r="B144" s="154" t="s">
        <v>117</v>
      </c>
      <c r="C144" s="155" t="s">
        <v>263</v>
      </c>
      <c r="D144" s="156" t="s">
        <v>136</v>
      </c>
      <c r="E144" s="157"/>
      <c r="F144" s="158"/>
      <c r="G144" s="159">
        <f t="shared" ref="G144:G146" si="278">E144*F144</f>
        <v>0</v>
      </c>
      <c r="H144" s="157"/>
      <c r="I144" s="158"/>
      <c r="J144" s="178">
        <f t="shared" ref="J144:J146" si="279">H144*I144</f>
        <v>0</v>
      </c>
      <c r="K144" s="245"/>
      <c r="L144" s="158"/>
      <c r="M144" s="178">
        <f t="shared" ref="M144:M146" si="280">K144*L144</f>
        <v>0</v>
      </c>
      <c r="N144" s="157"/>
      <c r="O144" s="158"/>
      <c r="P144" s="178">
        <f t="shared" ref="P144:P146" si="281">N144*O144</f>
        <v>0</v>
      </c>
      <c r="Q144" s="245"/>
      <c r="R144" s="158"/>
      <c r="S144" s="178">
        <f t="shared" ref="S144:S146" si="282">Q144*R144</f>
        <v>0</v>
      </c>
      <c r="T144" s="157"/>
      <c r="U144" s="158"/>
      <c r="V144" s="178">
        <f t="shared" ref="V144:V146" si="283">T144*U144</f>
        <v>0</v>
      </c>
      <c r="W144" s="245"/>
      <c r="X144" s="158"/>
      <c r="Y144" s="178">
        <f t="shared" ref="Y144:Y146" si="284">W144*X144</f>
        <v>0</v>
      </c>
      <c r="Z144" s="157"/>
      <c r="AA144" s="158"/>
      <c r="AB144" s="178">
        <f t="shared" ref="AB144:AB146" si="285">Z144*AA144</f>
        <v>0</v>
      </c>
      <c r="AC144" s="160">
        <f t="shared" si="265"/>
        <v>0</v>
      </c>
      <c r="AD144" s="416">
        <f t="shared" si="266"/>
        <v>0</v>
      </c>
      <c r="AE144" s="160">
        <f t="shared" si="267"/>
        <v>0</v>
      </c>
      <c r="AF144" s="347" t="str">
        <f t="shared" si="268"/>
        <v>#DIV/0!</v>
      </c>
      <c r="AG144" s="348"/>
      <c r="AH144" s="139"/>
      <c r="AI144" s="139"/>
    </row>
    <row r="145" ht="30.0" customHeight="1">
      <c r="A145" s="153" t="s">
        <v>116</v>
      </c>
      <c r="B145" s="154" t="s">
        <v>120</v>
      </c>
      <c r="C145" s="155" t="s">
        <v>263</v>
      </c>
      <c r="D145" s="156" t="s">
        <v>136</v>
      </c>
      <c r="E145" s="157"/>
      <c r="F145" s="158"/>
      <c r="G145" s="159">
        <f t="shared" si="278"/>
        <v>0</v>
      </c>
      <c r="H145" s="157"/>
      <c r="I145" s="158"/>
      <c r="J145" s="178">
        <f t="shared" si="279"/>
        <v>0</v>
      </c>
      <c r="K145" s="245"/>
      <c r="L145" s="158"/>
      <c r="M145" s="178">
        <f t="shared" si="280"/>
        <v>0</v>
      </c>
      <c r="N145" s="157"/>
      <c r="O145" s="158"/>
      <c r="P145" s="178">
        <f t="shared" si="281"/>
        <v>0</v>
      </c>
      <c r="Q145" s="245"/>
      <c r="R145" s="158"/>
      <c r="S145" s="178">
        <f t="shared" si="282"/>
        <v>0</v>
      </c>
      <c r="T145" s="157"/>
      <c r="U145" s="158"/>
      <c r="V145" s="178">
        <f t="shared" si="283"/>
        <v>0</v>
      </c>
      <c r="W145" s="245"/>
      <c r="X145" s="158"/>
      <c r="Y145" s="178">
        <f t="shared" si="284"/>
        <v>0</v>
      </c>
      <c r="Z145" s="157"/>
      <c r="AA145" s="158"/>
      <c r="AB145" s="178">
        <f t="shared" si="285"/>
        <v>0</v>
      </c>
      <c r="AC145" s="160">
        <f t="shared" si="265"/>
        <v>0</v>
      </c>
      <c r="AD145" s="416">
        <f t="shared" si="266"/>
        <v>0</v>
      </c>
      <c r="AE145" s="160">
        <f t="shared" si="267"/>
        <v>0</v>
      </c>
      <c r="AF145" s="347" t="str">
        <f t="shared" si="268"/>
        <v>#DIV/0!</v>
      </c>
      <c r="AG145" s="348"/>
      <c r="AH145" s="139"/>
      <c r="AI145" s="139"/>
    </row>
    <row r="146" ht="30.0" customHeight="1">
      <c r="A146" s="165" t="s">
        <v>116</v>
      </c>
      <c r="B146" s="166" t="s">
        <v>121</v>
      </c>
      <c r="C146" s="167" t="s">
        <v>263</v>
      </c>
      <c r="D146" s="168" t="s">
        <v>136</v>
      </c>
      <c r="E146" s="169"/>
      <c r="F146" s="170"/>
      <c r="G146" s="171">
        <f t="shared" si="278"/>
        <v>0</v>
      </c>
      <c r="H146" s="169"/>
      <c r="I146" s="170"/>
      <c r="J146" s="257">
        <f t="shared" si="279"/>
        <v>0</v>
      </c>
      <c r="K146" s="256"/>
      <c r="L146" s="170"/>
      <c r="M146" s="257">
        <f t="shared" si="280"/>
        <v>0</v>
      </c>
      <c r="N146" s="169"/>
      <c r="O146" s="170"/>
      <c r="P146" s="257">
        <f t="shared" si="281"/>
        <v>0</v>
      </c>
      <c r="Q146" s="256"/>
      <c r="R146" s="170"/>
      <c r="S146" s="257">
        <f t="shared" si="282"/>
        <v>0</v>
      </c>
      <c r="T146" s="169"/>
      <c r="U146" s="170"/>
      <c r="V146" s="257">
        <f t="shared" si="283"/>
        <v>0</v>
      </c>
      <c r="W146" s="256"/>
      <c r="X146" s="170"/>
      <c r="Y146" s="257">
        <f t="shared" si="284"/>
        <v>0</v>
      </c>
      <c r="Z146" s="169"/>
      <c r="AA146" s="170"/>
      <c r="AB146" s="257">
        <f t="shared" si="285"/>
        <v>0</v>
      </c>
      <c r="AC146" s="172">
        <f t="shared" si="265"/>
        <v>0</v>
      </c>
      <c r="AD146" s="468">
        <f t="shared" si="266"/>
        <v>0</v>
      </c>
      <c r="AE146" s="172">
        <f t="shared" si="267"/>
        <v>0</v>
      </c>
      <c r="AF146" s="466" t="str">
        <f t="shared" si="268"/>
        <v>#DIV/0!</v>
      </c>
      <c r="AG146" s="467"/>
      <c r="AH146" s="139"/>
      <c r="AI146" s="139"/>
    </row>
    <row r="147" ht="15.0" customHeight="1">
      <c r="A147" s="140" t="s">
        <v>113</v>
      </c>
      <c r="B147" s="141" t="s">
        <v>264</v>
      </c>
      <c r="C147" s="306" t="s">
        <v>265</v>
      </c>
      <c r="D147" s="143"/>
      <c r="E147" s="144">
        <f t="shared" ref="E147:AB147" si="286">SUM(E148:E152)</f>
        <v>50</v>
      </c>
      <c r="F147" s="145">
        <f t="shared" si="286"/>
        <v>200</v>
      </c>
      <c r="G147" s="146">
        <f t="shared" si="286"/>
        <v>10000</v>
      </c>
      <c r="H147" s="144">
        <f t="shared" si="286"/>
        <v>50</v>
      </c>
      <c r="I147" s="145">
        <f t="shared" si="286"/>
        <v>200</v>
      </c>
      <c r="J147" s="177">
        <f t="shared" si="286"/>
        <v>10000</v>
      </c>
      <c r="K147" s="243">
        <f t="shared" si="286"/>
        <v>0</v>
      </c>
      <c r="L147" s="145">
        <f t="shared" si="286"/>
        <v>0</v>
      </c>
      <c r="M147" s="177">
        <f t="shared" si="286"/>
        <v>0</v>
      </c>
      <c r="N147" s="144">
        <f t="shared" si="286"/>
        <v>0</v>
      </c>
      <c r="O147" s="145">
        <f t="shared" si="286"/>
        <v>0</v>
      </c>
      <c r="P147" s="177">
        <f t="shared" si="286"/>
        <v>0</v>
      </c>
      <c r="Q147" s="243">
        <f t="shared" si="286"/>
        <v>0</v>
      </c>
      <c r="R147" s="145">
        <f t="shared" si="286"/>
        <v>0</v>
      </c>
      <c r="S147" s="177">
        <f t="shared" si="286"/>
        <v>0</v>
      </c>
      <c r="T147" s="144">
        <f t="shared" si="286"/>
        <v>0</v>
      </c>
      <c r="U147" s="145">
        <f t="shared" si="286"/>
        <v>0</v>
      </c>
      <c r="V147" s="177">
        <f t="shared" si="286"/>
        <v>0</v>
      </c>
      <c r="W147" s="243">
        <f t="shared" si="286"/>
        <v>0</v>
      </c>
      <c r="X147" s="145">
        <f t="shared" si="286"/>
        <v>0</v>
      </c>
      <c r="Y147" s="177">
        <f t="shared" si="286"/>
        <v>0</v>
      </c>
      <c r="Z147" s="144">
        <f t="shared" si="286"/>
        <v>0</v>
      </c>
      <c r="AA147" s="145">
        <f t="shared" si="286"/>
        <v>0</v>
      </c>
      <c r="AB147" s="146">
        <f t="shared" si="286"/>
        <v>0</v>
      </c>
      <c r="AC147" s="462">
        <f t="shared" si="265"/>
        <v>10000</v>
      </c>
      <c r="AD147" s="469">
        <f t="shared" si="266"/>
        <v>10000</v>
      </c>
      <c r="AE147" s="462">
        <f t="shared" si="267"/>
        <v>0</v>
      </c>
      <c r="AF147" s="463">
        <f t="shared" si="268"/>
        <v>0</v>
      </c>
      <c r="AG147" s="464"/>
      <c r="AH147" s="152"/>
      <c r="AI147" s="152"/>
    </row>
    <row r="148" ht="30.0" customHeight="1">
      <c r="A148" s="153" t="s">
        <v>116</v>
      </c>
      <c r="B148" s="154" t="s">
        <v>117</v>
      </c>
      <c r="C148" s="315" t="s">
        <v>266</v>
      </c>
      <c r="D148" s="316" t="s">
        <v>267</v>
      </c>
      <c r="E148" s="267">
        <v>50.0</v>
      </c>
      <c r="F148" s="309">
        <v>200.0</v>
      </c>
      <c r="G148" s="159">
        <f t="shared" ref="G148:G152" si="287">E148*F148</f>
        <v>10000</v>
      </c>
      <c r="H148" s="267">
        <v>50.0</v>
      </c>
      <c r="I148" s="309">
        <v>200.0</v>
      </c>
      <c r="J148" s="178">
        <f t="shared" ref="J148:J152" si="288">H148*I148</f>
        <v>10000</v>
      </c>
      <c r="K148" s="245"/>
      <c r="L148" s="158"/>
      <c r="M148" s="178">
        <f t="shared" ref="M148:M152" si="289">K148*L148</f>
        <v>0</v>
      </c>
      <c r="N148" s="157"/>
      <c r="O148" s="158"/>
      <c r="P148" s="178">
        <f t="shared" ref="P148:P152" si="290">N148*O148</f>
        <v>0</v>
      </c>
      <c r="Q148" s="245"/>
      <c r="R148" s="158"/>
      <c r="S148" s="178">
        <f t="shared" ref="S148:S152" si="291">Q148*R148</f>
        <v>0</v>
      </c>
      <c r="T148" s="157"/>
      <c r="U148" s="158"/>
      <c r="V148" s="178">
        <f t="shared" ref="V148:V152" si="292">T148*U148</f>
        <v>0</v>
      </c>
      <c r="W148" s="245"/>
      <c r="X148" s="158"/>
      <c r="Y148" s="178">
        <f t="shared" ref="Y148:Y152" si="293">W148*X148</f>
        <v>0</v>
      </c>
      <c r="Z148" s="157"/>
      <c r="AA148" s="158"/>
      <c r="AB148" s="159">
        <f t="shared" ref="AB148:AB152" si="294">Z148*AA148</f>
        <v>0</v>
      </c>
      <c r="AC148" s="160">
        <f t="shared" si="265"/>
        <v>10000</v>
      </c>
      <c r="AD148" s="416">
        <f t="shared" si="266"/>
        <v>10000</v>
      </c>
      <c r="AE148" s="160">
        <f t="shared" si="267"/>
        <v>0</v>
      </c>
      <c r="AF148" s="347">
        <f t="shared" si="268"/>
        <v>0</v>
      </c>
      <c r="AG148" s="348"/>
      <c r="AH148" s="139"/>
      <c r="AI148" s="139"/>
    </row>
    <row r="149" ht="30.0" customHeight="1">
      <c r="A149" s="153" t="s">
        <v>116</v>
      </c>
      <c r="B149" s="154" t="s">
        <v>120</v>
      </c>
      <c r="C149" s="155" t="s">
        <v>268</v>
      </c>
      <c r="D149" s="156" t="s">
        <v>269</v>
      </c>
      <c r="E149" s="157"/>
      <c r="F149" s="158"/>
      <c r="G149" s="159">
        <f t="shared" si="287"/>
        <v>0</v>
      </c>
      <c r="H149" s="157"/>
      <c r="I149" s="158"/>
      <c r="J149" s="178">
        <f t="shared" si="288"/>
        <v>0</v>
      </c>
      <c r="K149" s="245"/>
      <c r="L149" s="158"/>
      <c r="M149" s="178">
        <f t="shared" si="289"/>
        <v>0</v>
      </c>
      <c r="N149" s="157"/>
      <c r="O149" s="158"/>
      <c r="P149" s="178">
        <f t="shared" si="290"/>
        <v>0</v>
      </c>
      <c r="Q149" s="245"/>
      <c r="R149" s="158"/>
      <c r="S149" s="178">
        <f t="shared" si="291"/>
        <v>0</v>
      </c>
      <c r="T149" s="157"/>
      <c r="U149" s="158"/>
      <c r="V149" s="178">
        <f t="shared" si="292"/>
        <v>0</v>
      </c>
      <c r="W149" s="245"/>
      <c r="X149" s="158"/>
      <c r="Y149" s="178">
        <f t="shared" si="293"/>
        <v>0</v>
      </c>
      <c r="Z149" s="157"/>
      <c r="AA149" s="158"/>
      <c r="AB149" s="159">
        <f t="shared" si="294"/>
        <v>0</v>
      </c>
      <c r="AC149" s="160">
        <f t="shared" si="265"/>
        <v>0</v>
      </c>
      <c r="AD149" s="416">
        <f t="shared" si="266"/>
        <v>0</v>
      </c>
      <c r="AE149" s="160">
        <f t="shared" si="267"/>
        <v>0</v>
      </c>
      <c r="AF149" s="347" t="str">
        <f t="shared" si="268"/>
        <v>#DIV/0!</v>
      </c>
      <c r="AG149" s="348"/>
      <c r="AH149" s="139"/>
      <c r="AI149" s="139"/>
    </row>
    <row r="150" ht="30.0" customHeight="1">
      <c r="A150" s="153" t="s">
        <v>116</v>
      </c>
      <c r="B150" s="154" t="s">
        <v>121</v>
      </c>
      <c r="C150" s="155" t="s">
        <v>270</v>
      </c>
      <c r="D150" s="156" t="s">
        <v>269</v>
      </c>
      <c r="E150" s="157"/>
      <c r="F150" s="158"/>
      <c r="G150" s="159">
        <f t="shared" si="287"/>
        <v>0</v>
      </c>
      <c r="H150" s="157"/>
      <c r="I150" s="158"/>
      <c r="J150" s="178">
        <f t="shared" si="288"/>
        <v>0</v>
      </c>
      <c r="K150" s="245"/>
      <c r="L150" s="158"/>
      <c r="M150" s="178">
        <f t="shared" si="289"/>
        <v>0</v>
      </c>
      <c r="N150" s="157"/>
      <c r="O150" s="158"/>
      <c r="P150" s="178">
        <f t="shared" si="290"/>
        <v>0</v>
      </c>
      <c r="Q150" s="245"/>
      <c r="R150" s="158"/>
      <c r="S150" s="178">
        <f t="shared" si="291"/>
        <v>0</v>
      </c>
      <c r="T150" s="157"/>
      <c r="U150" s="158"/>
      <c r="V150" s="178">
        <f t="shared" si="292"/>
        <v>0</v>
      </c>
      <c r="W150" s="245"/>
      <c r="X150" s="158"/>
      <c r="Y150" s="178">
        <f t="shared" si="293"/>
        <v>0</v>
      </c>
      <c r="Z150" s="157"/>
      <c r="AA150" s="158"/>
      <c r="AB150" s="159">
        <f t="shared" si="294"/>
        <v>0</v>
      </c>
      <c r="AC150" s="160">
        <f t="shared" si="265"/>
        <v>0</v>
      </c>
      <c r="AD150" s="416">
        <f t="shared" si="266"/>
        <v>0</v>
      </c>
      <c r="AE150" s="160">
        <f t="shared" si="267"/>
        <v>0</v>
      </c>
      <c r="AF150" s="347" t="str">
        <f t="shared" si="268"/>
        <v>#DIV/0!</v>
      </c>
      <c r="AG150" s="348"/>
      <c r="AH150" s="139"/>
      <c r="AI150" s="139"/>
    </row>
    <row r="151" ht="30.0" customHeight="1">
      <c r="A151" s="153" t="s">
        <v>116</v>
      </c>
      <c r="B151" s="154" t="s">
        <v>168</v>
      </c>
      <c r="C151" s="155" t="s">
        <v>271</v>
      </c>
      <c r="D151" s="156" t="s">
        <v>269</v>
      </c>
      <c r="E151" s="157"/>
      <c r="F151" s="158"/>
      <c r="G151" s="159">
        <f t="shared" si="287"/>
        <v>0</v>
      </c>
      <c r="H151" s="157"/>
      <c r="I151" s="158"/>
      <c r="J151" s="178">
        <f t="shared" si="288"/>
        <v>0</v>
      </c>
      <c r="K151" s="245"/>
      <c r="L151" s="158"/>
      <c r="M151" s="178">
        <f t="shared" si="289"/>
        <v>0</v>
      </c>
      <c r="N151" s="157"/>
      <c r="O151" s="158"/>
      <c r="P151" s="178">
        <f t="shared" si="290"/>
        <v>0</v>
      </c>
      <c r="Q151" s="245"/>
      <c r="R151" s="158"/>
      <c r="S151" s="178">
        <f t="shared" si="291"/>
        <v>0</v>
      </c>
      <c r="T151" s="157"/>
      <c r="U151" s="158"/>
      <c r="V151" s="178">
        <f t="shared" si="292"/>
        <v>0</v>
      </c>
      <c r="W151" s="245"/>
      <c r="X151" s="158"/>
      <c r="Y151" s="178">
        <f t="shared" si="293"/>
        <v>0</v>
      </c>
      <c r="Z151" s="157"/>
      <c r="AA151" s="158"/>
      <c r="AB151" s="159">
        <f t="shared" si="294"/>
        <v>0</v>
      </c>
      <c r="AC151" s="160">
        <f t="shared" si="265"/>
        <v>0</v>
      </c>
      <c r="AD151" s="416">
        <f t="shared" si="266"/>
        <v>0</v>
      </c>
      <c r="AE151" s="160">
        <f t="shared" si="267"/>
        <v>0</v>
      </c>
      <c r="AF151" s="347" t="str">
        <f t="shared" si="268"/>
        <v>#DIV/0!</v>
      </c>
      <c r="AG151" s="348"/>
      <c r="AH151" s="139"/>
      <c r="AI151" s="139"/>
    </row>
    <row r="152" ht="30.0" customHeight="1">
      <c r="A152" s="179" t="s">
        <v>116</v>
      </c>
      <c r="B152" s="180" t="s">
        <v>170</v>
      </c>
      <c r="C152" s="181" t="s">
        <v>272</v>
      </c>
      <c r="D152" s="182" t="s">
        <v>269</v>
      </c>
      <c r="E152" s="183"/>
      <c r="F152" s="184"/>
      <c r="G152" s="185">
        <f t="shared" si="287"/>
        <v>0</v>
      </c>
      <c r="H152" s="183"/>
      <c r="I152" s="184"/>
      <c r="J152" s="186">
        <f t="shared" si="288"/>
        <v>0</v>
      </c>
      <c r="K152" s="247"/>
      <c r="L152" s="184"/>
      <c r="M152" s="186">
        <f t="shared" si="289"/>
        <v>0</v>
      </c>
      <c r="N152" s="183"/>
      <c r="O152" s="184"/>
      <c r="P152" s="186">
        <f t="shared" si="290"/>
        <v>0</v>
      </c>
      <c r="Q152" s="247"/>
      <c r="R152" s="184"/>
      <c r="S152" s="186">
        <f t="shared" si="291"/>
        <v>0</v>
      </c>
      <c r="T152" s="183"/>
      <c r="U152" s="184"/>
      <c r="V152" s="186">
        <f t="shared" si="292"/>
        <v>0</v>
      </c>
      <c r="W152" s="247"/>
      <c r="X152" s="184"/>
      <c r="Y152" s="186">
        <f t="shared" si="293"/>
        <v>0</v>
      </c>
      <c r="Z152" s="183"/>
      <c r="AA152" s="184"/>
      <c r="AB152" s="185">
        <f t="shared" si="294"/>
        <v>0</v>
      </c>
      <c r="AC152" s="172">
        <f t="shared" si="265"/>
        <v>0</v>
      </c>
      <c r="AD152" s="468">
        <f t="shared" si="266"/>
        <v>0</v>
      </c>
      <c r="AE152" s="172">
        <f t="shared" si="267"/>
        <v>0</v>
      </c>
      <c r="AF152" s="466" t="str">
        <f t="shared" si="268"/>
        <v>#DIV/0!</v>
      </c>
      <c r="AG152" s="467"/>
      <c r="AH152" s="139"/>
      <c r="AI152" s="139"/>
    </row>
    <row r="153" ht="15.0" customHeight="1">
      <c r="A153" s="140" t="s">
        <v>113</v>
      </c>
      <c r="B153" s="141" t="s">
        <v>273</v>
      </c>
      <c r="C153" s="306" t="s">
        <v>255</v>
      </c>
      <c r="D153" s="143"/>
      <c r="E153" s="144">
        <f t="shared" ref="E153:AB153" si="295">SUM(E154:E159)</f>
        <v>10</v>
      </c>
      <c r="F153" s="145">
        <f t="shared" si="295"/>
        <v>22000</v>
      </c>
      <c r="G153" s="146">
        <f t="shared" si="295"/>
        <v>81000</v>
      </c>
      <c r="H153" s="144">
        <f t="shared" si="295"/>
        <v>10</v>
      </c>
      <c r="I153" s="145">
        <f t="shared" si="295"/>
        <v>22000</v>
      </c>
      <c r="J153" s="177">
        <f t="shared" si="295"/>
        <v>81000</v>
      </c>
      <c r="K153" s="243">
        <f t="shared" si="295"/>
        <v>0</v>
      </c>
      <c r="L153" s="145">
        <f t="shared" si="295"/>
        <v>0</v>
      </c>
      <c r="M153" s="177">
        <f t="shared" si="295"/>
        <v>0</v>
      </c>
      <c r="N153" s="144">
        <f t="shared" si="295"/>
        <v>0</v>
      </c>
      <c r="O153" s="145">
        <f t="shared" si="295"/>
        <v>0</v>
      </c>
      <c r="P153" s="177">
        <f t="shared" si="295"/>
        <v>0</v>
      </c>
      <c r="Q153" s="243">
        <f t="shared" si="295"/>
        <v>0</v>
      </c>
      <c r="R153" s="145">
        <f t="shared" si="295"/>
        <v>0</v>
      </c>
      <c r="S153" s="177">
        <f t="shared" si="295"/>
        <v>0</v>
      </c>
      <c r="T153" s="144">
        <f t="shared" si="295"/>
        <v>0</v>
      </c>
      <c r="U153" s="145">
        <f t="shared" si="295"/>
        <v>0</v>
      </c>
      <c r="V153" s="177">
        <f t="shared" si="295"/>
        <v>0</v>
      </c>
      <c r="W153" s="243">
        <f t="shared" si="295"/>
        <v>0</v>
      </c>
      <c r="X153" s="145">
        <f t="shared" si="295"/>
        <v>0</v>
      </c>
      <c r="Y153" s="177">
        <f t="shared" si="295"/>
        <v>0</v>
      </c>
      <c r="Z153" s="144">
        <f t="shared" si="295"/>
        <v>0</v>
      </c>
      <c r="AA153" s="145">
        <f t="shared" si="295"/>
        <v>0</v>
      </c>
      <c r="AB153" s="146">
        <f t="shared" si="295"/>
        <v>0</v>
      </c>
      <c r="AC153" s="462">
        <f t="shared" si="265"/>
        <v>81000</v>
      </c>
      <c r="AD153" s="469">
        <f t="shared" si="266"/>
        <v>81000</v>
      </c>
      <c r="AE153" s="462">
        <f t="shared" si="267"/>
        <v>0</v>
      </c>
      <c r="AF153" s="463">
        <f t="shared" si="268"/>
        <v>0</v>
      </c>
      <c r="AG153" s="464"/>
      <c r="AH153" s="152"/>
      <c r="AI153" s="152"/>
    </row>
    <row r="154" ht="30.0" customHeight="1">
      <c r="A154" s="153" t="s">
        <v>116</v>
      </c>
      <c r="B154" s="154" t="s">
        <v>117</v>
      </c>
      <c r="C154" s="308" t="s">
        <v>274</v>
      </c>
      <c r="D154" s="316" t="s">
        <v>227</v>
      </c>
      <c r="E154" s="267">
        <v>4.0</v>
      </c>
      <c r="F154" s="309">
        <v>15000.0</v>
      </c>
      <c r="G154" s="159">
        <f t="shared" ref="G154:G159" si="296">E154*F154</f>
        <v>60000</v>
      </c>
      <c r="H154" s="267">
        <v>4.0</v>
      </c>
      <c r="I154" s="309">
        <v>15000.0</v>
      </c>
      <c r="J154" s="178">
        <f t="shared" ref="J154:J159" si="297">H154*I154</f>
        <v>60000</v>
      </c>
      <c r="K154" s="245"/>
      <c r="L154" s="158"/>
      <c r="M154" s="178">
        <f t="shared" ref="M154:M159" si="298">K154*L154</f>
        <v>0</v>
      </c>
      <c r="N154" s="157"/>
      <c r="O154" s="158"/>
      <c r="P154" s="178">
        <f t="shared" ref="P154:P159" si="299">N154*O154</f>
        <v>0</v>
      </c>
      <c r="Q154" s="245"/>
      <c r="R154" s="158"/>
      <c r="S154" s="178">
        <f t="shared" ref="S154:S159" si="300">Q154*R154</f>
        <v>0</v>
      </c>
      <c r="T154" s="157"/>
      <c r="U154" s="158"/>
      <c r="V154" s="178">
        <f t="shared" ref="V154:V159" si="301">T154*U154</f>
        <v>0</v>
      </c>
      <c r="W154" s="245"/>
      <c r="X154" s="158"/>
      <c r="Y154" s="178">
        <f t="shared" ref="Y154:Y159" si="302">W154*X154</f>
        <v>0</v>
      </c>
      <c r="Z154" s="157"/>
      <c r="AA154" s="158"/>
      <c r="AB154" s="159">
        <f t="shared" ref="AB154:AB159" si="303">Z154*AA154</f>
        <v>0</v>
      </c>
      <c r="AC154" s="160">
        <f t="shared" si="265"/>
        <v>60000</v>
      </c>
      <c r="AD154" s="416">
        <f t="shared" si="266"/>
        <v>60000</v>
      </c>
      <c r="AE154" s="160">
        <f t="shared" si="267"/>
        <v>0</v>
      </c>
      <c r="AF154" s="347">
        <f t="shared" si="268"/>
        <v>0</v>
      </c>
      <c r="AG154" s="348"/>
      <c r="AH154" s="139"/>
      <c r="AI154" s="139"/>
    </row>
    <row r="155" ht="30.0" customHeight="1">
      <c r="A155" s="153" t="s">
        <v>116</v>
      </c>
      <c r="B155" s="154" t="s">
        <v>120</v>
      </c>
      <c r="C155" s="311" t="s">
        <v>275</v>
      </c>
      <c r="D155" s="316" t="s">
        <v>276</v>
      </c>
      <c r="E155" s="267">
        <v>3.0</v>
      </c>
      <c r="F155" s="309">
        <v>5000.0</v>
      </c>
      <c r="G155" s="159">
        <f t="shared" si="296"/>
        <v>15000</v>
      </c>
      <c r="H155" s="267">
        <v>3.0</v>
      </c>
      <c r="I155" s="309">
        <v>5000.0</v>
      </c>
      <c r="J155" s="178">
        <f t="shared" si="297"/>
        <v>15000</v>
      </c>
      <c r="K155" s="245"/>
      <c r="L155" s="158"/>
      <c r="M155" s="178">
        <f t="shared" si="298"/>
        <v>0</v>
      </c>
      <c r="N155" s="157"/>
      <c r="O155" s="158"/>
      <c r="P155" s="178">
        <f t="shared" si="299"/>
        <v>0</v>
      </c>
      <c r="Q155" s="245"/>
      <c r="R155" s="158"/>
      <c r="S155" s="178">
        <f t="shared" si="300"/>
        <v>0</v>
      </c>
      <c r="T155" s="157"/>
      <c r="U155" s="158"/>
      <c r="V155" s="178">
        <f t="shared" si="301"/>
        <v>0</v>
      </c>
      <c r="W155" s="245"/>
      <c r="X155" s="158"/>
      <c r="Y155" s="178">
        <f t="shared" si="302"/>
        <v>0</v>
      </c>
      <c r="Z155" s="157"/>
      <c r="AA155" s="158"/>
      <c r="AB155" s="159">
        <f t="shared" si="303"/>
        <v>0</v>
      </c>
      <c r="AC155" s="160">
        <f t="shared" si="265"/>
        <v>15000</v>
      </c>
      <c r="AD155" s="416">
        <f t="shared" si="266"/>
        <v>15000</v>
      </c>
      <c r="AE155" s="160">
        <f t="shared" si="267"/>
        <v>0</v>
      </c>
      <c r="AF155" s="347">
        <f t="shared" si="268"/>
        <v>0</v>
      </c>
      <c r="AG155" s="348"/>
      <c r="AH155" s="139"/>
      <c r="AI155" s="139"/>
    </row>
    <row r="156" ht="30.0" customHeight="1">
      <c r="A156" s="153" t="s">
        <v>116</v>
      </c>
      <c r="B156" s="154" t="s">
        <v>121</v>
      </c>
      <c r="C156" s="311" t="s">
        <v>277</v>
      </c>
      <c r="D156" s="316" t="s">
        <v>276</v>
      </c>
      <c r="E156" s="267">
        <v>3.0</v>
      </c>
      <c r="F156" s="309">
        <v>2000.0</v>
      </c>
      <c r="G156" s="159">
        <f t="shared" si="296"/>
        <v>6000</v>
      </c>
      <c r="H156" s="267">
        <v>3.0</v>
      </c>
      <c r="I156" s="309">
        <v>2000.0</v>
      </c>
      <c r="J156" s="178">
        <f t="shared" si="297"/>
        <v>6000</v>
      </c>
      <c r="K156" s="245"/>
      <c r="L156" s="158"/>
      <c r="M156" s="178">
        <f t="shared" si="298"/>
        <v>0</v>
      </c>
      <c r="N156" s="157"/>
      <c r="O156" s="158"/>
      <c r="P156" s="178">
        <f t="shared" si="299"/>
        <v>0</v>
      </c>
      <c r="Q156" s="245"/>
      <c r="R156" s="158"/>
      <c r="S156" s="178">
        <f t="shared" si="300"/>
        <v>0</v>
      </c>
      <c r="T156" s="157"/>
      <c r="U156" s="158"/>
      <c r="V156" s="178">
        <f t="shared" si="301"/>
        <v>0</v>
      </c>
      <c r="W156" s="245"/>
      <c r="X156" s="158"/>
      <c r="Y156" s="178">
        <f t="shared" si="302"/>
        <v>0</v>
      </c>
      <c r="Z156" s="157"/>
      <c r="AA156" s="158"/>
      <c r="AB156" s="159">
        <f t="shared" si="303"/>
        <v>0</v>
      </c>
      <c r="AC156" s="160">
        <f t="shared" si="265"/>
        <v>6000</v>
      </c>
      <c r="AD156" s="416">
        <f t="shared" si="266"/>
        <v>6000</v>
      </c>
      <c r="AE156" s="160">
        <f t="shared" si="267"/>
        <v>0</v>
      </c>
      <c r="AF156" s="347">
        <f t="shared" si="268"/>
        <v>0</v>
      </c>
      <c r="AG156" s="348"/>
      <c r="AH156" s="139"/>
      <c r="AI156" s="139"/>
    </row>
    <row r="157" ht="30.0" customHeight="1">
      <c r="A157" s="153" t="s">
        <v>116</v>
      </c>
      <c r="B157" s="154" t="s">
        <v>168</v>
      </c>
      <c r="C157" s="155" t="s">
        <v>278</v>
      </c>
      <c r="D157" s="156"/>
      <c r="E157" s="157"/>
      <c r="F157" s="158"/>
      <c r="G157" s="159">
        <f t="shared" si="296"/>
        <v>0</v>
      </c>
      <c r="H157" s="157"/>
      <c r="I157" s="158"/>
      <c r="J157" s="178">
        <f t="shared" si="297"/>
        <v>0</v>
      </c>
      <c r="K157" s="245"/>
      <c r="L157" s="158"/>
      <c r="M157" s="178">
        <f t="shared" si="298"/>
        <v>0</v>
      </c>
      <c r="N157" s="157"/>
      <c r="O157" s="158"/>
      <c r="P157" s="178">
        <f t="shared" si="299"/>
        <v>0</v>
      </c>
      <c r="Q157" s="245"/>
      <c r="R157" s="158"/>
      <c r="S157" s="178">
        <f t="shared" si="300"/>
        <v>0</v>
      </c>
      <c r="T157" s="157"/>
      <c r="U157" s="158"/>
      <c r="V157" s="178">
        <f t="shared" si="301"/>
        <v>0</v>
      </c>
      <c r="W157" s="245"/>
      <c r="X157" s="158"/>
      <c r="Y157" s="178">
        <f t="shared" si="302"/>
        <v>0</v>
      </c>
      <c r="Z157" s="157"/>
      <c r="AA157" s="158"/>
      <c r="AB157" s="159">
        <f t="shared" si="303"/>
        <v>0</v>
      </c>
      <c r="AC157" s="160">
        <f t="shared" si="265"/>
        <v>0</v>
      </c>
      <c r="AD157" s="416">
        <f t="shared" si="266"/>
        <v>0</v>
      </c>
      <c r="AE157" s="160">
        <f t="shared" si="267"/>
        <v>0</v>
      </c>
      <c r="AF157" s="347" t="str">
        <f t="shared" si="268"/>
        <v>#DIV/0!</v>
      </c>
      <c r="AG157" s="348"/>
      <c r="AH157" s="139"/>
      <c r="AI157" s="139"/>
    </row>
    <row r="158" ht="30.0" customHeight="1">
      <c r="A158" s="153" t="s">
        <v>116</v>
      </c>
      <c r="B158" s="154" t="s">
        <v>170</v>
      </c>
      <c r="C158" s="155" t="s">
        <v>279</v>
      </c>
      <c r="D158" s="156"/>
      <c r="E158" s="157"/>
      <c r="F158" s="158"/>
      <c r="G158" s="159">
        <f t="shared" si="296"/>
        <v>0</v>
      </c>
      <c r="H158" s="157"/>
      <c r="I158" s="158"/>
      <c r="J158" s="178">
        <f t="shared" si="297"/>
        <v>0</v>
      </c>
      <c r="K158" s="245"/>
      <c r="L158" s="158"/>
      <c r="M158" s="178">
        <f t="shared" si="298"/>
        <v>0</v>
      </c>
      <c r="N158" s="157"/>
      <c r="O158" s="158"/>
      <c r="P158" s="178">
        <f t="shared" si="299"/>
        <v>0</v>
      </c>
      <c r="Q158" s="245"/>
      <c r="R158" s="158"/>
      <c r="S158" s="178">
        <f t="shared" si="300"/>
        <v>0</v>
      </c>
      <c r="T158" s="157"/>
      <c r="U158" s="158"/>
      <c r="V158" s="178">
        <f t="shared" si="301"/>
        <v>0</v>
      </c>
      <c r="W158" s="245"/>
      <c r="X158" s="158"/>
      <c r="Y158" s="178">
        <f t="shared" si="302"/>
        <v>0</v>
      </c>
      <c r="Z158" s="157"/>
      <c r="AA158" s="158"/>
      <c r="AB158" s="159">
        <f t="shared" si="303"/>
        <v>0</v>
      </c>
      <c r="AC158" s="160">
        <f t="shared" si="265"/>
        <v>0</v>
      </c>
      <c r="AD158" s="416">
        <f t="shared" si="266"/>
        <v>0</v>
      </c>
      <c r="AE158" s="160">
        <f t="shared" si="267"/>
        <v>0</v>
      </c>
      <c r="AF158" s="347" t="str">
        <f t="shared" si="268"/>
        <v>#DIV/0!</v>
      </c>
      <c r="AG158" s="348"/>
      <c r="AH158" s="139"/>
      <c r="AI158" s="139"/>
    </row>
    <row r="159" ht="30.0" customHeight="1">
      <c r="A159" s="179" t="s">
        <v>116</v>
      </c>
      <c r="B159" s="180" t="s">
        <v>214</v>
      </c>
      <c r="C159" s="155" t="s">
        <v>280</v>
      </c>
      <c r="D159" s="182"/>
      <c r="E159" s="183"/>
      <c r="F159" s="184"/>
      <c r="G159" s="185">
        <f t="shared" si="296"/>
        <v>0</v>
      </c>
      <c r="H159" s="183"/>
      <c r="I159" s="184"/>
      <c r="J159" s="186">
        <f t="shared" si="297"/>
        <v>0</v>
      </c>
      <c r="K159" s="247"/>
      <c r="L159" s="184"/>
      <c r="M159" s="186">
        <f t="shared" si="298"/>
        <v>0</v>
      </c>
      <c r="N159" s="183"/>
      <c r="O159" s="184"/>
      <c r="P159" s="186">
        <f t="shared" si="299"/>
        <v>0</v>
      </c>
      <c r="Q159" s="247"/>
      <c r="R159" s="184"/>
      <c r="S159" s="186">
        <f t="shared" si="300"/>
        <v>0</v>
      </c>
      <c r="T159" s="183"/>
      <c r="U159" s="184"/>
      <c r="V159" s="186">
        <f t="shared" si="301"/>
        <v>0</v>
      </c>
      <c r="W159" s="247"/>
      <c r="X159" s="184"/>
      <c r="Y159" s="186">
        <f t="shared" si="302"/>
        <v>0</v>
      </c>
      <c r="Z159" s="183"/>
      <c r="AA159" s="184"/>
      <c r="AB159" s="185">
        <f t="shared" si="303"/>
        <v>0</v>
      </c>
      <c r="AC159" s="298">
        <f t="shared" si="265"/>
        <v>0</v>
      </c>
      <c r="AD159" s="420">
        <f t="shared" si="266"/>
        <v>0</v>
      </c>
      <c r="AE159" s="298">
        <f t="shared" si="267"/>
        <v>0</v>
      </c>
      <c r="AF159" s="439" t="str">
        <f t="shared" si="268"/>
        <v>#DIV/0!</v>
      </c>
      <c r="AG159" s="440"/>
      <c r="AH159" s="139"/>
      <c r="AI159" s="139"/>
    </row>
    <row r="160" ht="15.75" customHeight="1">
      <c r="A160" s="470" t="s">
        <v>281</v>
      </c>
      <c r="B160" s="89"/>
      <c r="C160" s="92"/>
      <c r="D160" s="471"/>
      <c r="E160" s="394">
        <f t="shared" ref="E160:AB160" si="304">E153+E147+E143+E139</f>
        <v>165</v>
      </c>
      <c r="F160" s="394">
        <f t="shared" si="304"/>
        <v>28200</v>
      </c>
      <c r="G160" s="394">
        <f t="shared" si="304"/>
        <v>301000</v>
      </c>
      <c r="H160" s="394">
        <f t="shared" si="304"/>
        <v>156</v>
      </c>
      <c r="I160" s="394">
        <f t="shared" si="304"/>
        <v>28762.5</v>
      </c>
      <c r="J160" s="394">
        <f t="shared" si="304"/>
        <v>301000</v>
      </c>
      <c r="K160" s="472">
        <f t="shared" si="304"/>
        <v>0</v>
      </c>
      <c r="L160" s="394">
        <f t="shared" si="304"/>
        <v>0</v>
      </c>
      <c r="M160" s="394">
        <f t="shared" si="304"/>
        <v>0</v>
      </c>
      <c r="N160" s="394">
        <f t="shared" si="304"/>
        <v>0</v>
      </c>
      <c r="O160" s="394">
        <f t="shared" si="304"/>
        <v>0</v>
      </c>
      <c r="P160" s="394">
        <f t="shared" si="304"/>
        <v>0</v>
      </c>
      <c r="Q160" s="472">
        <f t="shared" si="304"/>
        <v>0</v>
      </c>
      <c r="R160" s="394">
        <f t="shared" si="304"/>
        <v>0</v>
      </c>
      <c r="S160" s="394">
        <f t="shared" si="304"/>
        <v>0</v>
      </c>
      <c r="T160" s="394">
        <f t="shared" si="304"/>
        <v>0</v>
      </c>
      <c r="U160" s="394">
        <f t="shared" si="304"/>
        <v>0</v>
      </c>
      <c r="V160" s="394">
        <f t="shared" si="304"/>
        <v>0</v>
      </c>
      <c r="W160" s="472">
        <f t="shared" si="304"/>
        <v>0</v>
      </c>
      <c r="X160" s="394">
        <f t="shared" si="304"/>
        <v>0</v>
      </c>
      <c r="Y160" s="394">
        <f t="shared" si="304"/>
        <v>0</v>
      </c>
      <c r="Z160" s="394">
        <f t="shared" si="304"/>
        <v>0</v>
      </c>
      <c r="AA160" s="394">
        <f t="shared" si="304"/>
        <v>0</v>
      </c>
      <c r="AB160" s="394">
        <f t="shared" si="304"/>
        <v>0</v>
      </c>
      <c r="AC160" s="360">
        <f t="shared" si="265"/>
        <v>301000</v>
      </c>
      <c r="AD160" s="431">
        <f t="shared" si="266"/>
        <v>301000</v>
      </c>
      <c r="AE160" s="457">
        <f t="shared" si="267"/>
        <v>0</v>
      </c>
      <c r="AF160" s="473">
        <f t="shared" si="268"/>
        <v>0</v>
      </c>
      <c r="AG160" s="474"/>
      <c r="AH160" s="139"/>
      <c r="AI160" s="139"/>
    </row>
    <row r="161" ht="15.75" customHeight="1">
      <c r="A161" s="475" t="s">
        <v>282</v>
      </c>
      <c r="B161" s="476"/>
      <c r="C161" s="477"/>
      <c r="D161" s="478"/>
      <c r="E161" s="479"/>
      <c r="F161" s="479"/>
      <c r="G161" s="480">
        <f>G25+G29+G43+G53+G77+G83+G97+G110+G116+G120+G124+G130+G137+G160</f>
        <v>758100</v>
      </c>
      <c r="H161" s="481"/>
      <c r="I161" s="481"/>
      <c r="J161" s="480">
        <f>J25+J29+J43+J53+J77+J83+J97+J110+J116+J120+J124+J130+J137+J160</f>
        <v>757944</v>
      </c>
      <c r="K161" s="479"/>
      <c r="L161" s="479"/>
      <c r="M161" s="480">
        <f>M25+M29+M43+M53+M77+M83+M97+M110+M116+M120+M124+M130+M137+M160</f>
        <v>0</v>
      </c>
      <c r="N161" s="479"/>
      <c r="O161" s="479"/>
      <c r="P161" s="480">
        <f>P25+P29+P43+P53+P77+P83+P97+P110+P116+P120+P124+P130+P137+P160</f>
        <v>0</v>
      </c>
      <c r="Q161" s="479"/>
      <c r="R161" s="479"/>
      <c r="S161" s="480">
        <f>S25+S29+S43+S53+S77+S83+S97+S110+S116+S120+S124+S130+S137+S160</f>
        <v>0</v>
      </c>
      <c r="T161" s="479"/>
      <c r="U161" s="479"/>
      <c r="V161" s="480">
        <f>V25+V29+V43+V53+V77+V83+V97+V110+V116+V120+V124+V130+V137+V160</f>
        <v>0</v>
      </c>
      <c r="W161" s="479"/>
      <c r="X161" s="479"/>
      <c r="Y161" s="480">
        <f>Y25+Y29+Y43+Y53+Y77+Y83+Y97+Y110+Y116+Y120+Y124+Y130+Y137+Y160</f>
        <v>0</v>
      </c>
      <c r="Z161" s="479"/>
      <c r="AA161" s="479"/>
      <c r="AB161" s="480">
        <f t="shared" ref="AB161:AD161" si="305">AB25+AB29+AB43+AB53+AB77+AB83+AB97+AB110+AB116+AB120+AB124+AB130+AB137+AB160</f>
        <v>0</v>
      </c>
      <c r="AC161" s="480">
        <f t="shared" si="305"/>
        <v>758100</v>
      </c>
      <c r="AD161" s="480">
        <f t="shared" si="305"/>
        <v>757944</v>
      </c>
      <c r="AE161" s="480">
        <f t="shared" si="267"/>
        <v>156</v>
      </c>
      <c r="AF161" s="482">
        <f t="shared" si="268"/>
        <v>0.0002057776019</v>
      </c>
      <c r="AG161" s="483"/>
      <c r="AH161" s="484"/>
      <c r="AI161" s="484"/>
    </row>
    <row r="162" ht="15.75" customHeight="1">
      <c r="A162" s="485"/>
      <c r="D162" s="486"/>
      <c r="E162" s="487"/>
      <c r="F162" s="487"/>
      <c r="G162" s="487"/>
      <c r="H162" s="487"/>
      <c r="I162" s="487"/>
      <c r="J162" s="487"/>
      <c r="K162" s="487"/>
      <c r="L162" s="487"/>
      <c r="M162" s="487"/>
      <c r="N162" s="487"/>
      <c r="O162" s="487"/>
      <c r="P162" s="487"/>
      <c r="Q162" s="487"/>
      <c r="R162" s="487"/>
      <c r="S162" s="487"/>
      <c r="T162" s="487"/>
      <c r="U162" s="487"/>
      <c r="V162" s="487"/>
      <c r="W162" s="487"/>
      <c r="X162" s="487"/>
      <c r="Y162" s="487"/>
      <c r="Z162" s="487"/>
      <c r="AA162" s="487"/>
      <c r="AB162" s="487"/>
      <c r="AC162" s="488"/>
      <c r="AD162" s="488"/>
      <c r="AE162" s="488"/>
      <c r="AF162" s="489"/>
      <c r="AG162" s="490"/>
      <c r="AH162" s="491"/>
      <c r="AI162" s="491"/>
    </row>
    <row r="163" ht="15.75" customHeight="1">
      <c r="A163" s="492" t="s">
        <v>283</v>
      </c>
      <c r="B163" s="89"/>
      <c r="C163" s="90"/>
      <c r="D163" s="493"/>
      <c r="E163" s="494"/>
      <c r="F163" s="494"/>
      <c r="G163" s="494">
        <f>'Фінансування'!C20-'Витрати'!G161</f>
        <v>0</v>
      </c>
      <c r="H163" s="494"/>
      <c r="I163" s="494"/>
      <c r="J163" s="494">
        <f>'Фінансування'!C21-'Витрати'!J161</f>
        <v>0</v>
      </c>
      <c r="K163" s="494"/>
      <c r="L163" s="494"/>
      <c r="M163" s="494"/>
      <c r="N163" s="494"/>
      <c r="O163" s="494"/>
      <c r="P163" s="494"/>
      <c r="Q163" s="494"/>
      <c r="R163" s="494"/>
      <c r="S163" s="494"/>
      <c r="T163" s="494"/>
      <c r="U163" s="494"/>
      <c r="V163" s="494"/>
      <c r="W163" s="494"/>
      <c r="X163" s="494"/>
      <c r="Y163" s="494"/>
      <c r="Z163" s="494"/>
      <c r="AA163" s="494"/>
      <c r="AB163" s="494"/>
      <c r="AC163" s="494">
        <f>'Фінансування'!N20-'Витрати'!AC161</f>
        <v>0</v>
      </c>
      <c r="AD163" s="494">
        <f>'Фінансування'!N21-'Витрати'!AD161</f>
        <v>0</v>
      </c>
      <c r="AE163" s="495"/>
      <c r="AF163" s="496"/>
      <c r="AG163" s="497"/>
      <c r="AH163" s="491"/>
      <c r="AI163" s="491"/>
    </row>
    <row r="164" ht="15.75" customHeight="1">
      <c r="A164" s="73"/>
      <c r="B164" s="498"/>
      <c r="C164" s="73"/>
      <c r="D164" s="73"/>
      <c r="E164" s="73"/>
      <c r="F164" s="73"/>
      <c r="G164" s="73"/>
      <c r="H164" s="73"/>
      <c r="I164" s="73"/>
      <c r="J164" s="73"/>
      <c r="K164" s="499"/>
      <c r="L164" s="499"/>
      <c r="M164" s="499"/>
      <c r="N164" s="499"/>
      <c r="O164" s="499"/>
      <c r="P164" s="499"/>
      <c r="Q164" s="499"/>
      <c r="R164" s="499"/>
      <c r="S164" s="499"/>
      <c r="T164" s="499"/>
      <c r="U164" s="499"/>
      <c r="V164" s="499"/>
      <c r="W164" s="499"/>
      <c r="X164" s="499"/>
      <c r="Y164" s="499"/>
      <c r="Z164" s="499"/>
      <c r="AA164" s="499"/>
      <c r="AB164" s="499"/>
      <c r="AC164" s="500"/>
      <c r="AD164" s="500"/>
      <c r="AE164" s="500"/>
      <c r="AF164" s="500"/>
      <c r="AG164" s="501"/>
      <c r="AH164" s="74"/>
      <c r="AI164" s="74"/>
    </row>
    <row r="165" ht="15.75" customHeight="1">
      <c r="A165" s="73"/>
      <c r="B165" s="498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13"/>
      <c r="AD165" s="13"/>
      <c r="AE165" s="13"/>
      <c r="AF165" s="13"/>
      <c r="AG165" s="13"/>
      <c r="AH165" s="74"/>
      <c r="AI165" s="74"/>
    </row>
    <row r="166" ht="15.75" customHeight="1">
      <c r="A166" s="73"/>
      <c r="B166" s="498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13"/>
      <c r="AD166" s="13"/>
      <c r="AE166" s="13"/>
      <c r="AF166" s="13"/>
      <c r="AG166" s="13"/>
      <c r="AH166" s="74"/>
      <c r="AI166" s="74"/>
    </row>
    <row r="167" ht="15.75" customHeight="1">
      <c r="A167" s="73"/>
      <c r="B167" s="498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13"/>
      <c r="AD167" s="13"/>
      <c r="AE167" s="13"/>
      <c r="AF167" s="13"/>
      <c r="AG167" s="13"/>
      <c r="AH167" s="74"/>
      <c r="AI167" s="74"/>
    </row>
    <row r="168" ht="15.75" customHeight="1">
      <c r="A168" s="73"/>
      <c r="B168" s="498"/>
      <c r="C168" s="74" t="s">
        <v>284</v>
      </c>
      <c r="D168" s="502" t="s">
        <v>285</v>
      </c>
      <c r="E168" s="503"/>
      <c r="F168" s="74"/>
      <c r="G168" s="503"/>
      <c r="H168" s="503"/>
      <c r="I168" s="50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13"/>
      <c r="AD168" s="13"/>
      <c r="AE168" s="13"/>
      <c r="AF168" s="13"/>
      <c r="AG168" s="13"/>
      <c r="AH168" s="74"/>
      <c r="AI168" s="74"/>
    </row>
    <row r="169" ht="15.75" customHeight="1">
      <c r="A169" s="73"/>
      <c r="B169" s="498"/>
      <c r="C169" s="74"/>
      <c r="D169" s="74" t="s">
        <v>50</v>
      </c>
      <c r="E169" s="74"/>
      <c r="F169" s="74"/>
      <c r="G169" s="74" t="s">
        <v>51</v>
      </c>
      <c r="H169" s="74"/>
      <c r="I169" s="74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13"/>
      <c r="AD169" s="13"/>
      <c r="AE169" s="13"/>
      <c r="AF169" s="13"/>
      <c r="AG169" s="13"/>
      <c r="AH169" s="74"/>
      <c r="AI169" s="74"/>
    </row>
    <row r="170" ht="15.75" customHeight="1">
      <c r="A170" s="73"/>
      <c r="B170" s="498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13"/>
      <c r="AD170" s="13"/>
      <c r="AE170" s="13"/>
      <c r="AF170" s="13"/>
      <c r="AG170" s="13"/>
      <c r="AH170" s="74"/>
      <c r="AI170" s="74"/>
    </row>
    <row r="171" ht="15.75" customHeight="1">
      <c r="A171" s="73"/>
      <c r="B171" s="498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13"/>
      <c r="AD171" s="13"/>
      <c r="AE171" s="13"/>
      <c r="AF171" s="13"/>
      <c r="AG171" s="13"/>
      <c r="AH171" s="74"/>
      <c r="AI171" s="74"/>
    </row>
    <row r="172" ht="15.75" customHeight="1">
      <c r="A172" s="77"/>
      <c r="B172" s="504"/>
      <c r="C172" s="77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7"/>
      <c r="AH172" s="74"/>
      <c r="AI172" s="74"/>
    </row>
    <row r="173" ht="15.75" customHeight="1">
      <c r="A173" s="77"/>
      <c r="B173" s="504"/>
      <c r="C173" s="77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7"/>
      <c r="AH173" s="74"/>
      <c r="AI173" s="74"/>
    </row>
    <row r="174" ht="15.75" customHeight="1">
      <c r="A174" s="77"/>
      <c r="B174" s="504"/>
      <c r="C174" s="77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7"/>
      <c r="AH174" s="74"/>
      <c r="AI174" s="74"/>
    </row>
    <row r="175" ht="15.75" customHeight="1">
      <c r="A175" s="77"/>
      <c r="B175" s="504"/>
      <c r="C175" s="77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7"/>
      <c r="AH175" s="74"/>
      <c r="AI175" s="74"/>
    </row>
    <row r="176" ht="15.75" customHeight="1">
      <c r="A176" s="77"/>
      <c r="B176" s="504"/>
      <c r="C176" s="77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7"/>
      <c r="AH176" s="74"/>
      <c r="AI176" s="74"/>
    </row>
    <row r="177" ht="15.75" customHeight="1">
      <c r="A177" s="77"/>
      <c r="B177" s="504"/>
      <c r="C177" s="77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7"/>
      <c r="AH177" s="74"/>
      <c r="AI177" s="74"/>
    </row>
    <row r="178" ht="15.75" customHeight="1">
      <c r="A178" s="77"/>
      <c r="B178" s="504"/>
      <c r="C178" s="77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7"/>
      <c r="AH178" s="74"/>
      <c r="AI178" s="74"/>
    </row>
    <row r="179" ht="15.75" customHeight="1">
      <c r="A179" s="77"/>
      <c r="B179" s="504"/>
      <c r="C179" s="77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7"/>
      <c r="AH179" s="74"/>
      <c r="AI179" s="74"/>
    </row>
    <row r="180" ht="15.75" customHeight="1">
      <c r="A180" s="77"/>
      <c r="B180" s="504"/>
      <c r="C180" s="77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7"/>
      <c r="AH180" s="74"/>
      <c r="AI180" s="74"/>
    </row>
    <row r="181" ht="15.75" customHeight="1">
      <c r="A181" s="77"/>
      <c r="B181" s="504"/>
      <c r="C181" s="77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7"/>
      <c r="AH181" s="74"/>
      <c r="AI181" s="74"/>
    </row>
    <row r="182" ht="15.75" customHeight="1">
      <c r="A182" s="77"/>
      <c r="B182" s="504"/>
      <c r="C182" s="77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7"/>
      <c r="AH182" s="74"/>
      <c r="AI182" s="74"/>
    </row>
    <row r="183" ht="15.75" customHeight="1">
      <c r="A183" s="77"/>
      <c r="B183" s="504"/>
      <c r="C183" s="77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7"/>
      <c r="AH183" s="74"/>
      <c r="AI183" s="74"/>
    </row>
    <row r="184" ht="15.75" customHeight="1">
      <c r="A184" s="77"/>
      <c r="B184" s="504"/>
      <c r="C184" s="77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7"/>
      <c r="AH184" s="74"/>
      <c r="AI184" s="74"/>
    </row>
    <row r="185" ht="15.75" customHeight="1">
      <c r="A185" s="77"/>
      <c r="B185" s="504"/>
      <c r="C185" s="77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7"/>
      <c r="AH185" s="74"/>
      <c r="AI185" s="74"/>
    </row>
    <row r="186" ht="15.75" customHeight="1">
      <c r="A186" s="77"/>
      <c r="B186" s="504"/>
      <c r="C186" s="77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7"/>
      <c r="AH186" s="74"/>
      <c r="AI186" s="74"/>
    </row>
    <row r="187" ht="15.75" customHeight="1">
      <c r="A187" s="77"/>
      <c r="B187" s="504"/>
      <c r="C187" s="77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7"/>
      <c r="AH187" s="74"/>
      <c r="AI187" s="74"/>
    </row>
    <row r="188" ht="15.75" customHeight="1">
      <c r="A188" s="77"/>
      <c r="B188" s="504"/>
      <c r="C188" s="77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7"/>
      <c r="AH188" s="74"/>
      <c r="AI188" s="74"/>
    </row>
    <row r="189" ht="15.75" customHeight="1">
      <c r="A189" s="77"/>
      <c r="B189" s="504"/>
      <c r="C189" s="77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7"/>
      <c r="AH189" s="74"/>
      <c r="AI189" s="74"/>
    </row>
    <row r="190" ht="15.75" customHeight="1">
      <c r="A190" s="77"/>
      <c r="B190" s="504"/>
      <c r="C190" s="77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7"/>
      <c r="AH190" s="74"/>
      <c r="AI190" s="74"/>
    </row>
    <row r="191" ht="15.75" customHeight="1">
      <c r="A191" s="77"/>
      <c r="B191" s="504"/>
      <c r="C191" s="77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7"/>
      <c r="AH191" s="74"/>
      <c r="AI191" s="74"/>
    </row>
    <row r="192" ht="15.75" customHeight="1">
      <c r="A192" s="77"/>
      <c r="B192" s="504"/>
      <c r="C192" s="77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7"/>
      <c r="AH192" s="74"/>
      <c r="AI192" s="74"/>
    </row>
    <row r="193" ht="15.75" customHeight="1">
      <c r="A193" s="77"/>
      <c r="B193" s="504"/>
      <c r="C193" s="77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7"/>
      <c r="AH193" s="74"/>
      <c r="AI193" s="74"/>
    </row>
    <row r="194" ht="15.75" customHeight="1">
      <c r="A194" s="77"/>
      <c r="B194" s="504"/>
      <c r="C194" s="77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7"/>
      <c r="AH194" s="74"/>
      <c r="AI194" s="74"/>
    </row>
    <row r="195" ht="15.75" customHeight="1">
      <c r="A195" s="77"/>
      <c r="B195" s="504"/>
      <c r="C195" s="77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7"/>
      <c r="AH195" s="74"/>
      <c r="AI195" s="74"/>
    </row>
    <row r="196" ht="15.75" customHeight="1">
      <c r="A196" s="77"/>
      <c r="B196" s="504"/>
      <c r="C196" s="77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7"/>
      <c r="AH196" s="74"/>
      <c r="AI196" s="74"/>
    </row>
    <row r="197" ht="15.75" customHeight="1">
      <c r="A197" s="77"/>
      <c r="B197" s="504"/>
      <c r="C197" s="77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7"/>
      <c r="AH197" s="74"/>
      <c r="AI197" s="74"/>
    </row>
    <row r="198" ht="15.75" customHeight="1">
      <c r="A198" s="77"/>
      <c r="B198" s="504"/>
      <c r="C198" s="77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7"/>
      <c r="AH198" s="74"/>
      <c r="AI198" s="74"/>
    </row>
    <row r="199" ht="15.75" customHeight="1">
      <c r="A199" s="77"/>
      <c r="B199" s="504"/>
      <c r="C199" s="77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7"/>
      <c r="AH199" s="74"/>
      <c r="AI199" s="74"/>
    </row>
    <row r="200" ht="15.75" customHeight="1">
      <c r="A200" s="77"/>
      <c r="B200" s="504"/>
      <c r="C200" s="7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7"/>
      <c r="AH200" s="74"/>
      <c r="AI200" s="74"/>
    </row>
    <row r="201" ht="15.75" customHeight="1">
      <c r="A201" s="77"/>
      <c r="B201" s="504"/>
      <c r="C201" s="77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7"/>
      <c r="AH201" s="74"/>
      <c r="AI201" s="74"/>
    </row>
    <row r="202" ht="15.75" customHeight="1">
      <c r="A202" s="77"/>
      <c r="B202" s="504"/>
      <c r="C202" s="77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7"/>
      <c r="AH202" s="74"/>
      <c r="AI202" s="74"/>
    </row>
    <row r="203" ht="15.75" customHeight="1">
      <c r="A203" s="77"/>
      <c r="B203" s="504"/>
      <c r="C203" s="77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7"/>
      <c r="AH203" s="74"/>
      <c r="AI203" s="74"/>
    </row>
    <row r="204" ht="15.75" customHeight="1">
      <c r="A204" s="77"/>
      <c r="B204" s="504"/>
      <c r="C204" s="77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7"/>
      <c r="AH204" s="74"/>
      <c r="AI204" s="74"/>
    </row>
    <row r="205" ht="15.75" customHeight="1">
      <c r="A205" s="77"/>
      <c r="B205" s="504"/>
      <c r="C205" s="77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7"/>
      <c r="AH205" s="74"/>
      <c r="AI205" s="74"/>
    </row>
    <row r="206" ht="15.75" customHeight="1">
      <c r="A206" s="77"/>
      <c r="B206" s="504"/>
      <c r="C206" s="77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7"/>
      <c r="AH206" s="74"/>
      <c r="AI206" s="74"/>
    </row>
    <row r="207" ht="15.75" customHeight="1">
      <c r="A207" s="77"/>
      <c r="B207" s="504"/>
      <c r="C207" s="77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7"/>
      <c r="AH207" s="74"/>
      <c r="AI207" s="74"/>
    </row>
    <row r="208" ht="15.75" customHeight="1">
      <c r="A208" s="77"/>
      <c r="B208" s="504"/>
      <c r="C208" s="77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7"/>
      <c r="AH208" s="74"/>
      <c r="AI208" s="74"/>
    </row>
    <row r="209" ht="15.75" customHeight="1">
      <c r="A209" s="77"/>
      <c r="B209" s="504"/>
      <c r="C209" s="77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7"/>
      <c r="AH209" s="74"/>
      <c r="AI209" s="74"/>
    </row>
    <row r="210" ht="15.75" customHeight="1">
      <c r="A210" s="77"/>
      <c r="B210" s="504"/>
      <c r="C210" s="77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7"/>
      <c r="AH210" s="74"/>
      <c r="AI210" s="74"/>
    </row>
    <row r="211" ht="15.75" customHeight="1">
      <c r="A211" s="77"/>
      <c r="B211" s="504"/>
      <c r="C211" s="77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7"/>
      <c r="AH211" s="74"/>
      <c r="AI211" s="74"/>
    </row>
    <row r="212" ht="15.75" customHeight="1">
      <c r="A212" s="77"/>
      <c r="B212" s="504"/>
      <c r="C212" s="77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7"/>
      <c r="AH212" s="74"/>
      <c r="AI212" s="74"/>
    </row>
    <row r="213" ht="15.75" customHeight="1">
      <c r="A213" s="77"/>
      <c r="B213" s="504"/>
      <c r="C213" s="77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7"/>
      <c r="AH213" s="74"/>
      <c r="AI213" s="74"/>
    </row>
    <row r="214" ht="15.75" customHeight="1">
      <c r="A214" s="77"/>
      <c r="B214" s="504"/>
      <c r="C214" s="77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7"/>
      <c r="AH214" s="74"/>
      <c r="AI214" s="74"/>
    </row>
    <row r="215" ht="15.75" customHeight="1">
      <c r="A215" s="77"/>
      <c r="B215" s="504"/>
      <c r="C215" s="77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7"/>
      <c r="AH215" s="74"/>
      <c r="AI215" s="74"/>
    </row>
    <row r="216" ht="15.75" customHeight="1">
      <c r="A216" s="77"/>
      <c r="B216" s="504"/>
      <c r="C216" s="77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7"/>
      <c r="AH216" s="74"/>
      <c r="AI216" s="74"/>
    </row>
    <row r="217" ht="15.75" customHeight="1">
      <c r="A217" s="77"/>
      <c r="B217" s="504"/>
      <c r="C217" s="77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7"/>
      <c r="AH217" s="74"/>
      <c r="AI217" s="74"/>
    </row>
    <row r="218" ht="15.75" customHeight="1">
      <c r="A218" s="77"/>
      <c r="B218" s="504"/>
      <c r="C218" s="77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7"/>
      <c r="AH218" s="74"/>
      <c r="AI218" s="74"/>
    </row>
    <row r="219" ht="15.75" customHeight="1">
      <c r="A219" s="77"/>
      <c r="B219" s="504"/>
      <c r="C219" s="77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7"/>
      <c r="AH219" s="74"/>
      <c r="AI219" s="74"/>
    </row>
    <row r="220" ht="15.75" customHeight="1">
      <c r="A220" s="77"/>
      <c r="B220" s="504"/>
      <c r="C220" s="77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7"/>
      <c r="AH220" s="74"/>
      <c r="AI220" s="74"/>
    </row>
    <row r="221" ht="15.75" customHeight="1">
      <c r="A221" s="77"/>
      <c r="B221" s="504"/>
      <c r="C221" s="77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7"/>
      <c r="AH221" s="74"/>
      <c r="AI221" s="74"/>
    </row>
    <row r="222" ht="15.75" customHeight="1">
      <c r="A222" s="77"/>
      <c r="B222" s="504"/>
      <c r="C222" s="77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7"/>
      <c r="AH222" s="74"/>
      <c r="AI222" s="74"/>
    </row>
    <row r="223" ht="15.75" customHeight="1">
      <c r="A223" s="77"/>
      <c r="B223" s="504"/>
      <c r="C223" s="77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7"/>
      <c r="AH223" s="74"/>
      <c r="AI223" s="74"/>
    </row>
    <row r="224" ht="15.75" customHeight="1">
      <c r="A224" s="77"/>
      <c r="B224" s="504"/>
      <c r="C224" s="77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7"/>
      <c r="AH224" s="74"/>
      <c r="AI224" s="74"/>
    </row>
    <row r="225" ht="15.75" customHeight="1">
      <c r="A225" s="77"/>
      <c r="B225" s="504"/>
      <c r="C225" s="77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7"/>
      <c r="AH225" s="74"/>
      <c r="AI225" s="74"/>
    </row>
    <row r="226" ht="15.75" customHeight="1">
      <c r="A226" s="77"/>
      <c r="B226" s="504"/>
      <c r="C226" s="77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7"/>
      <c r="AH226" s="74"/>
      <c r="AI226" s="74"/>
    </row>
    <row r="227" ht="15.75" customHeight="1">
      <c r="A227" s="77"/>
      <c r="B227" s="504"/>
      <c r="C227" s="77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7"/>
      <c r="AH227" s="74"/>
      <c r="AI227" s="74"/>
    </row>
    <row r="228" ht="15.75" customHeight="1">
      <c r="A228" s="77"/>
      <c r="B228" s="504"/>
      <c r="C228" s="77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7"/>
      <c r="AH228" s="74"/>
      <c r="AI228" s="74"/>
    </row>
    <row r="229" ht="15.75" customHeight="1">
      <c r="A229" s="77"/>
      <c r="B229" s="504"/>
      <c r="C229" s="77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7"/>
      <c r="AH229" s="74"/>
      <c r="AI229" s="74"/>
    </row>
    <row r="230" ht="15.75" customHeight="1">
      <c r="A230" s="77"/>
      <c r="B230" s="504"/>
      <c r="C230" s="77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7"/>
      <c r="AH230" s="74"/>
      <c r="AI230" s="74"/>
    </row>
    <row r="231" ht="15.75" customHeight="1">
      <c r="A231" s="77"/>
      <c r="B231" s="504"/>
      <c r="C231" s="77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7"/>
      <c r="AH231" s="74"/>
      <c r="AI231" s="74"/>
    </row>
    <row r="232" ht="15.75" customHeight="1">
      <c r="A232" s="77"/>
      <c r="B232" s="504"/>
      <c r="C232" s="77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7"/>
      <c r="AH232" s="74"/>
      <c r="AI232" s="74"/>
    </row>
    <row r="233" ht="15.75" customHeight="1">
      <c r="A233" s="77"/>
      <c r="B233" s="504"/>
      <c r="C233" s="77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7"/>
      <c r="AH233" s="74"/>
      <c r="AI233" s="74"/>
    </row>
    <row r="234" ht="15.75" customHeight="1">
      <c r="A234" s="77"/>
      <c r="B234" s="504"/>
      <c r="C234" s="77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7"/>
      <c r="AH234" s="74"/>
      <c r="AI234" s="74"/>
    </row>
    <row r="235" ht="15.75" customHeight="1">
      <c r="A235" s="77"/>
      <c r="B235" s="504"/>
      <c r="C235" s="77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7"/>
      <c r="AH235" s="74"/>
      <c r="AI235" s="74"/>
    </row>
    <row r="236" ht="15.75" customHeight="1">
      <c r="A236" s="77"/>
      <c r="B236" s="504"/>
      <c r="C236" s="77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7"/>
      <c r="AH236" s="74"/>
      <c r="AI236" s="74"/>
    </row>
    <row r="237" ht="15.75" customHeight="1">
      <c r="A237" s="77"/>
      <c r="B237" s="504"/>
      <c r="C237" s="77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7"/>
      <c r="AH237" s="74"/>
      <c r="AI237" s="74"/>
    </row>
    <row r="238" ht="15.75" customHeight="1">
      <c r="A238" s="77"/>
      <c r="B238" s="504"/>
      <c r="C238" s="77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7"/>
      <c r="AH238" s="74"/>
      <c r="AI238" s="74"/>
    </row>
    <row r="239" ht="15.75" customHeight="1">
      <c r="A239" s="77"/>
      <c r="B239" s="504"/>
      <c r="C239" s="77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7"/>
      <c r="AH239" s="74"/>
      <c r="AI239" s="74"/>
    </row>
    <row r="240" ht="15.75" customHeight="1">
      <c r="A240" s="77"/>
      <c r="B240" s="504"/>
      <c r="C240" s="77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7"/>
      <c r="AH240" s="74"/>
      <c r="AI240" s="74"/>
    </row>
    <row r="241" ht="15.75" customHeight="1">
      <c r="A241" s="77"/>
      <c r="B241" s="504"/>
      <c r="C241" s="77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7"/>
      <c r="AH241" s="74"/>
      <c r="AI241" s="74"/>
    </row>
    <row r="242" ht="15.75" customHeight="1">
      <c r="A242" s="77"/>
      <c r="B242" s="504"/>
      <c r="C242" s="77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7"/>
      <c r="AH242" s="74"/>
      <c r="AI242" s="74"/>
    </row>
    <row r="243" ht="15.75" customHeight="1">
      <c r="A243" s="77"/>
      <c r="B243" s="504"/>
      <c r="C243" s="77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7"/>
      <c r="AH243" s="74"/>
      <c r="AI243" s="74"/>
    </row>
    <row r="244" ht="15.75" customHeight="1">
      <c r="A244" s="77"/>
      <c r="B244" s="504"/>
      <c r="C244" s="77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7"/>
      <c r="AH244" s="74"/>
      <c r="AI244" s="74"/>
    </row>
    <row r="245" ht="15.75" customHeight="1">
      <c r="A245" s="77"/>
      <c r="B245" s="504"/>
      <c r="C245" s="77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7"/>
      <c r="AH245" s="74"/>
      <c r="AI245" s="74"/>
    </row>
    <row r="246" ht="15.75" customHeight="1">
      <c r="A246" s="77"/>
      <c r="B246" s="504"/>
      <c r="C246" s="77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7"/>
      <c r="AH246" s="74"/>
      <c r="AI246" s="74"/>
    </row>
    <row r="247" ht="15.75" customHeight="1">
      <c r="A247" s="77"/>
      <c r="B247" s="504"/>
      <c r="C247" s="77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7"/>
      <c r="AH247" s="74"/>
      <c r="AI247" s="74"/>
    </row>
    <row r="248" ht="15.75" customHeight="1">
      <c r="A248" s="77"/>
      <c r="B248" s="504"/>
      <c r="C248" s="77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7"/>
      <c r="AH248" s="74"/>
      <c r="AI248" s="74"/>
    </row>
    <row r="249" ht="15.75" customHeight="1">
      <c r="A249" s="77"/>
      <c r="B249" s="504"/>
      <c r="C249" s="77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7"/>
      <c r="AH249" s="74"/>
      <c r="AI249" s="74"/>
    </row>
    <row r="250" ht="15.75" customHeight="1">
      <c r="A250" s="77"/>
      <c r="B250" s="504"/>
      <c r="C250" s="77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7"/>
      <c r="AH250" s="74"/>
      <c r="AI250" s="74"/>
    </row>
    <row r="251" ht="15.75" customHeight="1">
      <c r="A251" s="77"/>
      <c r="B251" s="504"/>
      <c r="C251" s="77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7"/>
      <c r="AH251" s="74"/>
      <c r="AI251" s="74"/>
    </row>
    <row r="252" ht="15.75" customHeight="1">
      <c r="A252" s="77"/>
      <c r="B252" s="504"/>
      <c r="C252" s="77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7"/>
      <c r="AH252" s="74"/>
      <c r="AI252" s="74"/>
    </row>
    <row r="253" ht="15.75" customHeight="1">
      <c r="A253" s="77"/>
      <c r="B253" s="504"/>
      <c r="C253" s="77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7"/>
      <c r="AH253" s="74"/>
      <c r="AI253" s="74"/>
    </row>
    <row r="254" ht="15.75" customHeight="1">
      <c r="A254" s="77"/>
      <c r="B254" s="504"/>
      <c r="C254" s="77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7"/>
      <c r="AH254" s="74"/>
      <c r="AI254" s="74"/>
    </row>
    <row r="255" ht="15.75" customHeight="1">
      <c r="A255" s="77"/>
      <c r="B255" s="504"/>
      <c r="C255" s="77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7"/>
      <c r="AH255" s="74"/>
      <c r="AI255" s="74"/>
    </row>
    <row r="256" ht="15.75" customHeight="1">
      <c r="A256" s="77"/>
      <c r="B256" s="504"/>
      <c r="C256" s="77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7"/>
      <c r="AH256" s="74"/>
      <c r="AI256" s="74"/>
    </row>
    <row r="257" ht="15.75" customHeight="1">
      <c r="A257" s="77"/>
      <c r="B257" s="504"/>
      <c r="C257" s="77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7"/>
      <c r="AH257" s="74"/>
      <c r="AI257" s="74"/>
    </row>
    <row r="258" ht="15.75" customHeight="1">
      <c r="A258" s="77"/>
      <c r="B258" s="504"/>
      <c r="C258" s="77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7"/>
      <c r="AH258" s="74"/>
      <c r="AI258" s="74"/>
    </row>
    <row r="259" ht="15.75" customHeight="1">
      <c r="A259" s="77"/>
      <c r="B259" s="504"/>
      <c r="C259" s="77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7"/>
      <c r="AH259" s="74"/>
      <c r="AI259" s="74"/>
    </row>
    <row r="260" ht="15.75" customHeight="1">
      <c r="A260" s="77"/>
      <c r="B260" s="504"/>
      <c r="C260" s="77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7"/>
      <c r="AH260" s="74"/>
      <c r="AI260" s="74"/>
    </row>
    <row r="261" ht="15.75" customHeight="1">
      <c r="A261" s="77"/>
      <c r="B261" s="504"/>
      <c r="C261" s="77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7"/>
      <c r="AH261" s="74"/>
      <c r="AI261" s="74"/>
    </row>
    <row r="262" ht="15.75" customHeight="1">
      <c r="A262" s="77"/>
      <c r="B262" s="504"/>
      <c r="C262" s="77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7"/>
      <c r="AH262" s="74"/>
      <c r="AI262" s="74"/>
    </row>
    <row r="263" ht="15.75" customHeight="1">
      <c r="A263" s="77"/>
      <c r="B263" s="504"/>
      <c r="C263" s="77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7"/>
      <c r="AH263" s="74"/>
      <c r="AI263" s="74"/>
    </row>
    <row r="264" ht="15.75" customHeight="1">
      <c r="A264" s="77"/>
      <c r="B264" s="504"/>
      <c r="C264" s="77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7"/>
      <c r="AH264" s="74"/>
      <c r="AI264" s="74"/>
    </row>
    <row r="265" ht="15.75" customHeight="1">
      <c r="A265" s="77"/>
      <c r="B265" s="504"/>
      <c r="C265" s="77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7"/>
      <c r="AH265" s="74"/>
      <c r="AI265" s="74"/>
    </row>
    <row r="266" ht="15.75" customHeight="1">
      <c r="A266" s="77"/>
      <c r="B266" s="504"/>
      <c r="C266" s="77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7"/>
      <c r="AH266" s="74"/>
      <c r="AI266" s="74"/>
    </row>
    <row r="267" ht="15.75" customHeight="1">
      <c r="A267" s="77"/>
      <c r="B267" s="504"/>
      <c r="C267" s="77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7"/>
      <c r="AH267" s="74"/>
      <c r="AI267" s="74"/>
    </row>
    <row r="268" ht="15.75" customHeight="1">
      <c r="A268" s="77"/>
      <c r="B268" s="504"/>
      <c r="C268" s="77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7"/>
      <c r="AH268" s="74"/>
      <c r="AI268" s="74"/>
    </row>
    <row r="269" ht="15.75" customHeight="1">
      <c r="A269" s="77"/>
      <c r="B269" s="504"/>
      <c r="C269" s="77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7"/>
      <c r="AH269" s="74"/>
      <c r="AI269" s="74"/>
    </row>
    <row r="270" ht="15.75" customHeight="1">
      <c r="A270" s="77"/>
      <c r="B270" s="504"/>
      <c r="C270" s="77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7"/>
      <c r="AH270" s="74"/>
      <c r="AI270" s="74"/>
    </row>
    <row r="271" ht="15.75" customHeight="1">
      <c r="A271" s="77"/>
      <c r="B271" s="504"/>
      <c r="C271" s="77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7"/>
      <c r="AH271" s="74"/>
      <c r="AI271" s="74"/>
    </row>
    <row r="272" ht="15.75" customHeight="1">
      <c r="A272" s="77"/>
      <c r="B272" s="504"/>
      <c r="C272" s="77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7"/>
      <c r="AH272" s="74"/>
      <c r="AI272" s="74"/>
    </row>
    <row r="273" ht="15.75" customHeight="1">
      <c r="A273" s="77"/>
      <c r="B273" s="504"/>
      <c r="C273" s="77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7"/>
      <c r="AH273" s="74"/>
      <c r="AI273" s="74"/>
    </row>
    <row r="274" ht="15.75" customHeight="1">
      <c r="A274" s="77"/>
      <c r="B274" s="504"/>
      <c r="C274" s="77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7"/>
      <c r="AH274" s="74"/>
      <c r="AI274" s="74"/>
    </row>
    <row r="275" ht="15.75" customHeight="1">
      <c r="A275" s="77"/>
      <c r="B275" s="504"/>
      <c r="C275" s="77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7"/>
      <c r="AH275" s="74"/>
      <c r="AI275" s="74"/>
    </row>
    <row r="276" ht="15.75" customHeight="1">
      <c r="A276" s="77"/>
      <c r="B276" s="504"/>
      <c r="C276" s="77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7"/>
      <c r="AH276" s="74"/>
      <c r="AI276" s="74"/>
    </row>
    <row r="277" ht="15.75" customHeight="1">
      <c r="A277" s="77"/>
      <c r="B277" s="504"/>
      <c r="C277" s="77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7"/>
      <c r="AH277" s="74"/>
      <c r="AI277" s="74"/>
    </row>
    <row r="278" ht="15.75" customHeight="1">
      <c r="A278" s="77"/>
      <c r="B278" s="504"/>
      <c r="C278" s="77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7"/>
      <c r="AH278" s="74"/>
      <c r="AI278" s="74"/>
    </row>
    <row r="279" ht="15.75" customHeight="1">
      <c r="A279" s="77"/>
      <c r="B279" s="504"/>
      <c r="C279" s="77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7"/>
      <c r="AH279" s="74"/>
      <c r="AI279" s="74"/>
    </row>
    <row r="280" ht="15.75" customHeight="1">
      <c r="A280" s="77"/>
      <c r="B280" s="504"/>
      <c r="C280" s="77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7"/>
      <c r="AH280" s="74"/>
      <c r="AI280" s="74"/>
    </row>
    <row r="281" ht="15.75" customHeight="1">
      <c r="A281" s="77"/>
      <c r="B281" s="504"/>
      <c r="C281" s="77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7"/>
      <c r="AH281" s="74"/>
      <c r="AI281" s="74"/>
    </row>
    <row r="282" ht="15.75" customHeight="1">
      <c r="A282" s="77"/>
      <c r="B282" s="504"/>
      <c r="C282" s="77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7"/>
      <c r="AH282" s="74"/>
      <c r="AI282" s="74"/>
    </row>
    <row r="283" ht="15.75" customHeight="1">
      <c r="A283" s="77"/>
      <c r="B283" s="504"/>
      <c r="C283" s="77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7"/>
      <c r="AH283" s="74"/>
      <c r="AI283" s="74"/>
    </row>
    <row r="284" ht="15.75" customHeight="1">
      <c r="A284" s="77"/>
      <c r="B284" s="504"/>
      <c r="C284" s="77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7"/>
      <c r="AH284" s="74"/>
      <c r="AI284" s="74"/>
    </row>
    <row r="285" ht="15.75" customHeight="1">
      <c r="A285" s="77"/>
      <c r="B285" s="504"/>
      <c r="C285" s="77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7"/>
      <c r="AH285" s="74"/>
      <c r="AI285" s="74"/>
    </row>
    <row r="286" ht="15.75" customHeight="1">
      <c r="A286" s="77"/>
      <c r="B286" s="504"/>
      <c r="C286" s="77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7"/>
      <c r="AH286" s="74"/>
      <c r="AI286" s="74"/>
    </row>
    <row r="287" ht="15.75" customHeight="1">
      <c r="A287" s="77"/>
      <c r="B287" s="504"/>
      <c r="C287" s="77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7"/>
      <c r="AH287" s="74"/>
      <c r="AI287" s="74"/>
    </row>
    <row r="288" ht="15.75" customHeight="1">
      <c r="A288" s="77"/>
      <c r="B288" s="504"/>
      <c r="C288" s="77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7"/>
      <c r="AH288" s="74"/>
      <c r="AI288" s="74"/>
    </row>
    <row r="289" ht="15.75" customHeight="1">
      <c r="A289" s="77"/>
      <c r="B289" s="504"/>
      <c r="C289" s="77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7"/>
      <c r="AH289" s="74"/>
      <c r="AI289" s="74"/>
    </row>
    <row r="290" ht="15.75" customHeight="1">
      <c r="A290" s="77"/>
      <c r="B290" s="504"/>
      <c r="C290" s="77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7"/>
      <c r="AH290" s="74"/>
      <c r="AI290" s="74"/>
    </row>
    <row r="291" ht="15.75" customHeight="1">
      <c r="A291" s="77"/>
      <c r="B291" s="504"/>
      <c r="C291" s="77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7"/>
      <c r="AH291" s="74"/>
      <c r="AI291" s="74"/>
    </row>
    <row r="292" ht="15.75" customHeight="1">
      <c r="A292" s="77"/>
      <c r="B292" s="504"/>
      <c r="C292" s="77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7"/>
      <c r="AH292" s="74"/>
      <c r="AI292" s="74"/>
    </row>
    <row r="293" ht="15.75" customHeight="1">
      <c r="A293" s="77"/>
      <c r="B293" s="504"/>
      <c r="C293" s="77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7"/>
      <c r="AH293" s="74"/>
      <c r="AI293" s="74"/>
    </row>
    <row r="294" ht="15.75" customHeight="1">
      <c r="A294" s="77"/>
      <c r="B294" s="504"/>
      <c r="C294" s="77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7"/>
      <c r="AH294" s="74"/>
      <c r="AI294" s="74"/>
    </row>
    <row r="295" ht="15.75" customHeight="1">
      <c r="A295" s="77"/>
      <c r="B295" s="504"/>
      <c r="C295" s="77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7"/>
      <c r="AH295" s="74"/>
      <c r="AI295" s="74"/>
    </row>
    <row r="296" ht="15.75" customHeight="1">
      <c r="A296" s="77"/>
      <c r="B296" s="504"/>
      <c r="C296" s="77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7"/>
      <c r="AH296" s="74"/>
      <c r="AI296" s="74"/>
    </row>
    <row r="297" ht="15.75" customHeight="1">
      <c r="A297" s="77"/>
      <c r="B297" s="504"/>
      <c r="C297" s="77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7"/>
      <c r="AH297" s="74"/>
      <c r="AI297" s="74"/>
    </row>
    <row r="298" ht="15.75" customHeight="1">
      <c r="A298" s="77"/>
      <c r="B298" s="504"/>
      <c r="C298" s="77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7"/>
      <c r="AH298" s="74"/>
      <c r="AI298" s="74"/>
    </row>
    <row r="299" ht="15.75" customHeight="1">
      <c r="A299" s="77"/>
      <c r="B299" s="504"/>
      <c r="C299" s="77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7"/>
      <c r="AH299" s="74"/>
      <c r="AI299" s="74"/>
    </row>
    <row r="300" ht="15.75" customHeight="1">
      <c r="A300" s="77"/>
      <c r="B300" s="504"/>
      <c r="C300" s="77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7"/>
      <c r="AH300" s="74"/>
      <c r="AI300" s="74"/>
    </row>
    <row r="301" ht="15.75" customHeight="1">
      <c r="A301" s="77"/>
      <c r="B301" s="504"/>
      <c r="C301" s="77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7"/>
      <c r="AH301" s="74"/>
      <c r="AI301" s="74"/>
    </row>
    <row r="302" ht="15.75" customHeight="1">
      <c r="A302" s="77"/>
      <c r="B302" s="504"/>
      <c r="C302" s="77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7"/>
      <c r="AH302" s="74"/>
      <c r="AI302" s="74"/>
    </row>
    <row r="303" ht="15.75" customHeight="1">
      <c r="A303" s="77"/>
      <c r="B303" s="504"/>
      <c r="C303" s="77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7"/>
      <c r="AH303" s="74"/>
      <c r="AI303" s="74"/>
    </row>
    <row r="304" ht="15.75" customHeight="1">
      <c r="A304" s="77"/>
      <c r="B304" s="504"/>
      <c r="C304" s="77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7"/>
      <c r="AH304" s="74"/>
      <c r="AI304" s="74"/>
    </row>
    <row r="305" ht="15.75" customHeight="1">
      <c r="A305" s="77"/>
      <c r="B305" s="504"/>
      <c r="C305" s="77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7"/>
      <c r="AH305" s="74"/>
      <c r="AI305" s="74"/>
    </row>
    <row r="306" ht="15.75" customHeight="1">
      <c r="A306" s="77"/>
      <c r="B306" s="504"/>
      <c r="C306" s="77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7"/>
      <c r="AH306" s="74"/>
      <c r="AI306" s="74"/>
    </row>
    <row r="307" ht="15.75" customHeight="1">
      <c r="A307" s="77"/>
      <c r="B307" s="504"/>
      <c r="C307" s="77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7"/>
      <c r="AH307" s="74"/>
      <c r="AI307" s="74"/>
    </row>
    <row r="308" ht="15.75" customHeight="1">
      <c r="A308" s="77"/>
      <c r="B308" s="504"/>
      <c r="C308" s="77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7"/>
      <c r="AH308" s="74"/>
      <c r="AI308" s="74"/>
    </row>
    <row r="309" ht="15.75" customHeight="1">
      <c r="A309" s="77"/>
      <c r="B309" s="504"/>
      <c r="C309" s="77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7"/>
      <c r="AH309" s="74"/>
      <c r="AI309" s="74"/>
    </row>
    <row r="310" ht="15.75" customHeight="1">
      <c r="A310" s="77"/>
      <c r="B310" s="504"/>
      <c r="C310" s="77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7"/>
      <c r="AH310" s="74"/>
      <c r="AI310" s="74"/>
    </row>
    <row r="311" ht="15.75" customHeight="1">
      <c r="A311" s="77"/>
      <c r="B311" s="504"/>
      <c r="C311" s="77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7"/>
      <c r="AH311" s="74"/>
      <c r="AI311" s="74"/>
    </row>
    <row r="312" ht="15.75" customHeight="1">
      <c r="A312" s="77"/>
      <c r="B312" s="504"/>
      <c r="C312" s="77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7"/>
      <c r="AH312" s="74"/>
      <c r="AI312" s="74"/>
    </row>
    <row r="313" ht="15.75" customHeight="1">
      <c r="A313" s="77"/>
      <c r="B313" s="504"/>
      <c r="C313" s="77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7"/>
      <c r="AH313" s="74"/>
      <c r="AI313" s="74"/>
    </row>
    <row r="314" ht="15.75" customHeight="1">
      <c r="A314" s="77"/>
      <c r="B314" s="504"/>
      <c r="C314" s="77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7"/>
      <c r="AH314" s="74"/>
      <c r="AI314" s="74"/>
    </row>
    <row r="315" ht="15.75" customHeight="1">
      <c r="A315" s="77"/>
      <c r="B315" s="504"/>
      <c r="C315" s="77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7"/>
      <c r="AH315" s="74"/>
      <c r="AI315" s="74"/>
    </row>
    <row r="316" ht="15.75" customHeight="1">
      <c r="A316" s="77"/>
      <c r="B316" s="504"/>
      <c r="C316" s="77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7"/>
      <c r="AH316" s="74"/>
      <c r="AI316" s="74"/>
    </row>
    <row r="317" ht="15.75" customHeight="1">
      <c r="A317" s="77"/>
      <c r="B317" s="504"/>
      <c r="C317" s="77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7"/>
      <c r="AH317" s="74"/>
      <c r="AI317" s="74"/>
    </row>
    <row r="318" ht="15.75" customHeight="1">
      <c r="A318" s="77"/>
      <c r="B318" s="504"/>
      <c r="C318" s="77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7"/>
      <c r="AH318" s="74"/>
      <c r="AI318" s="74"/>
    </row>
    <row r="319" ht="15.75" customHeight="1">
      <c r="A319" s="77"/>
      <c r="B319" s="504"/>
      <c r="C319" s="77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7"/>
      <c r="AH319" s="74"/>
      <c r="AI319" s="74"/>
    </row>
    <row r="320" ht="15.75" customHeight="1">
      <c r="A320" s="77"/>
      <c r="B320" s="504"/>
      <c r="C320" s="77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7"/>
      <c r="AH320" s="74"/>
      <c r="AI320" s="74"/>
    </row>
    <row r="321" ht="15.75" customHeight="1">
      <c r="A321" s="77"/>
      <c r="B321" s="504"/>
      <c r="C321" s="77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7"/>
      <c r="AH321" s="74"/>
      <c r="AI321" s="74"/>
    </row>
    <row r="322" ht="15.75" customHeight="1">
      <c r="A322" s="77"/>
      <c r="B322" s="504"/>
      <c r="C322" s="77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7"/>
      <c r="AH322" s="74"/>
      <c r="AI322" s="74"/>
    </row>
    <row r="323" ht="15.75" customHeight="1">
      <c r="A323" s="77"/>
      <c r="B323" s="504"/>
      <c r="C323" s="77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7"/>
      <c r="AH323" s="74"/>
      <c r="AI323" s="74"/>
    </row>
    <row r="324" ht="15.75" customHeight="1">
      <c r="A324" s="77"/>
      <c r="B324" s="504"/>
      <c r="C324" s="77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7"/>
      <c r="AH324" s="74"/>
      <c r="AI324" s="74"/>
    </row>
    <row r="325" ht="15.75" customHeight="1">
      <c r="A325" s="77"/>
      <c r="B325" s="504"/>
      <c r="C325" s="77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7"/>
      <c r="AH325" s="74"/>
      <c r="AI325" s="74"/>
    </row>
    <row r="326" ht="15.75" customHeight="1">
      <c r="A326" s="77"/>
      <c r="B326" s="504"/>
      <c r="C326" s="77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7"/>
      <c r="AH326" s="74"/>
      <c r="AI326" s="74"/>
    </row>
    <row r="327" ht="15.75" customHeight="1">
      <c r="A327" s="77"/>
      <c r="B327" s="504"/>
      <c r="C327" s="77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7"/>
      <c r="AH327" s="74"/>
      <c r="AI327" s="74"/>
    </row>
    <row r="328" ht="15.75" customHeight="1">
      <c r="A328" s="77"/>
      <c r="B328" s="504"/>
      <c r="C328" s="77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7"/>
      <c r="AH328" s="74"/>
      <c r="AI328" s="74"/>
    </row>
    <row r="329" ht="15.75" customHeight="1">
      <c r="A329" s="77"/>
      <c r="B329" s="504"/>
      <c r="C329" s="77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7"/>
      <c r="AH329" s="74"/>
      <c r="AI329" s="74"/>
    </row>
    <row r="330" ht="15.75" customHeight="1">
      <c r="A330" s="77"/>
      <c r="B330" s="504"/>
      <c r="C330" s="77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7"/>
      <c r="AH330" s="74"/>
      <c r="AI330" s="74"/>
    </row>
    <row r="331" ht="15.75" customHeight="1">
      <c r="A331" s="77"/>
      <c r="B331" s="504"/>
      <c r="C331" s="77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7"/>
      <c r="AH331" s="74"/>
      <c r="AI331" s="74"/>
    </row>
    <row r="332" ht="15.75" customHeight="1">
      <c r="A332" s="77"/>
      <c r="B332" s="504"/>
      <c r="C332" s="77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7"/>
      <c r="AH332" s="74"/>
      <c r="AI332" s="74"/>
    </row>
    <row r="333" ht="15.75" customHeight="1">
      <c r="A333" s="77"/>
      <c r="B333" s="504"/>
      <c r="C333" s="77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7"/>
      <c r="AH333" s="74"/>
      <c r="AI333" s="74"/>
    </row>
    <row r="334" ht="15.75" customHeight="1">
      <c r="A334" s="77"/>
      <c r="B334" s="504"/>
      <c r="C334" s="77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7"/>
      <c r="AH334" s="74"/>
      <c r="AI334" s="74"/>
    </row>
    <row r="335" ht="15.75" customHeight="1">
      <c r="A335" s="77"/>
      <c r="B335" s="504"/>
      <c r="C335" s="77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7"/>
      <c r="AH335" s="74"/>
      <c r="AI335" s="74"/>
    </row>
    <row r="336" ht="15.75" customHeight="1">
      <c r="A336" s="77"/>
      <c r="B336" s="504"/>
      <c r="C336" s="77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7"/>
      <c r="AH336" s="74"/>
      <c r="AI336" s="74"/>
    </row>
    <row r="337" ht="15.75" customHeight="1">
      <c r="A337" s="77"/>
      <c r="B337" s="504"/>
      <c r="C337" s="77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7"/>
      <c r="AH337" s="74"/>
      <c r="AI337" s="74"/>
    </row>
    <row r="338" ht="15.75" customHeight="1">
      <c r="A338" s="77"/>
      <c r="B338" s="504"/>
      <c r="C338" s="77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7"/>
      <c r="AH338" s="74"/>
      <c r="AI338" s="74"/>
    </row>
    <row r="339" ht="15.75" customHeight="1">
      <c r="A339" s="77"/>
      <c r="B339" s="504"/>
      <c r="C339" s="77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7"/>
      <c r="AH339" s="74"/>
      <c r="AI339" s="74"/>
    </row>
    <row r="340" ht="15.75" customHeight="1">
      <c r="A340" s="77"/>
      <c r="B340" s="504"/>
      <c r="C340" s="77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7"/>
      <c r="AH340" s="74"/>
      <c r="AI340" s="74"/>
    </row>
    <row r="341" ht="15.75" customHeight="1">
      <c r="A341" s="77"/>
      <c r="B341" s="504"/>
      <c r="C341" s="77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7"/>
      <c r="AH341" s="74"/>
      <c r="AI341" s="74"/>
    </row>
    <row r="342" ht="15.75" customHeight="1">
      <c r="A342" s="77"/>
      <c r="B342" s="504"/>
      <c r="C342" s="77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7"/>
      <c r="AH342" s="74"/>
      <c r="AI342" s="74"/>
    </row>
    <row r="343" ht="15.75" customHeight="1">
      <c r="A343" s="77"/>
      <c r="B343" s="504"/>
      <c r="C343" s="77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7"/>
      <c r="AH343" s="74"/>
      <c r="AI343" s="74"/>
    </row>
    <row r="344" ht="15.75" customHeight="1">
      <c r="A344" s="77"/>
      <c r="B344" s="504"/>
      <c r="C344" s="77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7"/>
      <c r="AH344" s="74"/>
      <c r="AI344" s="74"/>
    </row>
    <row r="345" ht="15.75" customHeight="1">
      <c r="A345" s="77"/>
      <c r="B345" s="504"/>
      <c r="C345" s="77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7"/>
      <c r="AH345" s="74"/>
      <c r="AI345" s="74"/>
    </row>
    <row r="346" ht="15.75" customHeight="1">
      <c r="A346" s="77"/>
      <c r="B346" s="504"/>
      <c r="C346" s="77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7"/>
      <c r="AH346" s="74"/>
      <c r="AI346" s="74"/>
    </row>
    <row r="347" ht="15.75" customHeight="1">
      <c r="A347" s="77"/>
      <c r="B347" s="504"/>
      <c r="C347" s="77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7"/>
      <c r="AH347" s="74"/>
      <c r="AI347" s="74"/>
    </row>
    <row r="348" ht="15.75" customHeight="1">
      <c r="A348" s="77"/>
      <c r="B348" s="504"/>
      <c r="C348" s="77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7"/>
      <c r="AH348" s="74"/>
      <c r="AI348" s="74"/>
    </row>
    <row r="349" ht="15.75" customHeight="1">
      <c r="A349" s="77"/>
      <c r="B349" s="504"/>
      <c r="C349" s="77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7"/>
      <c r="AH349" s="74"/>
      <c r="AI349" s="74"/>
    </row>
    <row r="350" ht="15.75" customHeight="1">
      <c r="A350" s="77"/>
      <c r="B350" s="504"/>
      <c r="C350" s="77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7"/>
      <c r="AH350" s="74"/>
      <c r="AI350" s="74"/>
    </row>
    <row r="351" ht="15.75" customHeight="1">
      <c r="A351" s="77"/>
      <c r="B351" s="504"/>
      <c r="C351" s="77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7"/>
      <c r="AH351" s="74"/>
      <c r="AI351" s="74"/>
    </row>
    <row r="352" ht="15.75" customHeight="1">
      <c r="A352" s="77"/>
      <c r="B352" s="504"/>
      <c r="C352" s="77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7"/>
      <c r="AH352" s="74"/>
      <c r="AI352" s="74"/>
    </row>
    <row r="353" ht="15.75" customHeight="1">
      <c r="A353" s="77"/>
      <c r="B353" s="504"/>
      <c r="C353" s="77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7"/>
      <c r="AH353" s="74"/>
      <c r="AI353" s="74"/>
    </row>
    <row r="354" ht="15.75" customHeight="1">
      <c r="A354" s="77"/>
      <c r="B354" s="504"/>
      <c r="C354" s="77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7"/>
      <c r="AH354" s="74"/>
      <c r="AI354" s="74"/>
    </row>
    <row r="355" ht="15.75" customHeight="1">
      <c r="A355" s="77"/>
      <c r="B355" s="504"/>
      <c r="C355" s="77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7"/>
      <c r="AH355" s="74"/>
      <c r="AI355" s="74"/>
    </row>
    <row r="356" ht="15.75" customHeight="1">
      <c r="A356" s="77"/>
      <c r="B356" s="504"/>
      <c r="C356" s="77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7"/>
      <c r="AH356" s="74"/>
      <c r="AI356" s="74"/>
    </row>
    <row r="357" ht="15.75" customHeight="1">
      <c r="A357" s="77"/>
      <c r="B357" s="504"/>
      <c r="C357" s="77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7"/>
      <c r="AH357" s="74"/>
      <c r="AI357" s="74"/>
    </row>
    <row r="358" ht="15.75" customHeight="1">
      <c r="A358" s="77"/>
      <c r="B358" s="504"/>
      <c r="C358" s="77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7"/>
      <c r="AH358" s="74"/>
      <c r="AI358" s="74"/>
    </row>
    <row r="359" ht="15.75" customHeight="1">
      <c r="A359" s="77"/>
      <c r="B359" s="504"/>
      <c r="C359" s="77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7"/>
      <c r="AH359" s="74"/>
      <c r="AI359" s="74"/>
    </row>
    <row r="360" ht="15.75" customHeight="1">
      <c r="A360" s="77"/>
      <c r="B360" s="504"/>
      <c r="C360" s="77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7"/>
      <c r="AH360" s="74"/>
      <c r="AI360" s="74"/>
    </row>
    <row r="361" ht="15.75" customHeight="1">
      <c r="A361" s="77"/>
      <c r="B361" s="504"/>
      <c r="C361" s="77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7"/>
      <c r="AH361" s="74"/>
      <c r="AI361" s="74"/>
    </row>
    <row r="362" ht="15.75" customHeight="1">
      <c r="A362" s="77"/>
      <c r="B362" s="504"/>
      <c r="C362" s="77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7"/>
      <c r="AH362" s="74"/>
      <c r="AI362" s="74"/>
    </row>
    <row r="363" ht="15.75" customHeight="1">
      <c r="A363" s="77"/>
      <c r="B363" s="504"/>
      <c r="C363" s="77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7"/>
      <c r="AH363" s="74"/>
      <c r="AI363" s="74"/>
    </row>
    <row r="364" ht="15.75" customHeight="1">
      <c r="A364" s="77"/>
      <c r="B364" s="504"/>
      <c r="C364" s="77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7"/>
      <c r="AH364" s="74"/>
      <c r="AI364" s="74"/>
    </row>
    <row r="365" ht="15.75" customHeight="1">
      <c r="A365" s="77"/>
      <c r="B365" s="504"/>
      <c r="C365" s="77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7"/>
      <c r="AH365" s="74"/>
      <c r="AI365" s="74"/>
    </row>
    <row r="366" ht="15.75" customHeight="1">
      <c r="A366" s="77"/>
      <c r="B366" s="504"/>
      <c r="C366" s="77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7"/>
      <c r="AH366" s="74"/>
      <c r="AI366" s="74"/>
    </row>
    <row r="367" ht="15.75" customHeight="1">
      <c r="A367" s="77"/>
      <c r="B367" s="504"/>
      <c r="C367" s="77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7"/>
      <c r="AH367" s="74"/>
      <c r="AI367" s="74"/>
    </row>
    <row r="368" ht="15.75" customHeight="1">
      <c r="A368" s="77"/>
      <c r="B368" s="504"/>
      <c r="C368" s="77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7"/>
      <c r="AH368" s="74"/>
      <c r="AI368" s="74"/>
    </row>
    <row r="369" ht="15.75" customHeight="1">
      <c r="A369" s="77"/>
      <c r="B369" s="504"/>
      <c r="C369" s="77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7"/>
      <c r="AH369" s="74"/>
      <c r="AI369" s="74"/>
    </row>
    <row r="370" ht="15.75" customHeight="1">
      <c r="A370" s="77"/>
      <c r="B370" s="504"/>
      <c r="C370" s="77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7"/>
      <c r="AH370" s="74"/>
      <c r="AI370" s="74"/>
    </row>
    <row r="371" ht="15.75" customHeight="1">
      <c r="A371" s="77"/>
      <c r="B371" s="504"/>
      <c r="C371" s="77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7"/>
      <c r="AH371" s="74"/>
      <c r="AI371" s="74"/>
    </row>
    <row r="372" ht="15.75" customHeight="1">
      <c r="A372" s="77"/>
      <c r="B372" s="504"/>
      <c r="C372" s="77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7"/>
      <c r="AH372" s="74"/>
      <c r="AI372" s="74"/>
    </row>
    <row r="373" ht="15.75" customHeight="1">
      <c r="A373" s="77"/>
      <c r="B373" s="504"/>
      <c r="C373" s="77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7"/>
      <c r="AH373" s="74"/>
      <c r="AI373" s="74"/>
    </row>
    <row r="374" ht="15.75" customHeight="1">
      <c r="A374" s="77"/>
      <c r="B374" s="504"/>
      <c r="C374" s="77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7"/>
      <c r="AH374" s="74"/>
      <c r="AI374" s="74"/>
    </row>
    <row r="375" ht="15.75" customHeight="1">
      <c r="A375" s="77"/>
      <c r="B375" s="504"/>
      <c r="C375" s="77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7"/>
      <c r="AH375" s="74"/>
      <c r="AI375" s="74"/>
    </row>
    <row r="376" ht="15.75" customHeight="1">
      <c r="A376" s="77"/>
      <c r="B376" s="504"/>
      <c r="C376" s="77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7"/>
      <c r="AH376" s="74"/>
      <c r="AI376" s="74"/>
    </row>
    <row r="377" ht="15.75" customHeight="1">
      <c r="A377" s="77"/>
      <c r="B377" s="504"/>
      <c r="C377" s="77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7"/>
      <c r="AH377" s="74"/>
      <c r="AI377" s="74"/>
    </row>
    <row r="378" ht="15.75" customHeight="1">
      <c r="A378" s="77"/>
      <c r="B378" s="504"/>
      <c r="C378" s="77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7"/>
      <c r="AH378" s="74"/>
      <c r="AI378" s="74"/>
    </row>
    <row r="379" ht="15.75" customHeight="1">
      <c r="A379" s="77"/>
      <c r="B379" s="504"/>
      <c r="C379" s="77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7"/>
      <c r="AH379" s="74"/>
      <c r="AI379" s="74"/>
    </row>
    <row r="380" ht="15.75" customHeight="1">
      <c r="A380" s="77"/>
      <c r="B380" s="504"/>
      <c r="C380" s="77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7"/>
      <c r="AH380" s="74"/>
      <c r="AI380" s="74"/>
    </row>
    <row r="381" ht="15.75" customHeight="1">
      <c r="A381" s="77"/>
      <c r="B381" s="504"/>
      <c r="C381" s="77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7"/>
      <c r="AH381" s="74"/>
      <c r="AI381" s="74"/>
    </row>
    <row r="382" ht="15.75" customHeight="1">
      <c r="A382" s="77"/>
      <c r="B382" s="504"/>
      <c r="C382" s="77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7"/>
      <c r="AH382" s="74"/>
      <c r="AI382" s="74"/>
    </row>
    <row r="383" ht="15.75" customHeight="1">
      <c r="A383" s="77"/>
      <c r="B383" s="504"/>
      <c r="C383" s="77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7"/>
      <c r="AH383" s="74"/>
      <c r="AI383" s="74"/>
    </row>
    <row r="384" ht="15.75" customHeight="1">
      <c r="A384" s="77"/>
      <c r="B384" s="504"/>
      <c r="C384" s="77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7"/>
      <c r="AH384" s="74"/>
      <c r="AI384" s="74"/>
    </row>
    <row r="385" ht="15.75" customHeight="1">
      <c r="A385" s="77"/>
      <c r="B385" s="504"/>
      <c r="C385" s="77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7"/>
      <c r="AH385" s="74"/>
      <c r="AI385" s="74"/>
    </row>
    <row r="386" ht="15.75" customHeight="1">
      <c r="A386" s="77"/>
      <c r="B386" s="504"/>
      <c r="C386" s="77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7"/>
      <c r="AH386" s="74"/>
      <c r="AI386" s="74"/>
    </row>
    <row r="387" ht="15.75" customHeight="1">
      <c r="A387" s="77"/>
      <c r="B387" s="504"/>
      <c r="C387" s="77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7"/>
      <c r="AH387" s="74"/>
      <c r="AI387" s="74"/>
    </row>
    <row r="388" ht="15.75" customHeight="1">
      <c r="A388" s="77"/>
      <c r="B388" s="504"/>
      <c r="C388" s="77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7"/>
      <c r="AH388" s="74"/>
      <c r="AI388" s="74"/>
    </row>
    <row r="389" ht="15.75" customHeight="1">
      <c r="A389" s="77"/>
      <c r="B389" s="504"/>
      <c r="C389" s="77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7"/>
      <c r="AH389" s="74"/>
      <c r="AI389" s="74"/>
    </row>
    <row r="390" ht="15.75" customHeight="1">
      <c r="A390" s="77"/>
      <c r="B390" s="504"/>
      <c r="C390" s="77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7"/>
      <c r="AH390" s="74"/>
      <c r="AI390" s="74"/>
    </row>
    <row r="391" ht="15.75" customHeight="1">
      <c r="A391" s="77"/>
      <c r="B391" s="504"/>
      <c r="C391" s="77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7"/>
      <c r="AH391" s="74"/>
      <c r="AI391" s="74"/>
    </row>
    <row r="392" ht="15.75" customHeight="1">
      <c r="A392" s="77"/>
      <c r="B392" s="504"/>
      <c r="C392" s="77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7"/>
      <c r="AH392" s="74"/>
      <c r="AI392" s="74"/>
    </row>
    <row r="393" ht="15.75" customHeight="1">
      <c r="A393" s="77"/>
      <c r="B393" s="504"/>
      <c r="C393" s="77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7"/>
      <c r="AH393" s="74"/>
      <c r="AI393" s="74"/>
    </row>
    <row r="394" ht="15.75" customHeight="1">
      <c r="A394" s="77"/>
      <c r="B394" s="504"/>
      <c r="C394" s="77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7"/>
      <c r="AH394" s="74"/>
      <c r="AI394" s="74"/>
    </row>
    <row r="395" ht="15.75" customHeight="1">
      <c r="A395" s="77"/>
      <c r="B395" s="504"/>
      <c r="C395" s="77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7"/>
      <c r="AH395" s="74"/>
      <c r="AI395" s="74"/>
    </row>
    <row r="396" ht="15.75" customHeight="1">
      <c r="A396" s="77"/>
      <c r="B396" s="504"/>
      <c r="C396" s="77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7"/>
      <c r="AH396" s="74"/>
      <c r="AI396" s="74"/>
    </row>
    <row r="397" ht="15.75" customHeight="1">
      <c r="A397" s="77"/>
      <c r="B397" s="504"/>
      <c r="C397" s="77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7"/>
      <c r="AH397" s="74"/>
      <c r="AI397" s="74"/>
    </row>
    <row r="398" ht="15.75" customHeight="1">
      <c r="A398" s="77"/>
      <c r="B398" s="504"/>
      <c r="C398" s="77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7"/>
      <c r="AH398" s="74"/>
      <c r="AI398" s="74"/>
    </row>
    <row r="399" ht="15.75" customHeight="1">
      <c r="A399" s="77"/>
      <c r="B399" s="504"/>
      <c r="C399" s="77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7"/>
      <c r="AH399" s="74"/>
      <c r="AI399" s="74"/>
    </row>
    <row r="400" ht="15.75" customHeight="1">
      <c r="A400" s="77"/>
      <c r="B400" s="504"/>
      <c r="C400" s="77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7"/>
      <c r="AH400" s="74"/>
      <c r="AI400" s="74"/>
    </row>
    <row r="401" ht="15.75" customHeight="1">
      <c r="A401" s="77"/>
      <c r="B401" s="504"/>
      <c r="C401" s="77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7"/>
      <c r="AH401" s="74"/>
      <c r="AI401" s="74"/>
    </row>
    <row r="402" ht="15.75" customHeight="1">
      <c r="A402" s="77"/>
      <c r="B402" s="504"/>
      <c r="C402" s="77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7"/>
      <c r="AH402" s="74"/>
      <c r="AI402" s="74"/>
    </row>
    <row r="403" ht="15.75" customHeight="1">
      <c r="A403" s="77"/>
      <c r="B403" s="504"/>
      <c r="C403" s="77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7"/>
      <c r="AH403" s="74"/>
      <c r="AI403" s="74"/>
    </row>
    <row r="404" ht="15.75" customHeight="1">
      <c r="A404" s="77"/>
      <c r="B404" s="504"/>
      <c r="C404" s="77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7"/>
      <c r="AH404" s="74"/>
      <c r="AI404" s="74"/>
    </row>
    <row r="405" ht="15.75" customHeight="1">
      <c r="A405" s="77"/>
      <c r="B405" s="504"/>
      <c r="C405" s="77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7"/>
      <c r="AH405" s="74"/>
      <c r="AI405" s="74"/>
    </row>
    <row r="406" ht="15.75" customHeight="1">
      <c r="A406" s="77"/>
      <c r="B406" s="504"/>
      <c r="C406" s="77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7"/>
      <c r="AH406" s="74"/>
      <c r="AI406" s="74"/>
    </row>
    <row r="407" ht="15.75" customHeight="1">
      <c r="A407" s="77"/>
      <c r="B407" s="504"/>
      <c r="C407" s="77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7"/>
      <c r="AH407" s="74"/>
      <c r="AI407" s="74"/>
    </row>
    <row r="408" ht="15.75" customHeight="1">
      <c r="A408" s="77"/>
      <c r="B408" s="504"/>
      <c r="C408" s="77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7"/>
      <c r="AH408" s="74"/>
      <c r="AI408" s="74"/>
    </row>
    <row r="409" ht="15.75" customHeight="1">
      <c r="A409" s="77"/>
      <c r="B409" s="504"/>
      <c r="C409" s="77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7"/>
      <c r="AH409" s="74"/>
      <c r="AI409" s="74"/>
    </row>
    <row r="410" ht="15.75" customHeight="1">
      <c r="A410" s="77"/>
      <c r="B410" s="504"/>
      <c r="C410" s="77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7"/>
      <c r="AH410" s="74"/>
      <c r="AI410" s="74"/>
    </row>
    <row r="411" ht="15.75" customHeight="1">
      <c r="A411" s="77"/>
      <c r="B411" s="504"/>
      <c r="C411" s="77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7"/>
      <c r="AH411" s="74"/>
      <c r="AI411" s="74"/>
    </row>
    <row r="412" ht="15.75" customHeight="1">
      <c r="A412" s="77"/>
      <c r="B412" s="504"/>
      <c r="C412" s="77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7"/>
      <c r="AH412" s="74"/>
      <c r="AI412" s="74"/>
    </row>
    <row r="413" ht="15.75" customHeight="1">
      <c r="A413" s="77"/>
      <c r="B413" s="504"/>
      <c r="C413" s="77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7"/>
      <c r="AH413" s="74"/>
      <c r="AI413" s="74"/>
    </row>
    <row r="414" ht="15.75" customHeight="1">
      <c r="A414" s="77"/>
      <c r="B414" s="504"/>
      <c r="C414" s="77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7"/>
      <c r="AH414" s="74"/>
      <c r="AI414" s="74"/>
    </row>
    <row r="415" ht="15.75" customHeight="1">
      <c r="A415" s="77"/>
      <c r="B415" s="504"/>
      <c r="C415" s="77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7"/>
      <c r="AH415" s="74"/>
      <c r="AI415" s="74"/>
    </row>
    <row r="416" ht="15.75" customHeight="1">
      <c r="A416" s="77"/>
      <c r="B416" s="504"/>
      <c r="C416" s="77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7"/>
      <c r="AH416" s="74"/>
      <c r="AI416" s="74"/>
    </row>
    <row r="417" ht="15.75" customHeight="1">
      <c r="A417" s="77"/>
      <c r="B417" s="504"/>
      <c r="C417" s="77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7"/>
      <c r="AH417" s="74"/>
      <c r="AI417" s="74"/>
    </row>
    <row r="418" ht="15.75" customHeight="1">
      <c r="A418" s="77"/>
      <c r="B418" s="504"/>
      <c r="C418" s="77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7"/>
      <c r="AH418" s="74"/>
      <c r="AI418" s="74"/>
    </row>
    <row r="419" ht="15.75" customHeight="1">
      <c r="A419" s="77"/>
      <c r="B419" s="504"/>
      <c r="C419" s="77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7"/>
      <c r="AH419" s="74"/>
      <c r="AI419" s="74"/>
    </row>
    <row r="420" ht="15.75" customHeight="1">
      <c r="A420" s="77"/>
      <c r="B420" s="504"/>
      <c r="C420" s="77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7"/>
      <c r="AH420" s="74"/>
      <c r="AI420" s="74"/>
    </row>
    <row r="421" ht="15.75" customHeight="1">
      <c r="A421" s="77"/>
      <c r="B421" s="504"/>
      <c r="C421" s="77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7"/>
      <c r="AH421" s="74"/>
      <c r="AI421" s="74"/>
    </row>
    <row r="422" ht="15.75" customHeight="1">
      <c r="A422" s="77"/>
      <c r="B422" s="504"/>
      <c r="C422" s="77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7"/>
      <c r="AH422" s="74"/>
      <c r="AI422" s="74"/>
    </row>
    <row r="423" ht="15.75" customHeight="1">
      <c r="A423" s="77"/>
      <c r="B423" s="504"/>
      <c r="C423" s="77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7"/>
      <c r="AH423" s="74"/>
      <c r="AI423" s="74"/>
    </row>
    <row r="424" ht="15.75" customHeight="1">
      <c r="A424" s="77"/>
      <c r="B424" s="504"/>
      <c r="C424" s="77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7"/>
      <c r="AH424" s="74"/>
      <c r="AI424" s="74"/>
    </row>
    <row r="425" ht="15.75" customHeight="1">
      <c r="A425" s="77"/>
      <c r="B425" s="504"/>
      <c r="C425" s="77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7"/>
      <c r="AH425" s="74"/>
      <c r="AI425" s="74"/>
    </row>
    <row r="426" ht="15.75" customHeight="1">
      <c r="A426" s="77"/>
      <c r="B426" s="504"/>
      <c r="C426" s="77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7"/>
      <c r="AH426" s="74"/>
      <c r="AI426" s="74"/>
    </row>
    <row r="427" ht="15.75" customHeight="1">
      <c r="A427" s="77"/>
      <c r="B427" s="504"/>
      <c r="C427" s="77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7"/>
      <c r="AH427" s="74"/>
      <c r="AI427" s="74"/>
    </row>
    <row r="428" ht="15.75" customHeight="1">
      <c r="A428" s="77"/>
      <c r="B428" s="504"/>
      <c r="C428" s="77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7"/>
      <c r="AH428" s="74"/>
      <c r="AI428" s="74"/>
    </row>
    <row r="429" ht="15.75" customHeight="1">
      <c r="A429" s="77"/>
      <c r="B429" s="504"/>
      <c r="C429" s="77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7"/>
      <c r="AH429" s="74"/>
      <c r="AI429" s="74"/>
    </row>
    <row r="430" ht="15.75" customHeight="1">
      <c r="A430" s="77"/>
      <c r="B430" s="504"/>
      <c r="C430" s="77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7"/>
      <c r="AH430" s="74"/>
      <c r="AI430" s="74"/>
    </row>
    <row r="431" ht="15.75" customHeight="1">
      <c r="A431" s="77"/>
      <c r="B431" s="504"/>
      <c r="C431" s="77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7"/>
      <c r="AH431" s="74"/>
      <c r="AI431" s="74"/>
    </row>
    <row r="432" ht="15.75" customHeight="1">
      <c r="A432" s="77"/>
      <c r="B432" s="504"/>
      <c r="C432" s="77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7"/>
      <c r="AH432" s="74"/>
      <c r="AI432" s="74"/>
    </row>
    <row r="433" ht="15.75" customHeight="1">
      <c r="A433" s="77"/>
      <c r="B433" s="504"/>
      <c r="C433" s="77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7"/>
      <c r="AH433" s="74"/>
      <c r="AI433" s="74"/>
    </row>
    <row r="434" ht="15.75" customHeight="1">
      <c r="A434" s="77"/>
      <c r="B434" s="504"/>
      <c r="C434" s="77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7"/>
      <c r="AH434" s="74"/>
      <c r="AI434" s="74"/>
    </row>
    <row r="435" ht="15.75" customHeight="1">
      <c r="A435" s="77"/>
      <c r="B435" s="504"/>
      <c r="C435" s="77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7"/>
      <c r="AH435" s="74"/>
      <c r="AI435" s="74"/>
    </row>
    <row r="436" ht="15.75" customHeight="1">
      <c r="A436" s="77"/>
      <c r="B436" s="504"/>
      <c r="C436" s="77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7"/>
      <c r="AH436" s="74"/>
      <c r="AI436" s="74"/>
    </row>
    <row r="437" ht="15.75" customHeight="1">
      <c r="A437" s="77"/>
      <c r="B437" s="504"/>
      <c r="C437" s="77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7"/>
      <c r="AH437" s="74"/>
      <c r="AI437" s="74"/>
    </row>
    <row r="438" ht="15.75" customHeight="1">
      <c r="A438" s="77"/>
      <c r="B438" s="504"/>
      <c r="C438" s="77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7"/>
      <c r="AH438" s="74"/>
      <c r="AI438" s="74"/>
    </row>
    <row r="439" ht="15.75" customHeight="1">
      <c r="A439" s="77"/>
      <c r="B439" s="504"/>
      <c r="C439" s="77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7"/>
      <c r="AH439" s="74"/>
      <c r="AI439" s="74"/>
    </row>
    <row r="440" ht="15.75" customHeight="1">
      <c r="A440" s="77"/>
      <c r="B440" s="504"/>
      <c r="C440" s="77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7"/>
      <c r="AH440" s="74"/>
      <c r="AI440" s="74"/>
    </row>
    <row r="441" ht="15.75" customHeight="1">
      <c r="A441" s="77"/>
      <c r="B441" s="504"/>
      <c r="C441" s="77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7"/>
      <c r="AH441" s="74"/>
      <c r="AI441" s="74"/>
    </row>
    <row r="442" ht="15.75" customHeight="1">
      <c r="A442" s="77"/>
      <c r="B442" s="504"/>
      <c r="C442" s="77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7"/>
      <c r="AH442" s="74"/>
      <c r="AI442" s="74"/>
    </row>
    <row r="443" ht="15.75" customHeight="1">
      <c r="A443" s="77"/>
      <c r="B443" s="504"/>
      <c r="C443" s="77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7"/>
      <c r="AH443" s="74"/>
      <c r="AI443" s="74"/>
    </row>
    <row r="444" ht="15.75" customHeight="1">
      <c r="A444" s="77"/>
      <c r="B444" s="504"/>
      <c r="C444" s="77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7"/>
      <c r="AH444" s="74"/>
      <c r="AI444" s="74"/>
    </row>
    <row r="445" ht="15.75" customHeight="1">
      <c r="A445" s="77"/>
      <c r="B445" s="504"/>
      <c r="C445" s="77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7"/>
      <c r="AH445" s="74"/>
      <c r="AI445" s="74"/>
    </row>
    <row r="446" ht="15.75" customHeight="1">
      <c r="A446" s="77"/>
      <c r="B446" s="504"/>
      <c r="C446" s="77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7"/>
      <c r="AH446" s="74"/>
      <c r="AI446" s="74"/>
    </row>
    <row r="447" ht="15.75" customHeight="1">
      <c r="A447" s="77"/>
      <c r="B447" s="504"/>
      <c r="C447" s="77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7"/>
      <c r="AH447" s="74"/>
      <c r="AI447" s="74"/>
    </row>
    <row r="448" ht="15.75" customHeight="1">
      <c r="A448" s="77"/>
      <c r="B448" s="504"/>
      <c r="C448" s="77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7"/>
      <c r="AH448" s="74"/>
      <c r="AI448" s="74"/>
    </row>
    <row r="449" ht="15.75" customHeight="1">
      <c r="A449" s="77"/>
      <c r="B449" s="504"/>
      <c r="C449" s="77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7"/>
      <c r="AH449" s="74"/>
      <c r="AI449" s="74"/>
    </row>
    <row r="450" ht="15.75" customHeight="1">
      <c r="A450" s="77"/>
      <c r="B450" s="504"/>
      <c r="C450" s="77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7"/>
      <c r="AH450" s="74"/>
      <c r="AI450" s="74"/>
    </row>
    <row r="451" ht="15.75" customHeight="1">
      <c r="A451" s="77"/>
      <c r="B451" s="504"/>
      <c r="C451" s="77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7"/>
      <c r="AH451" s="74"/>
      <c r="AI451" s="74"/>
    </row>
    <row r="452" ht="15.75" customHeight="1">
      <c r="A452" s="77"/>
      <c r="B452" s="504"/>
      <c r="C452" s="77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7"/>
      <c r="AH452" s="74"/>
      <c r="AI452" s="74"/>
    </row>
    <row r="453" ht="15.75" customHeight="1">
      <c r="A453" s="77"/>
      <c r="B453" s="504"/>
      <c r="C453" s="77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7"/>
      <c r="AH453" s="74"/>
      <c r="AI453" s="74"/>
    </row>
    <row r="454" ht="15.75" customHeight="1">
      <c r="A454" s="77"/>
      <c r="B454" s="504"/>
      <c r="C454" s="77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7"/>
      <c r="AH454" s="74"/>
      <c r="AI454" s="74"/>
    </row>
    <row r="455" ht="15.75" customHeight="1">
      <c r="A455" s="77"/>
      <c r="B455" s="504"/>
      <c r="C455" s="77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7"/>
      <c r="AH455" s="74"/>
      <c r="AI455" s="74"/>
    </row>
    <row r="456" ht="15.75" customHeight="1">
      <c r="A456" s="77"/>
      <c r="B456" s="504"/>
      <c r="C456" s="77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7"/>
      <c r="AH456" s="74"/>
      <c r="AI456" s="74"/>
    </row>
    <row r="457" ht="15.75" customHeight="1">
      <c r="A457" s="77"/>
      <c r="B457" s="504"/>
      <c r="C457" s="77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7"/>
      <c r="AH457" s="74"/>
      <c r="AI457" s="74"/>
    </row>
    <row r="458" ht="15.75" customHeight="1">
      <c r="A458" s="77"/>
      <c r="B458" s="504"/>
      <c r="C458" s="77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7"/>
      <c r="AH458" s="74"/>
      <c r="AI458" s="74"/>
    </row>
    <row r="459" ht="15.75" customHeight="1">
      <c r="A459" s="77"/>
      <c r="B459" s="504"/>
      <c r="C459" s="77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7"/>
      <c r="AH459" s="74"/>
      <c r="AI459" s="74"/>
    </row>
    <row r="460" ht="15.75" customHeight="1">
      <c r="A460" s="77"/>
      <c r="B460" s="504"/>
      <c r="C460" s="77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7"/>
      <c r="AH460" s="74"/>
      <c r="AI460" s="74"/>
    </row>
    <row r="461" ht="15.75" customHeight="1">
      <c r="A461" s="77"/>
      <c r="B461" s="504"/>
      <c r="C461" s="77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7"/>
      <c r="AH461" s="74"/>
      <c r="AI461" s="74"/>
    </row>
    <row r="462" ht="15.75" customHeight="1">
      <c r="A462" s="77"/>
      <c r="B462" s="504"/>
      <c r="C462" s="77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7"/>
      <c r="AH462" s="74"/>
      <c r="AI462" s="74"/>
    </row>
    <row r="463" ht="15.75" customHeight="1">
      <c r="A463" s="77"/>
      <c r="B463" s="504"/>
      <c r="C463" s="77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7"/>
      <c r="AH463" s="74"/>
      <c r="AI463" s="74"/>
    </row>
    <row r="464" ht="15.75" customHeight="1">
      <c r="A464" s="77"/>
      <c r="B464" s="504"/>
      <c r="C464" s="77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7"/>
      <c r="AH464" s="74"/>
      <c r="AI464" s="74"/>
    </row>
    <row r="465" ht="15.75" customHeight="1">
      <c r="A465" s="77"/>
      <c r="B465" s="504"/>
      <c r="C465" s="77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7"/>
      <c r="AH465" s="74"/>
      <c r="AI465" s="74"/>
    </row>
    <row r="466" ht="15.75" customHeight="1">
      <c r="A466" s="77"/>
      <c r="B466" s="504"/>
      <c r="C466" s="77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7"/>
      <c r="AH466" s="74"/>
      <c r="AI466" s="74"/>
    </row>
    <row r="467" ht="15.75" customHeight="1">
      <c r="A467" s="77"/>
      <c r="B467" s="504"/>
      <c r="C467" s="77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7"/>
      <c r="AH467" s="74"/>
      <c r="AI467" s="74"/>
    </row>
    <row r="468" ht="15.75" customHeight="1">
      <c r="A468" s="77"/>
      <c r="B468" s="504"/>
      <c r="C468" s="77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7"/>
      <c r="AH468" s="74"/>
      <c r="AI468" s="74"/>
    </row>
    <row r="469" ht="15.75" customHeight="1">
      <c r="A469" s="77"/>
      <c r="B469" s="504"/>
      <c r="C469" s="77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7"/>
      <c r="AH469" s="74"/>
      <c r="AI469" s="74"/>
    </row>
    <row r="470" ht="15.75" customHeight="1">
      <c r="A470" s="77"/>
      <c r="B470" s="504"/>
      <c r="C470" s="77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7"/>
      <c r="AH470" s="74"/>
      <c r="AI470" s="74"/>
    </row>
    <row r="471" ht="15.75" customHeight="1">
      <c r="A471" s="77"/>
      <c r="B471" s="504"/>
      <c r="C471" s="77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7"/>
      <c r="AH471" s="74"/>
      <c r="AI471" s="74"/>
    </row>
    <row r="472" ht="15.75" customHeight="1">
      <c r="A472" s="77"/>
      <c r="B472" s="504"/>
      <c r="C472" s="77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7"/>
      <c r="AH472" s="74"/>
      <c r="AI472" s="74"/>
    </row>
    <row r="473" ht="15.75" customHeight="1">
      <c r="A473" s="77"/>
      <c r="B473" s="504"/>
      <c r="C473" s="77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7"/>
      <c r="AH473" s="74"/>
      <c r="AI473" s="74"/>
    </row>
    <row r="474" ht="15.75" customHeight="1">
      <c r="A474" s="77"/>
      <c r="B474" s="504"/>
      <c r="C474" s="77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7"/>
      <c r="AH474" s="74"/>
      <c r="AI474" s="74"/>
    </row>
    <row r="475" ht="15.75" customHeight="1">
      <c r="A475" s="77"/>
      <c r="B475" s="504"/>
      <c r="C475" s="77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7"/>
      <c r="AH475" s="74"/>
      <c r="AI475" s="74"/>
    </row>
    <row r="476" ht="15.75" customHeight="1">
      <c r="A476" s="77"/>
      <c r="B476" s="504"/>
      <c r="C476" s="77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7"/>
      <c r="AH476" s="74"/>
      <c r="AI476" s="74"/>
    </row>
    <row r="477" ht="15.75" customHeight="1">
      <c r="A477" s="77"/>
      <c r="B477" s="504"/>
      <c r="C477" s="77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7"/>
      <c r="AH477" s="74"/>
      <c r="AI477" s="74"/>
    </row>
    <row r="478" ht="15.75" customHeight="1">
      <c r="A478" s="77"/>
      <c r="B478" s="504"/>
      <c r="C478" s="77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7"/>
      <c r="AH478" s="74"/>
      <c r="AI478" s="74"/>
    </row>
    <row r="479" ht="15.75" customHeight="1">
      <c r="A479" s="77"/>
      <c r="B479" s="504"/>
      <c r="C479" s="77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7"/>
      <c r="AH479" s="74"/>
      <c r="AI479" s="74"/>
    </row>
    <row r="480" ht="15.75" customHeight="1">
      <c r="A480" s="77"/>
      <c r="B480" s="504"/>
      <c r="C480" s="77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7"/>
      <c r="AH480" s="74"/>
      <c r="AI480" s="74"/>
    </row>
    <row r="481" ht="15.75" customHeight="1">
      <c r="A481" s="77"/>
      <c r="B481" s="504"/>
      <c r="C481" s="77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7"/>
      <c r="AH481" s="74"/>
      <c r="AI481" s="74"/>
    </row>
    <row r="482" ht="15.75" customHeight="1">
      <c r="A482" s="77"/>
      <c r="B482" s="504"/>
      <c r="C482" s="77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7"/>
      <c r="AH482" s="74"/>
      <c r="AI482" s="74"/>
    </row>
    <row r="483" ht="15.75" customHeight="1">
      <c r="A483" s="77"/>
      <c r="B483" s="504"/>
      <c r="C483" s="77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7"/>
      <c r="AH483" s="74"/>
      <c r="AI483" s="74"/>
    </row>
    <row r="484" ht="15.75" customHeight="1">
      <c r="A484" s="77"/>
      <c r="B484" s="504"/>
      <c r="C484" s="77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7"/>
      <c r="AH484" s="74"/>
      <c r="AI484" s="74"/>
    </row>
    <row r="485" ht="15.75" customHeight="1">
      <c r="A485" s="77"/>
      <c r="B485" s="504"/>
      <c r="C485" s="77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7"/>
      <c r="AH485" s="74"/>
      <c r="AI485" s="74"/>
    </row>
    <row r="486" ht="15.75" customHeight="1">
      <c r="A486" s="77"/>
      <c r="B486" s="504"/>
      <c r="C486" s="77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7"/>
      <c r="AH486" s="74"/>
      <c r="AI486" s="74"/>
    </row>
    <row r="487" ht="15.75" customHeight="1">
      <c r="A487" s="77"/>
      <c r="B487" s="504"/>
      <c r="C487" s="77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7"/>
      <c r="AH487" s="74"/>
      <c r="AI487" s="74"/>
    </row>
    <row r="488" ht="15.75" customHeight="1">
      <c r="A488" s="77"/>
      <c r="B488" s="504"/>
      <c r="C488" s="77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7"/>
      <c r="AH488" s="74"/>
      <c r="AI488" s="74"/>
    </row>
    <row r="489" ht="15.75" customHeight="1">
      <c r="A489" s="77"/>
      <c r="B489" s="504"/>
      <c r="C489" s="77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7"/>
      <c r="AH489" s="74"/>
      <c r="AI489" s="74"/>
    </row>
    <row r="490" ht="15.75" customHeight="1">
      <c r="A490" s="77"/>
      <c r="B490" s="504"/>
      <c r="C490" s="77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7"/>
      <c r="AH490" s="74"/>
      <c r="AI490" s="74"/>
    </row>
    <row r="491" ht="15.75" customHeight="1">
      <c r="A491" s="77"/>
      <c r="B491" s="504"/>
      <c r="C491" s="77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7"/>
      <c r="AH491" s="74"/>
      <c r="AI491" s="74"/>
    </row>
    <row r="492" ht="15.75" customHeight="1">
      <c r="A492" s="77"/>
      <c r="B492" s="504"/>
      <c r="C492" s="77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7"/>
      <c r="AH492" s="74"/>
      <c r="AI492" s="74"/>
    </row>
    <row r="493" ht="15.75" customHeight="1">
      <c r="A493" s="77"/>
      <c r="B493" s="504"/>
      <c r="C493" s="77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7"/>
      <c r="AH493" s="74"/>
      <c r="AI493" s="74"/>
    </row>
    <row r="494" ht="15.75" customHeight="1">
      <c r="A494" s="77"/>
      <c r="B494" s="504"/>
      <c r="C494" s="77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7"/>
      <c r="AH494" s="74"/>
      <c r="AI494" s="74"/>
    </row>
    <row r="495" ht="15.75" customHeight="1">
      <c r="A495" s="77"/>
      <c r="B495" s="504"/>
      <c r="C495" s="77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7"/>
      <c r="AH495" s="74"/>
      <c r="AI495" s="74"/>
    </row>
    <row r="496" ht="15.75" customHeight="1">
      <c r="A496" s="77"/>
      <c r="B496" s="504"/>
      <c r="C496" s="77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7"/>
      <c r="AH496" s="74"/>
      <c r="AI496" s="74"/>
    </row>
    <row r="497" ht="15.75" customHeight="1">
      <c r="A497" s="77"/>
      <c r="B497" s="504"/>
      <c r="C497" s="77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7"/>
      <c r="AH497" s="74"/>
      <c r="AI497" s="74"/>
    </row>
    <row r="498" ht="15.75" customHeight="1">
      <c r="A498" s="77"/>
      <c r="B498" s="504"/>
      <c r="C498" s="77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7"/>
      <c r="AH498" s="74"/>
      <c r="AI498" s="74"/>
    </row>
    <row r="499" ht="15.75" customHeight="1">
      <c r="A499" s="77"/>
      <c r="B499" s="504"/>
      <c r="C499" s="77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7"/>
      <c r="AH499" s="74"/>
      <c r="AI499" s="74"/>
    </row>
    <row r="500" ht="15.75" customHeight="1">
      <c r="A500" s="77"/>
      <c r="B500" s="504"/>
      <c r="C500" s="77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7"/>
      <c r="AH500" s="74"/>
      <c r="AI500" s="74"/>
    </row>
    <row r="501" ht="15.75" customHeight="1">
      <c r="A501" s="77"/>
      <c r="B501" s="504"/>
      <c r="C501" s="77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7"/>
      <c r="AH501" s="74"/>
      <c r="AI501" s="74"/>
    </row>
    <row r="502" ht="15.75" customHeight="1">
      <c r="A502" s="77"/>
      <c r="B502" s="504"/>
      <c r="C502" s="77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7"/>
      <c r="AH502" s="74"/>
      <c r="AI502" s="74"/>
    </row>
    <row r="503" ht="15.75" customHeight="1">
      <c r="A503" s="77"/>
      <c r="B503" s="504"/>
      <c r="C503" s="77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7"/>
      <c r="AH503" s="74"/>
      <c r="AI503" s="74"/>
    </row>
    <row r="504" ht="15.75" customHeight="1">
      <c r="A504" s="77"/>
      <c r="B504" s="504"/>
      <c r="C504" s="77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7"/>
      <c r="AH504" s="74"/>
      <c r="AI504" s="74"/>
    </row>
    <row r="505" ht="15.75" customHeight="1">
      <c r="A505" s="77"/>
      <c r="B505" s="504"/>
      <c r="C505" s="77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7"/>
      <c r="AH505" s="74"/>
      <c r="AI505" s="74"/>
    </row>
    <row r="506" ht="15.75" customHeight="1">
      <c r="A506" s="77"/>
      <c r="B506" s="504"/>
      <c r="C506" s="77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7"/>
      <c r="AH506" s="74"/>
      <c r="AI506" s="74"/>
    </row>
    <row r="507" ht="15.75" customHeight="1">
      <c r="A507" s="77"/>
      <c r="B507" s="504"/>
      <c r="C507" s="77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7"/>
      <c r="AH507" s="74"/>
      <c r="AI507" s="74"/>
    </row>
    <row r="508" ht="15.75" customHeight="1">
      <c r="A508" s="77"/>
      <c r="B508" s="504"/>
      <c r="C508" s="77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7"/>
      <c r="AH508" s="74"/>
      <c r="AI508" s="74"/>
    </row>
    <row r="509" ht="15.75" customHeight="1">
      <c r="A509" s="77"/>
      <c r="B509" s="504"/>
      <c r="C509" s="77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7"/>
      <c r="AH509" s="74"/>
      <c r="AI509" s="74"/>
    </row>
    <row r="510" ht="15.75" customHeight="1">
      <c r="A510" s="77"/>
      <c r="B510" s="504"/>
      <c r="C510" s="77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7"/>
      <c r="AH510" s="74"/>
      <c r="AI510" s="74"/>
    </row>
    <row r="511" ht="15.75" customHeight="1">
      <c r="A511" s="77"/>
      <c r="B511" s="504"/>
      <c r="C511" s="77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7"/>
      <c r="AH511" s="74"/>
      <c r="AI511" s="74"/>
    </row>
    <row r="512" ht="15.75" customHeight="1">
      <c r="A512" s="77"/>
      <c r="B512" s="504"/>
      <c r="C512" s="77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7"/>
      <c r="AH512" s="74"/>
      <c r="AI512" s="74"/>
    </row>
    <row r="513" ht="15.75" customHeight="1">
      <c r="A513" s="77"/>
      <c r="B513" s="504"/>
      <c r="C513" s="77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7"/>
      <c r="AH513" s="74"/>
      <c r="AI513" s="74"/>
    </row>
    <row r="514" ht="15.75" customHeight="1">
      <c r="A514" s="77"/>
      <c r="B514" s="504"/>
      <c r="C514" s="77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7"/>
      <c r="AH514" s="74"/>
      <c r="AI514" s="74"/>
    </row>
    <row r="515" ht="15.75" customHeight="1">
      <c r="A515" s="77"/>
      <c r="B515" s="504"/>
      <c r="C515" s="77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7"/>
      <c r="AH515" s="74"/>
      <c r="AI515" s="74"/>
    </row>
    <row r="516" ht="15.75" customHeight="1">
      <c r="A516" s="77"/>
      <c r="B516" s="504"/>
      <c r="C516" s="77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7"/>
      <c r="AH516" s="74"/>
      <c r="AI516" s="74"/>
    </row>
    <row r="517" ht="15.75" customHeight="1">
      <c r="A517" s="77"/>
      <c r="B517" s="504"/>
      <c r="C517" s="77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7"/>
      <c r="AH517" s="74"/>
      <c r="AI517" s="74"/>
    </row>
    <row r="518" ht="15.75" customHeight="1">
      <c r="A518" s="77"/>
      <c r="B518" s="504"/>
      <c r="C518" s="77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7"/>
      <c r="AH518" s="74"/>
      <c r="AI518" s="74"/>
    </row>
    <row r="519" ht="15.75" customHeight="1">
      <c r="A519" s="77"/>
      <c r="B519" s="504"/>
      <c r="C519" s="77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7"/>
      <c r="AH519" s="74"/>
      <c r="AI519" s="74"/>
    </row>
    <row r="520" ht="15.75" customHeight="1">
      <c r="A520" s="77"/>
      <c r="B520" s="504"/>
      <c r="C520" s="77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7"/>
      <c r="AH520" s="74"/>
      <c r="AI520" s="74"/>
    </row>
    <row r="521" ht="15.75" customHeight="1">
      <c r="A521" s="77"/>
      <c r="B521" s="504"/>
      <c r="C521" s="77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7"/>
      <c r="AH521" s="74"/>
      <c r="AI521" s="74"/>
    </row>
    <row r="522" ht="15.75" customHeight="1">
      <c r="A522" s="77"/>
      <c r="B522" s="504"/>
      <c r="C522" s="77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7"/>
      <c r="AH522" s="74"/>
      <c r="AI522" s="74"/>
    </row>
    <row r="523" ht="15.75" customHeight="1">
      <c r="A523" s="77"/>
      <c r="B523" s="504"/>
      <c r="C523" s="77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7"/>
      <c r="AH523" s="74"/>
      <c r="AI523" s="74"/>
    </row>
    <row r="524" ht="15.75" customHeight="1">
      <c r="A524" s="77"/>
      <c r="B524" s="504"/>
      <c r="C524" s="77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7"/>
      <c r="AH524" s="74"/>
      <c r="AI524" s="74"/>
    </row>
    <row r="525" ht="15.75" customHeight="1">
      <c r="A525" s="77"/>
      <c r="B525" s="504"/>
      <c r="C525" s="77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7"/>
      <c r="AH525" s="74"/>
      <c r="AI525" s="74"/>
    </row>
    <row r="526" ht="15.75" customHeight="1">
      <c r="A526" s="77"/>
      <c r="B526" s="504"/>
      <c r="C526" s="77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7"/>
      <c r="AH526" s="74"/>
      <c r="AI526" s="74"/>
    </row>
    <row r="527" ht="15.75" customHeight="1">
      <c r="A527" s="77"/>
      <c r="B527" s="504"/>
      <c r="C527" s="77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7"/>
      <c r="AH527" s="74"/>
      <c r="AI527" s="74"/>
    </row>
    <row r="528" ht="15.75" customHeight="1">
      <c r="A528" s="77"/>
      <c r="B528" s="504"/>
      <c r="C528" s="77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7"/>
      <c r="AH528" s="74"/>
      <c r="AI528" s="74"/>
    </row>
    <row r="529" ht="15.75" customHeight="1">
      <c r="A529" s="77"/>
      <c r="B529" s="504"/>
      <c r="C529" s="77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7"/>
      <c r="AH529" s="74"/>
      <c r="AI529" s="74"/>
    </row>
    <row r="530" ht="15.75" customHeight="1">
      <c r="A530" s="77"/>
      <c r="B530" s="504"/>
      <c r="C530" s="77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7"/>
      <c r="AH530" s="74"/>
      <c r="AI530" s="74"/>
    </row>
    <row r="531" ht="15.75" customHeight="1">
      <c r="A531" s="77"/>
      <c r="B531" s="504"/>
      <c r="C531" s="77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7"/>
      <c r="AH531" s="74"/>
      <c r="AI531" s="74"/>
    </row>
    <row r="532" ht="15.75" customHeight="1">
      <c r="A532" s="77"/>
      <c r="B532" s="504"/>
      <c r="C532" s="77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7"/>
      <c r="AH532" s="74"/>
      <c r="AI532" s="74"/>
    </row>
    <row r="533" ht="15.75" customHeight="1">
      <c r="A533" s="77"/>
      <c r="B533" s="504"/>
      <c r="C533" s="77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7"/>
      <c r="AH533" s="74"/>
      <c r="AI533" s="74"/>
    </row>
    <row r="534" ht="15.75" customHeight="1">
      <c r="A534" s="77"/>
      <c r="B534" s="504"/>
      <c r="C534" s="77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7"/>
      <c r="AH534" s="74"/>
      <c r="AI534" s="74"/>
    </row>
    <row r="535" ht="15.75" customHeight="1">
      <c r="A535" s="77"/>
      <c r="B535" s="504"/>
      <c r="C535" s="77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7"/>
      <c r="AH535" s="74"/>
      <c r="AI535" s="74"/>
    </row>
    <row r="536" ht="15.75" customHeight="1">
      <c r="A536" s="77"/>
      <c r="B536" s="504"/>
      <c r="C536" s="77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7"/>
      <c r="AH536" s="74"/>
      <c r="AI536" s="74"/>
    </row>
    <row r="537" ht="15.75" customHeight="1">
      <c r="A537" s="77"/>
      <c r="B537" s="504"/>
      <c r="C537" s="77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7"/>
      <c r="AH537" s="74"/>
      <c r="AI537" s="74"/>
    </row>
    <row r="538" ht="15.75" customHeight="1">
      <c r="A538" s="77"/>
      <c r="B538" s="504"/>
      <c r="C538" s="77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7"/>
      <c r="AH538" s="74"/>
      <c r="AI538" s="74"/>
    </row>
    <row r="539" ht="15.75" customHeight="1">
      <c r="A539" s="77"/>
      <c r="B539" s="504"/>
      <c r="C539" s="77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7"/>
      <c r="AH539" s="74"/>
      <c r="AI539" s="74"/>
    </row>
    <row r="540" ht="15.75" customHeight="1">
      <c r="A540" s="77"/>
      <c r="B540" s="504"/>
      <c r="C540" s="77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7"/>
      <c r="AH540" s="74"/>
      <c r="AI540" s="74"/>
    </row>
    <row r="541" ht="15.75" customHeight="1">
      <c r="A541" s="77"/>
      <c r="B541" s="504"/>
      <c r="C541" s="77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7"/>
      <c r="AH541" s="74"/>
      <c r="AI541" s="74"/>
    </row>
    <row r="542" ht="15.75" customHeight="1">
      <c r="A542" s="77"/>
      <c r="B542" s="504"/>
      <c r="C542" s="77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7"/>
      <c r="AH542" s="74"/>
      <c r="AI542" s="74"/>
    </row>
    <row r="543" ht="15.75" customHeight="1">
      <c r="A543" s="77"/>
      <c r="B543" s="504"/>
      <c r="C543" s="77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7"/>
      <c r="AH543" s="74"/>
      <c r="AI543" s="74"/>
    </row>
    <row r="544" ht="15.75" customHeight="1">
      <c r="A544" s="77"/>
      <c r="B544" s="504"/>
      <c r="C544" s="77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7"/>
      <c r="AH544" s="74"/>
      <c r="AI544" s="74"/>
    </row>
    <row r="545" ht="15.75" customHeight="1">
      <c r="A545" s="77"/>
      <c r="B545" s="504"/>
      <c r="C545" s="77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7"/>
      <c r="AH545" s="74"/>
      <c r="AI545" s="74"/>
    </row>
    <row r="546" ht="15.75" customHeight="1">
      <c r="A546" s="77"/>
      <c r="B546" s="504"/>
      <c r="C546" s="77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7"/>
      <c r="AH546" s="74"/>
      <c r="AI546" s="74"/>
    </row>
    <row r="547" ht="15.75" customHeight="1">
      <c r="A547" s="77"/>
      <c r="B547" s="504"/>
      <c r="C547" s="77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7"/>
      <c r="AH547" s="74"/>
      <c r="AI547" s="74"/>
    </row>
    <row r="548" ht="15.75" customHeight="1">
      <c r="A548" s="77"/>
      <c r="B548" s="504"/>
      <c r="C548" s="77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7"/>
      <c r="AH548" s="74"/>
      <c r="AI548" s="74"/>
    </row>
    <row r="549" ht="15.75" customHeight="1">
      <c r="A549" s="77"/>
      <c r="B549" s="504"/>
      <c r="C549" s="77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7"/>
      <c r="AH549" s="74"/>
      <c r="AI549" s="74"/>
    </row>
    <row r="550" ht="15.75" customHeight="1">
      <c r="A550" s="77"/>
      <c r="B550" s="504"/>
      <c r="C550" s="77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7"/>
      <c r="AH550" s="74"/>
      <c r="AI550" s="74"/>
    </row>
    <row r="551" ht="15.75" customHeight="1">
      <c r="A551" s="77"/>
      <c r="B551" s="504"/>
      <c r="C551" s="77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7"/>
      <c r="AH551" s="74"/>
      <c r="AI551" s="74"/>
    </row>
    <row r="552" ht="15.75" customHeight="1">
      <c r="A552" s="77"/>
      <c r="B552" s="504"/>
      <c r="C552" s="77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7"/>
      <c r="AH552" s="74"/>
      <c r="AI552" s="74"/>
    </row>
    <row r="553" ht="15.75" customHeight="1">
      <c r="A553" s="77"/>
      <c r="B553" s="504"/>
      <c r="C553" s="77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7"/>
      <c r="AH553" s="74"/>
      <c r="AI553" s="74"/>
    </row>
    <row r="554" ht="15.75" customHeight="1">
      <c r="A554" s="77"/>
      <c r="B554" s="504"/>
      <c r="C554" s="77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7"/>
      <c r="AH554" s="74"/>
      <c r="AI554" s="74"/>
    </row>
    <row r="555" ht="15.75" customHeight="1">
      <c r="A555" s="77"/>
      <c r="B555" s="504"/>
      <c r="C555" s="77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7"/>
      <c r="AH555" s="74"/>
      <c r="AI555" s="74"/>
    </row>
    <row r="556" ht="15.75" customHeight="1">
      <c r="A556" s="77"/>
      <c r="B556" s="504"/>
      <c r="C556" s="77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7"/>
      <c r="AH556" s="74"/>
      <c r="AI556" s="74"/>
    </row>
    <row r="557" ht="15.75" customHeight="1">
      <c r="A557" s="77"/>
      <c r="B557" s="504"/>
      <c r="C557" s="77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7"/>
      <c r="AH557" s="74"/>
      <c r="AI557" s="74"/>
    </row>
    <row r="558" ht="15.75" customHeight="1">
      <c r="A558" s="77"/>
      <c r="B558" s="504"/>
      <c r="C558" s="77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7"/>
      <c r="AH558" s="74"/>
      <c r="AI558" s="74"/>
    </row>
    <row r="559" ht="15.75" customHeight="1">
      <c r="A559" s="77"/>
      <c r="B559" s="504"/>
      <c r="C559" s="77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7"/>
      <c r="AH559" s="74"/>
      <c r="AI559" s="74"/>
    </row>
    <row r="560" ht="15.75" customHeight="1">
      <c r="A560" s="77"/>
      <c r="B560" s="504"/>
      <c r="C560" s="77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7"/>
      <c r="AH560" s="74"/>
      <c r="AI560" s="74"/>
    </row>
    <row r="561" ht="15.75" customHeight="1">
      <c r="A561" s="77"/>
      <c r="B561" s="504"/>
      <c r="C561" s="77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7"/>
      <c r="AH561" s="74"/>
      <c r="AI561" s="74"/>
    </row>
    <row r="562" ht="15.75" customHeight="1">
      <c r="A562" s="77"/>
      <c r="B562" s="504"/>
      <c r="C562" s="77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7"/>
      <c r="AH562" s="74"/>
      <c r="AI562" s="74"/>
    </row>
    <row r="563" ht="15.75" customHeight="1">
      <c r="A563" s="77"/>
      <c r="B563" s="504"/>
      <c r="C563" s="77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7"/>
      <c r="AH563" s="74"/>
      <c r="AI563" s="74"/>
    </row>
    <row r="564" ht="15.75" customHeight="1">
      <c r="A564" s="77"/>
      <c r="B564" s="504"/>
      <c r="C564" s="77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7"/>
      <c r="AH564" s="74"/>
      <c r="AI564" s="74"/>
    </row>
    <row r="565" ht="15.75" customHeight="1">
      <c r="A565" s="77"/>
      <c r="B565" s="504"/>
      <c r="C565" s="77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7"/>
      <c r="AH565" s="74"/>
      <c r="AI565" s="74"/>
    </row>
    <row r="566" ht="15.75" customHeight="1">
      <c r="A566" s="77"/>
      <c r="B566" s="504"/>
      <c r="C566" s="77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7"/>
      <c r="AH566" s="74"/>
      <c r="AI566" s="74"/>
    </row>
    <row r="567" ht="15.75" customHeight="1">
      <c r="A567" s="77"/>
      <c r="B567" s="504"/>
      <c r="C567" s="77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7"/>
      <c r="AH567" s="74"/>
      <c r="AI567" s="74"/>
    </row>
    <row r="568" ht="15.75" customHeight="1">
      <c r="A568" s="77"/>
      <c r="B568" s="504"/>
      <c r="C568" s="77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7"/>
      <c r="AH568" s="74"/>
      <c r="AI568" s="74"/>
    </row>
    <row r="569" ht="15.75" customHeight="1">
      <c r="A569" s="77"/>
      <c r="B569" s="504"/>
      <c r="C569" s="77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7"/>
      <c r="AH569" s="74"/>
      <c r="AI569" s="74"/>
    </row>
    <row r="570" ht="15.75" customHeight="1">
      <c r="A570" s="77"/>
      <c r="B570" s="504"/>
      <c r="C570" s="77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7"/>
      <c r="AH570" s="74"/>
      <c r="AI570" s="74"/>
    </row>
    <row r="571" ht="15.75" customHeight="1">
      <c r="A571" s="77"/>
      <c r="B571" s="504"/>
      <c r="C571" s="77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7"/>
      <c r="AH571" s="74"/>
      <c r="AI571" s="74"/>
    </row>
    <row r="572" ht="15.75" customHeight="1">
      <c r="A572" s="77"/>
      <c r="B572" s="504"/>
      <c r="C572" s="77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7"/>
      <c r="AH572" s="74"/>
      <c r="AI572" s="74"/>
    </row>
    <row r="573" ht="15.75" customHeight="1">
      <c r="A573" s="77"/>
      <c r="B573" s="504"/>
      <c r="C573" s="77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7"/>
      <c r="AH573" s="74"/>
      <c r="AI573" s="74"/>
    </row>
    <row r="574" ht="15.75" customHeight="1">
      <c r="A574" s="77"/>
      <c r="B574" s="504"/>
      <c r="C574" s="77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7"/>
      <c r="AH574" s="74"/>
      <c r="AI574" s="74"/>
    </row>
    <row r="575" ht="15.75" customHeight="1">
      <c r="A575" s="77"/>
      <c r="B575" s="504"/>
      <c r="C575" s="77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7"/>
      <c r="AH575" s="74"/>
      <c r="AI575" s="74"/>
    </row>
    <row r="576" ht="15.75" customHeight="1">
      <c r="A576" s="77"/>
      <c r="B576" s="504"/>
      <c r="C576" s="77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7"/>
      <c r="AH576" s="74"/>
      <c r="AI576" s="74"/>
    </row>
    <row r="577" ht="15.75" customHeight="1">
      <c r="A577" s="77"/>
      <c r="B577" s="504"/>
      <c r="C577" s="77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7"/>
      <c r="AH577" s="74"/>
      <c r="AI577" s="74"/>
    </row>
    <row r="578" ht="15.75" customHeight="1">
      <c r="A578" s="77"/>
      <c r="B578" s="504"/>
      <c r="C578" s="77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7"/>
      <c r="AH578" s="74"/>
      <c r="AI578" s="74"/>
    </row>
    <row r="579" ht="15.75" customHeight="1">
      <c r="A579" s="77"/>
      <c r="B579" s="504"/>
      <c r="C579" s="77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7"/>
      <c r="AH579" s="74"/>
      <c r="AI579" s="74"/>
    </row>
    <row r="580" ht="15.75" customHeight="1">
      <c r="A580" s="77"/>
      <c r="B580" s="504"/>
      <c r="C580" s="77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7"/>
      <c r="AH580" s="74"/>
      <c r="AI580" s="74"/>
    </row>
    <row r="581" ht="15.75" customHeight="1">
      <c r="A581" s="77"/>
      <c r="B581" s="504"/>
      <c r="C581" s="77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7"/>
      <c r="AH581" s="74"/>
      <c r="AI581" s="74"/>
    </row>
    <row r="582" ht="15.75" customHeight="1">
      <c r="A582" s="77"/>
      <c r="B582" s="504"/>
      <c r="C582" s="77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7"/>
      <c r="AH582" s="74"/>
      <c r="AI582" s="74"/>
    </row>
    <row r="583" ht="15.75" customHeight="1">
      <c r="A583" s="77"/>
      <c r="B583" s="504"/>
      <c r="C583" s="77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7"/>
      <c r="AH583" s="74"/>
      <c r="AI583" s="74"/>
    </row>
    <row r="584" ht="15.75" customHeight="1">
      <c r="A584" s="77"/>
      <c r="B584" s="504"/>
      <c r="C584" s="77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7"/>
      <c r="AH584" s="74"/>
      <c r="AI584" s="74"/>
    </row>
    <row r="585" ht="15.75" customHeight="1">
      <c r="A585" s="77"/>
      <c r="B585" s="504"/>
      <c r="C585" s="77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7"/>
      <c r="AH585" s="74"/>
      <c r="AI585" s="74"/>
    </row>
    <row r="586" ht="15.75" customHeight="1">
      <c r="A586" s="77"/>
      <c r="B586" s="504"/>
      <c r="C586" s="77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7"/>
      <c r="AH586" s="74"/>
      <c r="AI586" s="74"/>
    </row>
    <row r="587" ht="15.75" customHeight="1">
      <c r="A587" s="77"/>
      <c r="B587" s="504"/>
      <c r="C587" s="77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7"/>
      <c r="AH587" s="74"/>
      <c r="AI587" s="74"/>
    </row>
    <row r="588" ht="15.75" customHeight="1">
      <c r="A588" s="77"/>
      <c r="B588" s="504"/>
      <c r="C588" s="77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7"/>
      <c r="AH588" s="74"/>
      <c r="AI588" s="74"/>
    </row>
    <row r="589" ht="15.75" customHeight="1">
      <c r="A589" s="77"/>
      <c r="B589" s="504"/>
      <c r="C589" s="77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7"/>
      <c r="AH589" s="74"/>
      <c r="AI589" s="74"/>
    </row>
    <row r="590" ht="15.75" customHeight="1">
      <c r="A590" s="77"/>
      <c r="B590" s="504"/>
      <c r="C590" s="77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7"/>
      <c r="AH590" s="74"/>
      <c r="AI590" s="74"/>
    </row>
    <row r="591" ht="15.75" customHeight="1">
      <c r="A591" s="77"/>
      <c r="B591" s="504"/>
      <c r="C591" s="77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7"/>
      <c r="AH591" s="74"/>
      <c r="AI591" s="74"/>
    </row>
    <row r="592" ht="15.75" customHeight="1">
      <c r="A592" s="77"/>
      <c r="B592" s="504"/>
      <c r="C592" s="77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7"/>
      <c r="AH592" s="74"/>
      <c r="AI592" s="74"/>
    </row>
    <row r="593" ht="15.75" customHeight="1">
      <c r="A593" s="77"/>
      <c r="B593" s="504"/>
      <c r="C593" s="77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7"/>
      <c r="AH593" s="74"/>
      <c r="AI593" s="74"/>
    </row>
    <row r="594" ht="15.75" customHeight="1">
      <c r="A594" s="77"/>
      <c r="B594" s="504"/>
      <c r="C594" s="77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7"/>
      <c r="AH594" s="74"/>
      <c r="AI594" s="74"/>
    </row>
    <row r="595" ht="15.75" customHeight="1">
      <c r="A595" s="77"/>
      <c r="B595" s="504"/>
      <c r="C595" s="77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7"/>
      <c r="AH595" s="74"/>
      <c r="AI595" s="74"/>
    </row>
    <row r="596" ht="15.75" customHeight="1">
      <c r="A596" s="77"/>
      <c r="B596" s="504"/>
      <c r="C596" s="77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7"/>
      <c r="AH596" s="74"/>
      <c r="AI596" s="74"/>
    </row>
    <row r="597" ht="15.75" customHeight="1">
      <c r="A597" s="77"/>
      <c r="B597" s="504"/>
      <c r="C597" s="77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7"/>
      <c r="AH597" s="74"/>
      <c r="AI597" s="74"/>
    </row>
    <row r="598" ht="15.75" customHeight="1">
      <c r="A598" s="77"/>
      <c r="B598" s="504"/>
      <c r="C598" s="77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7"/>
      <c r="AH598" s="74"/>
      <c r="AI598" s="74"/>
    </row>
    <row r="599" ht="15.75" customHeight="1">
      <c r="A599" s="77"/>
      <c r="B599" s="504"/>
      <c r="C599" s="77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7"/>
      <c r="AH599" s="74"/>
      <c r="AI599" s="74"/>
    </row>
    <row r="600" ht="15.75" customHeight="1">
      <c r="A600" s="77"/>
      <c r="B600" s="504"/>
      <c r="C600" s="77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7"/>
      <c r="AH600" s="74"/>
      <c r="AI600" s="74"/>
    </row>
    <row r="601" ht="15.75" customHeight="1">
      <c r="A601" s="77"/>
      <c r="B601" s="504"/>
      <c r="C601" s="77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7"/>
      <c r="AH601" s="74"/>
      <c r="AI601" s="74"/>
    </row>
    <row r="602" ht="15.75" customHeight="1">
      <c r="A602" s="77"/>
      <c r="B602" s="504"/>
      <c r="C602" s="77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7"/>
      <c r="AH602" s="74"/>
      <c r="AI602" s="74"/>
    </row>
    <row r="603" ht="15.75" customHeight="1">
      <c r="A603" s="77"/>
      <c r="B603" s="504"/>
      <c r="C603" s="77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7"/>
      <c r="AH603" s="74"/>
      <c r="AI603" s="74"/>
    </row>
    <row r="604" ht="15.75" customHeight="1">
      <c r="A604" s="77"/>
      <c r="B604" s="504"/>
      <c r="C604" s="77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7"/>
      <c r="AH604" s="74"/>
      <c r="AI604" s="74"/>
    </row>
    <row r="605" ht="15.75" customHeight="1">
      <c r="A605" s="77"/>
      <c r="B605" s="504"/>
      <c r="C605" s="77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7"/>
      <c r="AH605" s="74"/>
      <c r="AI605" s="74"/>
    </row>
    <row r="606" ht="15.75" customHeight="1">
      <c r="A606" s="77"/>
      <c r="B606" s="504"/>
      <c r="C606" s="77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7"/>
      <c r="AH606" s="74"/>
      <c r="AI606" s="74"/>
    </row>
    <row r="607" ht="15.75" customHeight="1">
      <c r="A607" s="77"/>
      <c r="B607" s="504"/>
      <c r="C607" s="77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7"/>
      <c r="AH607" s="74"/>
      <c r="AI607" s="74"/>
    </row>
    <row r="608" ht="15.75" customHeight="1">
      <c r="A608" s="77"/>
      <c r="B608" s="504"/>
      <c r="C608" s="77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7"/>
      <c r="AH608" s="74"/>
      <c r="AI608" s="74"/>
    </row>
    <row r="609" ht="15.75" customHeight="1">
      <c r="A609" s="77"/>
      <c r="B609" s="504"/>
      <c r="C609" s="77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7"/>
      <c r="AH609" s="74"/>
      <c r="AI609" s="74"/>
    </row>
    <row r="610" ht="15.75" customHeight="1">
      <c r="A610" s="77"/>
      <c r="B610" s="504"/>
      <c r="C610" s="77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7"/>
      <c r="AH610" s="74"/>
      <c r="AI610" s="74"/>
    </row>
    <row r="611" ht="15.75" customHeight="1">
      <c r="A611" s="77"/>
      <c r="B611" s="504"/>
      <c r="C611" s="77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7"/>
      <c r="AH611" s="74"/>
      <c r="AI611" s="74"/>
    </row>
    <row r="612" ht="15.75" customHeight="1">
      <c r="A612" s="77"/>
      <c r="B612" s="504"/>
      <c r="C612" s="77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7"/>
      <c r="AH612" s="74"/>
      <c r="AI612" s="74"/>
    </row>
    <row r="613" ht="15.75" customHeight="1">
      <c r="A613" s="77"/>
      <c r="B613" s="504"/>
      <c r="C613" s="77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7"/>
      <c r="AH613" s="74"/>
      <c r="AI613" s="74"/>
    </row>
    <row r="614" ht="15.75" customHeight="1">
      <c r="A614" s="77"/>
      <c r="B614" s="504"/>
      <c r="C614" s="77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7"/>
      <c r="AH614" s="74"/>
      <c r="AI614" s="74"/>
    </row>
    <row r="615" ht="15.75" customHeight="1">
      <c r="A615" s="77"/>
      <c r="B615" s="504"/>
      <c r="C615" s="77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7"/>
      <c r="AH615" s="74"/>
      <c r="AI615" s="74"/>
    </row>
    <row r="616" ht="15.75" customHeight="1">
      <c r="A616" s="77"/>
      <c r="B616" s="504"/>
      <c r="C616" s="77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7"/>
      <c r="AH616" s="74"/>
      <c r="AI616" s="74"/>
    </row>
    <row r="617" ht="15.75" customHeight="1">
      <c r="A617" s="77"/>
      <c r="B617" s="504"/>
      <c r="C617" s="77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7"/>
      <c r="AH617" s="74"/>
      <c r="AI617" s="74"/>
    </row>
    <row r="618" ht="15.75" customHeight="1">
      <c r="A618" s="77"/>
      <c r="B618" s="504"/>
      <c r="C618" s="77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7"/>
      <c r="AH618" s="74"/>
      <c r="AI618" s="74"/>
    </row>
    <row r="619" ht="15.75" customHeight="1">
      <c r="A619" s="77"/>
      <c r="B619" s="504"/>
      <c r="C619" s="77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7"/>
      <c r="AH619" s="74"/>
      <c r="AI619" s="74"/>
    </row>
    <row r="620" ht="15.75" customHeight="1">
      <c r="A620" s="77"/>
      <c r="B620" s="504"/>
      <c r="C620" s="77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7"/>
      <c r="AH620" s="74"/>
      <c r="AI620" s="74"/>
    </row>
    <row r="621" ht="15.75" customHeight="1">
      <c r="A621" s="77"/>
      <c r="B621" s="504"/>
      <c r="C621" s="77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7"/>
      <c r="AH621" s="74"/>
      <c r="AI621" s="74"/>
    </row>
    <row r="622" ht="15.75" customHeight="1">
      <c r="A622" s="77"/>
      <c r="B622" s="504"/>
      <c r="C622" s="77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7"/>
      <c r="AH622" s="74"/>
      <c r="AI622" s="74"/>
    </row>
    <row r="623" ht="15.75" customHeight="1">
      <c r="A623" s="77"/>
      <c r="B623" s="504"/>
      <c r="C623" s="77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7"/>
      <c r="AH623" s="74"/>
      <c r="AI623" s="74"/>
    </row>
    <row r="624" ht="15.75" customHeight="1">
      <c r="A624" s="77"/>
      <c r="B624" s="504"/>
      <c r="C624" s="77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7"/>
      <c r="AH624" s="74"/>
      <c r="AI624" s="74"/>
    </row>
    <row r="625" ht="15.75" customHeight="1">
      <c r="A625" s="77"/>
      <c r="B625" s="504"/>
      <c r="C625" s="77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7"/>
      <c r="AH625" s="74"/>
      <c r="AI625" s="74"/>
    </row>
    <row r="626" ht="15.75" customHeight="1">
      <c r="A626" s="77"/>
      <c r="B626" s="504"/>
      <c r="C626" s="77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7"/>
      <c r="AH626" s="74"/>
      <c r="AI626" s="74"/>
    </row>
    <row r="627" ht="15.75" customHeight="1">
      <c r="A627" s="77"/>
      <c r="B627" s="504"/>
      <c r="C627" s="77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7"/>
      <c r="AH627" s="74"/>
      <c r="AI627" s="74"/>
    </row>
    <row r="628" ht="15.75" customHeight="1">
      <c r="A628" s="77"/>
      <c r="B628" s="504"/>
      <c r="C628" s="77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7"/>
      <c r="AH628" s="74"/>
      <c r="AI628" s="74"/>
    </row>
    <row r="629" ht="15.75" customHeight="1">
      <c r="A629" s="77"/>
      <c r="B629" s="504"/>
      <c r="C629" s="77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7"/>
      <c r="AH629" s="74"/>
      <c r="AI629" s="74"/>
    </row>
    <row r="630" ht="15.75" customHeight="1">
      <c r="A630" s="77"/>
      <c r="B630" s="504"/>
      <c r="C630" s="77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7"/>
      <c r="AH630" s="74"/>
      <c r="AI630" s="74"/>
    </row>
    <row r="631" ht="15.75" customHeight="1">
      <c r="A631" s="77"/>
      <c r="B631" s="504"/>
      <c r="C631" s="77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7"/>
      <c r="AH631" s="74"/>
      <c r="AI631" s="74"/>
    </row>
    <row r="632" ht="15.75" customHeight="1">
      <c r="A632" s="77"/>
      <c r="B632" s="504"/>
      <c r="C632" s="77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7"/>
      <c r="AH632" s="74"/>
      <c r="AI632" s="74"/>
    </row>
    <row r="633" ht="15.75" customHeight="1">
      <c r="A633" s="77"/>
      <c r="B633" s="504"/>
      <c r="C633" s="77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7"/>
      <c r="AH633" s="74"/>
      <c r="AI633" s="74"/>
    </row>
    <row r="634" ht="15.75" customHeight="1">
      <c r="A634" s="77"/>
      <c r="B634" s="504"/>
      <c r="C634" s="77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7"/>
      <c r="AH634" s="74"/>
      <c r="AI634" s="74"/>
    </row>
    <row r="635" ht="15.75" customHeight="1">
      <c r="A635" s="77"/>
      <c r="B635" s="504"/>
      <c r="C635" s="77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7"/>
      <c r="AH635" s="74"/>
      <c r="AI635" s="74"/>
    </row>
    <row r="636" ht="15.75" customHeight="1">
      <c r="A636" s="77"/>
      <c r="B636" s="504"/>
      <c r="C636" s="77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7"/>
      <c r="AH636" s="74"/>
      <c r="AI636" s="74"/>
    </row>
    <row r="637" ht="15.75" customHeight="1">
      <c r="A637" s="77"/>
      <c r="B637" s="504"/>
      <c r="C637" s="77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7"/>
      <c r="AH637" s="74"/>
      <c r="AI637" s="74"/>
    </row>
    <row r="638" ht="15.75" customHeight="1">
      <c r="A638" s="77"/>
      <c r="B638" s="504"/>
      <c r="C638" s="77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7"/>
      <c r="AH638" s="74"/>
      <c r="AI638" s="74"/>
    </row>
    <row r="639" ht="15.75" customHeight="1">
      <c r="A639" s="77"/>
      <c r="B639" s="504"/>
      <c r="C639" s="77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7"/>
      <c r="AH639" s="74"/>
      <c r="AI639" s="74"/>
    </row>
    <row r="640" ht="15.75" customHeight="1">
      <c r="A640" s="77"/>
      <c r="B640" s="504"/>
      <c r="C640" s="77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7"/>
      <c r="AH640" s="74"/>
      <c r="AI640" s="74"/>
    </row>
    <row r="641" ht="15.75" customHeight="1">
      <c r="A641" s="77"/>
      <c r="B641" s="504"/>
      <c r="C641" s="77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7"/>
      <c r="AH641" s="74"/>
      <c r="AI641" s="74"/>
    </row>
    <row r="642" ht="15.75" customHeight="1">
      <c r="A642" s="77"/>
      <c r="B642" s="504"/>
      <c r="C642" s="77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7"/>
      <c r="AH642" s="74"/>
      <c r="AI642" s="74"/>
    </row>
    <row r="643" ht="15.75" customHeight="1">
      <c r="A643" s="77"/>
      <c r="B643" s="504"/>
      <c r="C643" s="77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7"/>
      <c r="AH643" s="74"/>
      <c r="AI643" s="74"/>
    </row>
    <row r="644" ht="15.75" customHeight="1">
      <c r="A644" s="77"/>
      <c r="B644" s="504"/>
      <c r="C644" s="77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7"/>
      <c r="AH644" s="74"/>
      <c r="AI644" s="74"/>
    </row>
    <row r="645" ht="15.75" customHeight="1">
      <c r="A645" s="77"/>
      <c r="B645" s="504"/>
      <c r="C645" s="77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7"/>
      <c r="AH645" s="74"/>
      <c r="AI645" s="74"/>
    </row>
    <row r="646" ht="15.75" customHeight="1">
      <c r="A646" s="77"/>
      <c r="B646" s="504"/>
      <c r="C646" s="77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7"/>
      <c r="AH646" s="74"/>
      <c r="AI646" s="74"/>
    </row>
    <row r="647" ht="15.75" customHeight="1">
      <c r="A647" s="77"/>
      <c r="B647" s="504"/>
      <c r="C647" s="77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7"/>
      <c r="AH647" s="74"/>
      <c r="AI647" s="74"/>
    </row>
    <row r="648" ht="15.75" customHeight="1">
      <c r="A648" s="77"/>
      <c r="B648" s="504"/>
      <c r="C648" s="77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7"/>
      <c r="AH648" s="74"/>
      <c r="AI648" s="74"/>
    </row>
    <row r="649" ht="15.75" customHeight="1">
      <c r="A649" s="77"/>
      <c r="B649" s="504"/>
      <c r="C649" s="77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7"/>
      <c r="AH649" s="74"/>
      <c r="AI649" s="74"/>
    </row>
    <row r="650" ht="15.75" customHeight="1">
      <c r="A650" s="77"/>
      <c r="B650" s="504"/>
      <c r="C650" s="77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7"/>
      <c r="AH650" s="74"/>
      <c r="AI650" s="74"/>
    </row>
    <row r="651" ht="15.75" customHeight="1">
      <c r="A651" s="77"/>
      <c r="B651" s="504"/>
      <c r="C651" s="77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7"/>
      <c r="AH651" s="74"/>
      <c r="AI651" s="74"/>
    </row>
    <row r="652" ht="15.75" customHeight="1">
      <c r="A652" s="77"/>
      <c r="B652" s="504"/>
      <c r="C652" s="77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7"/>
      <c r="AH652" s="74"/>
      <c r="AI652" s="74"/>
    </row>
    <row r="653" ht="15.75" customHeight="1">
      <c r="A653" s="77"/>
      <c r="B653" s="504"/>
      <c r="C653" s="77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7"/>
      <c r="AH653" s="74"/>
      <c r="AI653" s="74"/>
    </row>
    <row r="654" ht="15.75" customHeight="1">
      <c r="A654" s="77"/>
      <c r="B654" s="504"/>
      <c r="C654" s="77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7"/>
      <c r="AH654" s="74"/>
      <c r="AI654" s="74"/>
    </row>
    <row r="655" ht="15.75" customHeight="1">
      <c r="A655" s="77"/>
      <c r="B655" s="504"/>
      <c r="C655" s="77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7"/>
      <c r="AH655" s="74"/>
      <c r="AI655" s="74"/>
    </row>
    <row r="656" ht="15.75" customHeight="1">
      <c r="A656" s="77"/>
      <c r="B656" s="504"/>
      <c r="C656" s="77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7"/>
      <c r="AH656" s="74"/>
      <c r="AI656" s="74"/>
    </row>
    <row r="657" ht="15.75" customHeight="1">
      <c r="A657" s="77"/>
      <c r="B657" s="504"/>
      <c r="C657" s="77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7"/>
      <c r="AH657" s="74"/>
      <c r="AI657" s="74"/>
    </row>
    <row r="658" ht="15.75" customHeight="1">
      <c r="A658" s="77"/>
      <c r="B658" s="504"/>
      <c r="C658" s="77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7"/>
      <c r="AH658" s="74"/>
      <c r="AI658" s="74"/>
    </row>
    <row r="659" ht="15.75" customHeight="1">
      <c r="A659" s="77"/>
      <c r="B659" s="504"/>
      <c r="C659" s="77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7"/>
      <c r="AH659" s="74"/>
      <c r="AI659" s="74"/>
    </row>
    <row r="660" ht="15.75" customHeight="1">
      <c r="A660" s="77"/>
      <c r="B660" s="504"/>
      <c r="C660" s="77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7"/>
      <c r="AH660" s="74"/>
      <c r="AI660" s="74"/>
    </row>
    <row r="661" ht="15.75" customHeight="1">
      <c r="A661" s="77"/>
      <c r="B661" s="504"/>
      <c r="C661" s="77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7"/>
      <c r="AH661" s="74"/>
      <c r="AI661" s="74"/>
    </row>
    <row r="662" ht="15.75" customHeight="1">
      <c r="A662" s="77"/>
      <c r="B662" s="504"/>
      <c r="C662" s="77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7"/>
      <c r="AH662" s="74"/>
      <c r="AI662" s="74"/>
    </row>
    <row r="663" ht="15.75" customHeight="1">
      <c r="A663" s="77"/>
      <c r="B663" s="504"/>
      <c r="C663" s="77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7"/>
      <c r="AH663" s="74"/>
      <c r="AI663" s="74"/>
    </row>
    <row r="664" ht="15.75" customHeight="1">
      <c r="A664" s="77"/>
      <c r="B664" s="504"/>
      <c r="C664" s="77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7"/>
      <c r="AH664" s="74"/>
      <c r="AI664" s="74"/>
    </row>
    <row r="665" ht="15.75" customHeight="1">
      <c r="A665" s="77"/>
      <c r="B665" s="504"/>
      <c r="C665" s="77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7"/>
      <c r="AH665" s="74"/>
      <c r="AI665" s="74"/>
    </row>
    <row r="666" ht="15.75" customHeight="1">
      <c r="A666" s="77"/>
      <c r="B666" s="504"/>
      <c r="C666" s="77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7"/>
      <c r="AH666" s="74"/>
      <c r="AI666" s="74"/>
    </row>
    <row r="667" ht="15.75" customHeight="1">
      <c r="A667" s="77"/>
      <c r="B667" s="504"/>
      <c r="C667" s="77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7"/>
      <c r="AH667" s="74"/>
      <c r="AI667" s="74"/>
    </row>
    <row r="668" ht="15.75" customHeight="1">
      <c r="A668" s="77"/>
      <c r="B668" s="504"/>
      <c r="C668" s="77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7"/>
      <c r="AH668" s="74"/>
      <c r="AI668" s="74"/>
    </row>
    <row r="669" ht="15.75" customHeight="1">
      <c r="A669" s="77"/>
      <c r="B669" s="504"/>
      <c r="C669" s="77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7"/>
      <c r="AH669" s="74"/>
      <c r="AI669" s="74"/>
    </row>
    <row r="670" ht="15.75" customHeight="1">
      <c r="A670" s="77"/>
      <c r="B670" s="504"/>
      <c r="C670" s="77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7"/>
      <c r="AH670" s="74"/>
      <c r="AI670" s="74"/>
    </row>
    <row r="671" ht="15.75" customHeight="1">
      <c r="A671" s="77"/>
      <c r="B671" s="504"/>
      <c r="C671" s="77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7"/>
      <c r="AH671" s="74"/>
      <c r="AI671" s="74"/>
    </row>
    <row r="672" ht="15.75" customHeight="1">
      <c r="A672" s="77"/>
      <c r="B672" s="504"/>
      <c r="C672" s="77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7"/>
      <c r="AH672" s="74"/>
      <c r="AI672" s="74"/>
    </row>
    <row r="673" ht="15.75" customHeight="1">
      <c r="A673" s="77"/>
      <c r="B673" s="504"/>
      <c r="C673" s="77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7"/>
      <c r="AH673" s="74"/>
      <c r="AI673" s="74"/>
    </row>
    <row r="674" ht="15.75" customHeight="1">
      <c r="A674" s="77"/>
      <c r="B674" s="504"/>
      <c r="C674" s="77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7"/>
      <c r="AH674" s="74"/>
      <c r="AI674" s="74"/>
    </row>
    <row r="675" ht="15.75" customHeight="1">
      <c r="A675" s="77"/>
      <c r="B675" s="504"/>
      <c r="C675" s="77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7"/>
      <c r="AH675" s="74"/>
      <c r="AI675" s="74"/>
    </row>
    <row r="676" ht="15.75" customHeight="1">
      <c r="A676" s="77"/>
      <c r="B676" s="504"/>
      <c r="C676" s="77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7"/>
      <c r="AH676" s="74"/>
      <c r="AI676" s="74"/>
    </row>
    <row r="677" ht="15.75" customHeight="1">
      <c r="A677" s="77"/>
      <c r="B677" s="504"/>
      <c r="C677" s="77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7"/>
      <c r="AH677" s="74"/>
      <c r="AI677" s="74"/>
    </row>
    <row r="678" ht="15.75" customHeight="1">
      <c r="A678" s="77"/>
      <c r="B678" s="504"/>
      <c r="C678" s="77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7"/>
      <c r="AH678" s="74"/>
      <c r="AI678" s="74"/>
    </row>
    <row r="679" ht="15.75" customHeight="1">
      <c r="A679" s="77"/>
      <c r="B679" s="504"/>
      <c r="C679" s="77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7"/>
      <c r="AH679" s="74"/>
      <c r="AI679" s="74"/>
    </row>
    <row r="680" ht="15.75" customHeight="1">
      <c r="A680" s="77"/>
      <c r="B680" s="504"/>
      <c r="C680" s="77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7"/>
      <c r="AH680" s="74"/>
      <c r="AI680" s="74"/>
    </row>
    <row r="681" ht="15.75" customHeight="1">
      <c r="A681" s="77"/>
      <c r="B681" s="504"/>
      <c r="C681" s="77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7"/>
      <c r="AH681" s="74"/>
      <c r="AI681" s="74"/>
    </row>
    <row r="682" ht="15.75" customHeight="1">
      <c r="A682" s="77"/>
      <c r="B682" s="504"/>
      <c r="C682" s="77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7"/>
      <c r="AH682" s="74"/>
      <c r="AI682" s="74"/>
    </row>
    <row r="683" ht="15.75" customHeight="1">
      <c r="A683" s="77"/>
      <c r="B683" s="504"/>
      <c r="C683" s="77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7"/>
      <c r="AH683" s="74"/>
      <c r="AI683" s="74"/>
    </row>
    <row r="684" ht="15.75" customHeight="1">
      <c r="A684" s="77"/>
      <c r="B684" s="504"/>
      <c r="C684" s="77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7"/>
      <c r="AH684" s="74"/>
      <c r="AI684" s="74"/>
    </row>
    <row r="685" ht="15.75" customHeight="1">
      <c r="A685" s="77"/>
      <c r="B685" s="504"/>
      <c r="C685" s="77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7"/>
      <c r="AH685" s="74"/>
      <c r="AI685" s="74"/>
    </row>
    <row r="686" ht="15.75" customHeight="1">
      <c r="A686" s="77"/>
      <c r="B686" s="504"/>
      <c r="C686" s="77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7"/>
      <c r="AH686" s="74"/>
      <c r="AI686" s="74"/>
    </row>
    <row r="687" ht="15.75" customHeight="1">
      <c r="A687" s="77"/>
      <c r="B687" s="504"/>
      <c r="C687" s="77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7"/>
      <c r="AH687" s="74"/>
      <c r="AI687" s="74"/>
    </row>
    <row r="688" ht="15.75" customHeight="1">
      <c r="A688" s="77"/>
      <c r="B688" s="504"/>
      <c r="C688" s="77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7"/>
      <c r="AH688" s="74"/>
      <c r="AI688" s="74"/>
    </row>
    <row r="689" ht="15.75" customHeight="1">
      <c r="A689" s="77"/>
      <c r="B689" s="504"/>
      <c r="C689" s="77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7"/>
      <c r="AH689" s="74"/>
      <c r="AI689" s="74"/>
    </row>
    <row r="690" ht="15.75" customHeight="1">
      <c r="A690" s="77"/>
      <c r="B690" s="504"/>
      <c r="C690" s="77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7"/>
      <c r="AH690" s="74"/>
      <c r="AI690" s="74"/>
    </row>
    <row r="691" ht="15.75" customHeight="1">
      <c r="A691" s="77"/>
      <c r="B691" s="504"/>
      <c r="C691" s="77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7"/>
      <c r="AH691" s="74"/>
      <c r="AI691" s="74"/>
    </row>
    <row r="692" ht="15.75" customHeight="1">
      <c r="A692" s="77"/>
      <c r="B692" s="504"/>
      <c r="C692" s="77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7"/>
      <c r="AH692" s="74"/>
      <c r="AI692" s="74"/>
    </row>
    <row r="693" ht="15.75" customHeight="1">
      <c r="A693" s="77"/>
      <c r="B693" s="504"/>
      <c r="C693" s="77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7"/>
      <c r="AH693" s="74"/>
      <c r="AI693" s="74"/>
    </row>
    <row r="694" ht="15.75" customHeight="1">
      <c r="A694" s="77"/>
      <c r="B694" s="504"/>
      <c r="C694" s="77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7"/>
      <c r="AH694" s="74"/>
      <c r="AI694" s="74"/>
    </row>
    <row r="695" ht="15.75" customHeight="1">
      <c r="A695" s="77"/>
      <c r="B695" s="504"/>
      <c r="C695" s="77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7"/>
      <c r="AH695" s="74"/>
      <c r="AI695" s="74"/>
    </row>
    <row r="696" ht="15.75" customHeight="1">
      <c r="A696" s="77"/>
      <c r="B696" s="504"/>
      <c r="C696" s="77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7"/>
      <c r="AH696" s="74"/>
      <c r="AI696" s="74"/>
    </row>
    <row r="697" ht="15.75" customHeight="1">
      <c r="A697" s="77"/>
      <c r="B697" s="504"/>
      <c r="C697" s="77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7"/>
      <c r="AH697" s="74"/>
      <c r="AI697" s="74"/>
    </row>
    <row r="698" ht="15.75" customHeight="1">
      <c r="A698" s="77"/>
      <c r="B698" s="504"/>
      <c r="C698" s="77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7"/>
      <c r="AH698" s="74"/>
      <c r="AI698" s="74"/>
    </row>
    <row r="699" ht="15.75" customHeight="1">
      <c r="A699" s="77"/>
      <c r="B699" s="504"/>
      <c r="C699" s="77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7"/>
      <c r="AH699" s="74"/>
      <c r="AI699" s="74"/>
    </row>
    <row r="700" ht="15.75" customHeight="1">
      <c r="A700" s="77"/>
      <c r="B700" s="504"/>
      <c r="C700" s="77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7"/>
      <c r="AH700" s="74"/>
      <c r="AI700" s="74"/>
    </row>
    <row r="701" ht="15.75" customHeight="1">
      <c r="A701" s="77"/>
      <c r="B701" s="504"/>
      <c r="C701" s="77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7"/>
      <c r="AH701" s="74"/>
      <c r="AI701" s="74"/>
    </row>
    <row r="702" ht="15.75" customHeight="1">
      <c r="A702" s="77"/>
      <c r="B702" s="504"/>
      <c r="C702" s="77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7"/>
      <c r="AH702" s="74"/>
      <c r="AI702" s="74"/>
    </row>
    <row r="703" ht="15.75" customHeight="1">
      <c r="A703" s="77"/>
      <c r="B703" s="504"/>
      <c r="C703" s="77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7"/>
      <c r="AH703" s="74"/>
      <c r="AI703" s="74"/>
    </row>
    <row r="704" ht="15.75" customHeight="1">
      <c r="A704" s="77"/>
      <c r="B704" s="504"/>
      <c r="C704" s="77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7"/>
      <c r="AH704" s="74"/>
      <c r="AI704" s="74"/>
    </row>
    <row r="705" ht="15.75" customHeight="1">
      <c r="A705" s="77"/>
      <c r="B705" s="504"/>
      <c r="C705" s="77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7"/>
      <c r="AH705" s="74"/>
      <c r="AI705" s="74"/>
    </row>
    <row r="706" ht="15.75" customHeight="1">
      <c r="A706" s="77"/>
      <c r="B706" s="504"/>
      <c r="C706" s="77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7"/>
      <c r="AH706" s="74"/>
      <c r="AI706" s="74"/>
    </row>
    <row r="707" ht="15.75" customHeight="1">
      <c r="A707" s="77"/>
      <c r="B707" s="504"/>
      <c r="C707" s="77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7"/>
      <c r="AH707" s="74"/>
      <c r="AI707" s="74"/>
    </row>
    <row r="708" ht="15.75" customHeight="1">
      <c r="A708" s="77"/>
      <c r="B708" s="504"/>
      <c r="C708" s="77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7"/>
      <c r="AH708" s="74"/>
      <c r="AI708" s="74"/>
    </row>
    <row r="709" ht="15.75" customHeight="1">
      <c r="A709" s="77"/>
      <c r="B709" s="504"/>
      <c r="C709" s="77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7"/>
      <c r="AH709" s="74"/>
      <c r="AI709" s="74"/>
    </row>
    <row r="710" ht="15.75" customHeight="1">
      <c r="A710" s="77"/>
      <c r="B710" s="504"/>
      <c r="C710" s="77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7"/>
      <c r="AH710" s="74"/>
      <c r="AI710" s="74"/>
    </row>
    <row r="711" ht="15.75" customHeight="1">
      <c r="A711" s="77"/>
      <c r="B711" s="504"/>
      <c r="C711" s="77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7"/>
      <c r="AH711" s="74"/>
      <c r="AI711" s="74"/>
    </row>
    <row r="712" ht="15.75" customHeight="1">
      <c r="A712" s="77"/>
      <c r="B712" s="504"/>
      <c r="C712" s="77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7"/>
      <c r="AH712" s="74"/>
      <c r="AI712" s="74"/>
    </row>
    <row r="713" ht="15.75" customHeight="1">
      <c r="A713" s="77"/>
      <c r="B713" s="504"/>
      <c r="C713" s="77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7"/>
      <c r="AH713" s="74"/>
      <c r="AI713" s="74"/>
    </row>
    <row r="714" ht="15.75" customHeight="1">
      <c r="A714" s="77"/>
      <c r="B714" s="504"/>
      <c r="C714" s="77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7"/>
      <c r="AH714" s="74"/>
      <c r="AI714" s="74"/>
    </row>
    <row r="715" ht="15.75" customHeight="1">
      <c r="A715" s="77"/>
      <c r="B715" s="504"/>
      <c r="C715" s="77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7"/>
      <c r="AH715" s="74"/>
      <c r="AI715" s="74"/>
    </row>
    <row r="716" ht="15.75" customHeight="1">
      <c r="A716" s="77"/>
      <c r="B716" s="504"/>
      <c r="C716" s="77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7"/>
      <c r="AH716" s="74"/>
      <c r="AI716" s="74"/>
    </row>
    <row r="717" ht="15.75" customHeight="1">
      <c r="A717" s="77"/>
      <c r="B717" s="504"/>
      <c r="C717" s="77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7"/>
      <c r="AH717" s="74"/>
      <c r="AI717" s="74"/>
    </row>
    <row r="718" ht="15.75" customHeight="1">
      <c r="A718" s="77"/>
      <c r="B718" s="504"/>
      <c r="C718" s="77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7"/>
      <c r="AH718" s="74"/>
      <c r="AI718" s="74"/>
    </row>
    <row r="719" ht="15.75" customHeight="1">
      <c r="A719" s="77"/>
      <c r="B719" s="504"/>
      <c r="C719" s="77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7"/>
      <c r="AH719" s="74"/>
      <c r="AI719" s="74"/>
    </row>
    <row r="720" ht="15.75" customHeight="1">
      <c r="A720" s="77"/>
      <c r="B720" s="504"/>
      <c r="C720" s="77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7"/>
      <c r="AH720" s="74"/>
      <c r="AI720" s="74"/>
    </row>
    <row r="721" ht="15.75" customHeight="1">
      <c r="A721" s="77"/>
      <c r="B721" s="504"/>
      <c r="C721" s="77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7"/>
      <c r="AH721" s="74"/>
      <c r="AI721" s="74"/>
    </row>
    <row r="722" ht="15.75" customHeight="1">
      <c r="A722" s="77"/>
      <c r="B722" s="504"/>
      <c r="C722" s="77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7"/>
      <c r="AH722" s="74"/>
      <c r="AI722" s="74"/>
    </row>
    <row r="723" ht="15.75" customHeight="1">
      <c r="A723" s="77"/>
      <c r="B723" s="504"/>
      <c r="C723" s="77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7"/>
      <c r="AH723" s="74"/>
      <c r="AI723" s="74"/>
    </row>
    <row r="724" ht="15.75" customHeight="1">
      <c r="A724" s="77"/>
      <c r="B724" s="504"/>
      <c r="C724" s="77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7"/>
      <c r="AH724" s="74"/>
      <c r="AI724" s="74"/>
    </row>
    <row r="725" ht="15.75" customHeight="1">
      <c r="A725" s="77"/>
      <c r="B725" s="504"/>
      <c r="C725" s="77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7"/>
      <c r="AH725" s="74"/>
      <c r="AI725" s="74"/>
    </row>
    <row r="726" ht="15.75" customHeight="1">
      <c r="A726" s="77"/>
      <c r="B726" s="504"/>
      <c r="C726" s="77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7"/>
      <c r="AH726" s="74"/>
      <c r="AI726" s="74"/>
    </row>
    <row r="727" ht="15.75" customHeight="1">
      <c r="A727" s="77"/>
      <c r="B727" s="504"/>
      <c r="C727" s="77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7"/>
      <c r="AH727" s="74"/>
      <c r="AI727" s="74"/>
    </row>
    <row r="728" ht="15.75" customHeight="1">
      <c r="A728" s="77"/>
      <c r="B728" s="504"/>
      <c r="C728" s="77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7"/>
      <c r="AH728" s="74"/>
      <c r="AI728" s="74"/>
    </row>
    <row r="729" ht="15.75" customHeight="1">
      <c r="A729" s="77"/>
      <c r="B729" s="504"/>
      <c r="C729" s="77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7"/>
      <c r="AH729" s="74"/>
      <c r="AI729" s="74"/>
    </row>
    <row r="730" ht="15.75" customHeight="1">
      <c r="A730" s="77"/>
      <c r="B730" s="504"/>
      <c r="C730" s="77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7"/>
      <c r="AH730" s="74"/>
      <c r="AI730" s="74"/>
    </row>
    <row r="731" ht="15.75" customHeight="1">
      <c r="A731" s="77"/>
      <c r="B731" s="504"/>
      <c r="C731" s="77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7"/>
      <c r="AH731" s="74"/>
      <c r="AI731" s="74"/>
    </row>
    <row r="732" ht="15.75" customHeight="1">
      <c r="A732" s="77"/>
      <c r="B732" s="504"/>
      <c r="C732" s="77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7"/>
      <c r="AH732" s="74"/>
      <c r="AI732" s="74"/>
    </row>
    <row r="733" ht="15.75" customHeight="1">
      <c r="A733" s="77"/>
      <c r="B733" s="504"/>
      <c r="C733" s="77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7"/>
      <c r="AH733" s="74"/>
      <c r="AI733" s="74"/>
    </row>
    <row r="734" ht="15.75" customHeight="1">
      <c r="A734" s="77"/>
      <c r="B734" s="504"/>
      <c r="C734" s="77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7"/>
      <c r="AH734" s="74"/>
      <c r="AI734" s="74"/>
    </row>
    <row r="735" ht="15.75" customHeight="1">
      <c r="A735" s="77"/>
      <c r="B735" s="504"/>
      <c r="C735" s="77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7"/>
      <c r="AH735" s="74"/>
      <c r="AI735" s="74"/>
    </row>
    <row r="736" ht="15.75" customHeight="1">
      <c r="A736" s="77"/>
      <c r="B736" s="504"/>
      <c r="C736" s="77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7"/>
      <c r="AH736" s="74"/>
      <c r="AI736" s="74"/>
    </row>
    <row r="737" ht="15.75" customHeight="1">
      <c r="A737" s="77"/>
      <c r="B737" s="504"/>
      <c r="C737" s="77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7"/>
      <c r="AH737" s="74"/>
      <c r="AI737" s="74"/>
    </row>
    <row r="738" ht="15.75" customHeight="1">
      <c r="A738" s="77"/>
      <c r="B738" s="504"/>
      <c r="C738" s="77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7"/>
      <c r="AH738" s="74"/>
      <c r="AI738" s="74"/>
    </row>
    <row r="739" ht="15.75" customHeight="1">
      <c r="A739" s="77"/>
      <c r="B739" s="504"/>
      <c r="C739" s="77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7"/>
      <c r="AH739" s="74"/>
      <c r="AI739" s="74"/>
    </row>
    <row r="740" ht="15.75" customHeight="1">
      <c r="A740" s="77"/>
      <c r="B740" s="504"/>
      <c r="C740" s="77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7"/>
      <c r="AH740" s="74"/>
      <c r="AI740" s="74"/>
    </row>
    <row r="741" ht="15.75" customHeight="1">
      <c r="A741" s="77"/>
      <c r="B741" s="504"/>
      <c r="C741" s="77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7"/>
      <c r="AH741" s="74"/>
      <c r="AI741" s="74"/>
    </row>
    <row r="742" ht="15.75" customHeight="1">
      <c r="A742" s="77"/>
      <c r="B742" s="504"/>
      <c r="C742" s="77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7"/>
      <c r="AH742" s="74"/>
      <c r="AI742" s="74"/>
    </row>
    <row r="743" ht="15.75" customHeight="1">
      <c r="A743" s="77"/>
      <c r="B743" s="504"/>
      <c r="C743" s="77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7"/>
      <c r="AH743" s="74"/>
      <c r="AI743" s="74"/>
    </row>
    <row r="744" ht="15.75" customHeight="1">
      <c r="A744" s="77"/>
      <c r="B744" s="504"/>
      <c r="C744" s="77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7"/>
      <c r="AH744" s="74"/>
      <c r="AI744" s="74"/>
    </row>
    <row r="745" ht="15.75" customHeight="1">
      <c r="A745" s="77"/>
      <c r="B745" s="504"/>
      <c r="C745" s="77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7"/>
      <c r="AH745" s="74"/>
      <c r="AI745" s="74"/>
    </row>
    <row r="746" ht="15.75" customHeight="1">
      <c r="A746" s="77"/>
      <c r="B746" s="504"/>
      <c r="C746" s="77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7"/>
      <c r="AH746" s="74"/>
      <c r="AI746" s="74"/>
    </row>
    <row r="747" ht="15.75" customHeight="1">
      <c r="A747" s="77"/>
      <c r="B747" s="504"/>
      <c r="C747" s="77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7"/>
      <c r="AH747" s="74"/>
      <c r="AI747" s="74"/>
    </row>
    <row r="748" ht="15.75" customHeight="1">
      <c r="A748" s="77"/>
      <c r="B748" s="504"/>
      <c r="C748" s="77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7"/>
      <c r="AH748" s="74"/>
      <c r="AI748" s="74"/>
    </row>
    <row r="749" ht="15.75" customHeight="1">
      <c r="A749" s="77"/>
      <c r="B749" s="504"/>
      <c r="C749" s="77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7"/>
      <c r="AH749" s="74"/>
      <c r="AI749" s="74"/>
    </row>
    <row r="750" ht="15.75" customHeight="1">
      <c r="A750" s="77"/>
      <c r="B750" s="504"/>
      <c r="C750" s="77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7"/>
      <c r="AH750" s="74"/>
      <c r="AI750" s="74"/>
    </row>
    <row r="751" ht="15.75" customHeight="1">
      <c r="A751" s="77"/>
      <c r="B751" s="504"/>
      <c r="C751" s="77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7"/>
      <c r="AH751" s="74"/>
      <c r="AI751" s="74"/>
    </row>
    <row r="752" ht="15.75" customHeight="1">
      <c r="A752" s="77"/>
      <c r="B752" s="504"/>
      <c r="C752" s="77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7"/>
      <c r="AH752" s="74"/>
      <c r="AI752" s="74"/>
    </row>
    <row r="753" ht="15.75" customHeight="1">
      <c r="A753" s="77"/>
      <c r="B753" s="504"/>
      <c r="C753" s="77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7"/>
      <c r="AH753" s="74"/>
      <c r="AI753" s="74"/>
    </row>
    <row r="754" ht="15.75" customHeight="1">
      <c r="A754" s="77"/>
      <c r="B754" s="504"/>
      <c r="C754" s="77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7"/>
      <c r="AH754" s="74"/>
      <c r="AI754" s="74"/>
    </row>
    <row r="755" ht="15.75" customHeight="1">
      <c r="A755" s="77"/>
      <c r="B755" s="504"/>
      <c r="C755" s="77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7"/>
      <c r="AH755" s="74"/>
      <c r="AI755" s="74"/>
    </row>
    <row r="756" ht="15.75" customHeight="1">
      <c r="A756" s="77"/>
      <c r="B756" s="504"/>
      <c r="C756" s="77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7"/>
      <c r="AH756" s="74"/>
      <c r="AI756" s="74"/>
    </row>
    <row r="757" ht="15.75" customHeight="1">
      <c r="A757" s="77"/>
      <c r="B757" s="504"/>
      <c r="C757" s="77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7"/>
      <c r="AH757" s="74"/>
      <c r="AI757" s="74"/>
    </row>
    <row r="758" ht="15.75" customHeight="1">
      <c r="A758" s="77"/>
      <c r="B758" s="504"/>
      <c r="C758" s="77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7"/>
      <c r="AH758" s="74"/>
      <c r="AI758" s="74"/>
    </row>
    <row r="759" ht="15.75" customHeight="1">
      <c r="A759" s="77"/>
      <c r="B759" s="504"/>
      <c r="C759" s="77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7"/>
      <c r="AH759" s="74"/>
      <c r="AI759" s="74"/>
    </row>
    <row r="760" ht="15.75" customHeight="1">
      <c r="A760" s="77"/>
      <c r="B760" s="504"/>
      <c r="C760" s="77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7"/>
      <c r="AH760" s="74"/>
      <c r="AI760" s="74"/>
    </row>
    <row r="761" ht="15.75" customHeight="1">
      <c r="A761" s="77"/>
      <c r="B761" s="504"/>
      <c r="C761" s="77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7"/>
      <c r="AH761" s="74"/>
      <c r="AI761" s="74"/>
    </row>
    <row r="762" ht="15.75" customHeight="1">
      <c r="A762" s="77"/>
      <c r="B762" s="504"/>
      <c r="C762" s="77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7"/>
      <c r="AH762" s="74"/>
      <c r="AI762" s="74"/>
    </row>
    <row r="763" ht="15.75" customHeight="1">
      <c r="A763" s="77"/>
      <c r="B763" s="504"/>
      <c r="C763" s="77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7"/>
      <c r="AH763" s="74"/>
      <c r="AI763" s="74"/>
    </row>
    <row r="764" ht="15.75" customHeight="1">
      <c r="A764" s="77"/>
      <c r="B764" s="504"/>
      <c r="C764" s="77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7"/>
      <c r="AH764" s="74"/>
      <c r="AI764" s="74"/>
    </row>
    <row r="765" ht="15.75" customHeight="1">
      <c r="A765" s="77"/>
      <c r="B765" s="504"/>
      <c r="C765" s="77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7"/>
      <c r="AH765" s="74"/>
      <c r="AI765" s="74"/>
    </row>
    <row r="766" ht="15.75" customHeight="1">
      <c r="A766" s="77"/>
      <c r="B766" s="504"/>
      <c r="C766" s="77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7"/>
      <c r="AH766" s="74"/>
      <c r="AI766" s="74"/>
    </row>
    <row r="767" ht="15.75" customHeight="1">
      <c r="A767" s="77"/>
      <c r="B767" s="504"/>
      <c r="C767" s="77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7"/>
      <c r="AH767" s="74"/>
      <c r="AI767" s="74"/>
    </row>
    <row r="768" ht="15.75" customHeight="1">
      <c r="A768" s="77"/>
      <c r="B768" s="504"/>
      <c r="C768" s="77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7"/>
      <c r="AH768" s="74"/>
      <c r="AI768" s="74"/>
    </row>
    <row r="769" ht="15.75" customHeight="1">
      <c r="A769" s="77"/>
      <c r="B769" s="504"/>
      <c r="C769" s="77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7"/>
      <c r="AH769" s="74"/>
      <c r="AI769" s="74"/>
    </row>
    <row r="770" ht="15.75" customHeight="1">
      <c r="A770" s="77"/>
      <c r="B770" s="504"/>
      <c r="C770" s="77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7"/>
      <c r="AH770" s="74"/>
      <c r="AI770" s="74"/>
    </row>
    <row r="771" ht="15.75" customHeight="1">
      <c r="A771" s="77"/>
      <c r="B771" s="504"/>
      <c r="C771" s="77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7"/>
      <c r="AH771" s="74"/>
      <c r="AI771" s="74"/>
    </row>
    <row r="772" ht="15.75" customHeight="1">
      <c r="A772" s="77"/>
      <c r="B772" s="504"/>
      <c r="C772" s="77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7"/>
      <c r="AH772" s="74"/>
      <c r="AI772" s="74"/>
    </row>
    <row r="773" ht="15.75" customHeight="1">
      <c r="A773" s="77"/>
      <c r="B773" s="504"/>
      <c r="C773" s="77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7"/>
      <c r="AH773" s="74"/>
      <c r="AI773" s="74"/>
    </row>
    <row r="774" ht="15.75" customHeight="1">
      <c r="A774" s="77"/>
      <c r="B774" s="504"/>
      <c r="C774" s="77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7"/>
      <c r="AH774" s="74"/>
      <c r="AI774" s="74"/>
    </row>
    <row r="775" ht="15.75" customHeight="1">
      <c r="A775" s="77"/>
      <c r="B775" s="504"/>
      <c r="C775" s="77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7"/>
      <c r="AH775" s="74"/>
      <c r="AI775" s="74"/>
    </row>
    <row r="776" ht="15.75" customHeight="1">
      <c r="A776" s="77"/>
      <c r="B776" s="504"/>
      <c r="C776" s="77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7"/>
      <c r="AH776" s="74"/>
      <c r="AI776" s="74"/>
    </row>
    <row r="777" ht="15.75" customHeight="1">
      <c r="A777" s="77"/>
      <c r="B777" s="504"/>
      <c r="C777" s="77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7"/>
      <c r="AH777" s="74"/>
      <c r="AI777" s="74"/>
    </row>
    <row r="778" ht="15.75" customHeight="1">
      <c r="A778" s="77"/>
      <c r="B778" s="504"/>
      <c r="C778" s="77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7"/>
      <c r="AH778" s="74"/>
      <c r="AI778" s="74"/>
    </row>
    <row r="779" ht="15.75" customHeight="1">
      <c r="A779" s="77"/>
      <c r="B779" s="504"/>
      <c r="C779" s="77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7"/>
      <c r="AH779" s="74"/>
      <c r="AI779" s="74"/>
    </row>
    <row r="780" ht="15.75" customHeight="1">
      <c r="A780" s="77"/>
      <c r="B780" s="504"/>
      <c r="C780" s="77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7"/>
      <c r="AH780" s="74"/>
      <c r="AI780" s="74"/>
    </row>
    <row r="781" ht="15.75" customHeight="1">
      <c r="A781" s="77"/>
      <c r="B781" s="504"/>
      <c r="C781" s="77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7"/>
      <c r="AH781" s="74"/>
      <c r="AI781" s="74"/>
    </row>
    <row r="782" ht="15.75" customHeight="1">
      <c r="A782" s="77"/>
      <c r="B782" s="504"/>
      <c r="C782" s="77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7"/>
      <c r="AH782" s="74"/>
      <c r="AI782" s="74"/>
    </row>
    <row r="783" ht="15.75" customHeight="1">
      <c r="A783" s="77"/>
      <c r="B783" s="504"/>
      <c r="C783" s="77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7"/>
      <c r="AH783" s="74"/>
      <c r="AI783" s="74"/>
    </row>
    <row r="784" ht="15.75" customHeight="1">
      <c r="A784" s="77"/>
      <c r="B784" s="504"/>
      <c r="C784" s="77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7"/>
      <c r="AH784" s="74"/>
      <c r="AI784" s="74"/>
    </row>
    <row r="785" ht="15.75" customHeight="1">
      <c r="A785" s="77"/>
      <c r="B785" s="504"/>
      <c r="C785" s="77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7"/>
      <c r="AH785" s="74"/>
      <c r="AI785" s="74"/>
    </row>
    <row r="786" ht="15.75" customHeight="1">
      <c r="A786" s="77"/>
      <c r="B786" s="504"/>
      <c r="C786" s="77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7"/>
      <c r="AH786" s="74"/>
      <c r="AI786" s="74"/>
    </row>
    <row r="787" ht="15.75" customHeight="1">
      <c r="A787" s="77"/>
      <c r="B787" s="504"/>
      <c r="C787" s="77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7"/>
      <c r="AH787" s="74"/>
      <c r="AI787" s="74"/>
    </row>
    <row r="788" ht="15.75" customHeight="1">
      <c r="A788" s="77"/>
      <c r="B788" s="504"/>
      <c r="C788" s="77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7"/>
      <c r="AH788" s="74"/>
      <c r="AI788" s="74"/>
    </row>
    <row r="789" ht="15.75" customHeight="1">
      <c r="A789" s="77"/>
      <c r="B789" s="504"/>
      <c r="C789" s="77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7"/>
      <c r="AH789" s="74"/>
      <c r="AI789" s="74"/>
    </row>
    <row r="790" ht="15.75" customHeight="1">
      <c r="A790" s="77"/>
      <c r="B790" s="504"/>
      <c r="C790" s="77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7"/>
      <c r="AH790" s="74"/>
      <c r="AI790" s="74"/>
    </row>
    <row r="791" ht="15.75" customHeight="1">
      <c r="A791" s="77"/>
      <c r="B791" s="504"/>
      <c r="C791" s="77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7"/>
      <c r="AH791" s="74"/>
      <c r="AI791" s="74"/>
    </row>
    <row r="792" ht="15.75" customHeight="1">
      <c r="A792" s="77"/>
      <c r="B792" s="504"/>
      <c r="C792" s="77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7"/>
      <c r="AH792" s="74"/>
      <c r="AI792" s="74"/>
    </row>
    <row r="793" ht="15.75" customHeight="1">
      <c r="A793" s="77"/>
      <c r="B793" s="504"/>
      <c r="C793" s="77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7"/>
      <c r="AH793" s="74"/>
      <c r="AI793" s="74"/>
    </row>
    <row r="794" ht="15.75" customHeight="1">
      <c r="A794" s="77"/>
      <c r="B794" s="504"/>
      <c r="C794" s="77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7"/>
      <c r="AH794" s="74"/>
      <c r="AI794" s="74"/>
    </row>
    <row r="795" ht="15.75" customHeight="1">
      <c r="A795" s="77"/>
      <c r="B795" s="504"/>
      <c r="C795" s="77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7"/>
      <c r="AH795" s="74"/>
      <c r="AI795" s="74"/>
    </row>
    <row r="796" ht="15.75" customHeight="1">
      <c r="A796" s="77"/>
      <c r="B796" s="504"/>
      <c r="C796" s="77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7"/>
      <c r="AH796" s="74"/>
      <c r="AI796" s="74"/>
    </row>
    <row r="797" ht="15.75" customHeight="1">
      <c r="A797" s="77"/>
      <c r="B797" s="504"/>
      <c r="C797" s="77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7"/>
      <c r="AH797" s="74"/>
      <c r="AI797" s="74"/>
    </row>
    <row r="798" ht="15.75" customHeight="1">
      <c r="A798" s="77"/>
      <c r="B798" s="504"/>
      <c r="C798" s="77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7"/>
      <c r="AH798" s="74"/>
      <c r="AI798" s="74"/>
    </row>
    <row r="799" ht="15.75" customHeight="1">
      <c r="A799" s="77"/>
      <c r="B799" s="504"/>
      <c r="C799" s="77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7"/>
      <c r="AH799" s="74"/>
      <c r="AI799" s="74"/>
    </row>
    <row r="800" ht="15.75" customHeight="1">
      <c r="A800" s="77"/>
      <c r="B800" s="504"/>
      <c r="C800" s="77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7"/>
      <c r="AH800" s="74"/>
      <c r="AI800" s="74"/>
    </row>
    <row r="801" ht="15.75" customHeight="1">
      <c r="A801" s="77"/>
      <c r="B801" s="504"/>
      <c r="C801" s="77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7"/>
      <c r="AH801" s="74"/>
      <c r="AI801" s="74"/>
    </row>
    <row r="802" ht="15.75" customHeight="1">
      <c r="A802" s="77"/>
      <c r="B802" s="504"/>
      <c r="C802" s="77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7"/>
      <c r="AH802" s="74"/>
      <c r="AI802" s="74"/>
    </row>
    <row r="803" ht="15.75" customHeight="1">
      <c r="A803" s="77"/>
      <c r="B803" s="504"/>
      <c r="C803" s="77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7"/>
      <c r="AH803" s="74"/>
      <c r="AI803" s="74"/>
    </row>
    <row r="804" ht="15.75" customHeight="1">
      <c r="A804" s="77"/>
      <c r="B804" s="504"/>
      <c r="C804" s="77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7"/>
      <c r="AH804" s="74"/>
      <c r="AI804" s="74"/>
    </row>
    <row r="805" ht="15.75" customHeight="1">
      <c r="A805" s="77"/>
      <c r="B805" s="504"/>
      <c r="C805" s="77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7"/>
      <c r="AH805" s="74"/>
      <c r="AI805" s="74"/>
    </row>
    <row r="806" ht="15.75" customHeight="1">
      <c r="A806" s="77"/>
      <c r="B806" s="504"/>
      <c r="C806" s="77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7"/>
      <c r="AH806" s="74"/>
      <c r="AI806" s="74"/>
    </row>
    <row r="807" ht="15.75" customHeight="1">
      <c r="A807" s="77"/>
      <c r="B807" s="504"/>
      <c r="C807" s="77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7"/>
      <c r="AH807" s="74"/>
      <c r="AI807" s="74"/>
    </row>
    <row r="808" ht="15.75" customHeight="1">
      <c r="A808" s="77"/>
      <c r="B808" s="504"/>
      <c r="C808" s="77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7"/>
      <c r="AH808" s="74"/>
      <c r="AI808" s="74"/>
    </row>
    <row r="809" ht="15.75" customHeight="1">
      <c r="A809" s="77"/>
      <c r="B809" s="504"/>
      <c r="C809" s="77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7"/>
      <c r="AH809" s="74"/>
      <c r="AI809" s="74"/>
    </row>
    <row r="810" ht="15.75" customHeight="1">
      <c r="A810" s="77"/>
      <c r="B810" s="504"/>
      <c r="C810" s="77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7"/>
      <c r="AH810" s="74"/>
      <c r="AI810" s="74"/>
    </row>
    <row r="811" ht="15.75" customHeight="1">
      <c r="A811" s="77"/>
      <c r="B811" s="504"/>
      <c r="C811" s="77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7"/>
      <c r="AH811" s="74"/>
      <c r="AI811" s="74"/>
    </row>
    <row r="812" ht="15.75" customHeight="1">
      <c r="A812" s="77"/>
      <c r="B812" s="504"/>
      <c r="C812" s="77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7"/>
      <c r="AH812" s="74"/>
      <c r="AI812" s="74"/>
    </row>
    <row r="813" ht="15.75" customHeight="1">
      <c r="A813" s="77"/>
      <c r="B813" s="504"/>
      <c r="C813" s="77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7"/>
      <c r="AH813" s="74"/>
      <c r="AI813" s="74"/>
    </row>
    <row r="814" ht="15.75" customHeight="1">
      <c r="A814" s="77"/>
      <c r="B814" s="504"/>
      <c r="C814" s="77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7"/>
      <c r="AH814" s="74"/>
      <c r="AI814" s="74"/>
    </row>
    <row r="815" ht="15.75" customHeight="1">
      <c r="A815" s="77"/>
      <c r="B815" s="504"/>
      <c r="C815" s="77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7"/>
      <c r="AH815" s="74"/>
      <c r="AI815" s="74"/>
    </row>
    <row r="816" ht="15.75" customHeight="1">
      <c r="A816" s="77"/>
      <c r="B816" s="504"/>
      <c r="C816" s="77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7"/>
      <c r="AH816" s="74"/>
      <c r="AI816" s="74"/>
    </row>
    <row r="817" ht="15.75" customHeight="1">
      <c r="A817" s="77"/>
      <c r="B817" s="504"/>
      <c r="C817" s="77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7"/>
      <c r="AH817" s="74"/>
      <c r="AI817" s="74"/>
    </row>
    <row r="818" ht="15.75" customHeight="1">
      <c r="A818" s="77"/>
      <c r="B818" s="504"/>
      <c r="C818" s="77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7"/>
      <c r="AH818" s="74"/>
      <c r="AI818" s="74"/>
    </row>
    <row r="819" ht="15.75" customHeight="1">
      <c r="A819" s="77"/>
      <c r="B819" s="504"/>
      <c r="C819" s="77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7"/>
      <c r="AH819" s="74"/>
      <c r="AI819" s="74"/>
    </row>
    <row r="820" ht="15.75" customHeight="1">
      <c r="A820" s="77"/>
      <c r="B820" s="504"/>
      <c r="C820" s="77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7"/>
      <c r="AH820" s="74"/>
      <c r="AI820" s="74"/>
    </row>
    <row r="821" ht="15.75" customHeight="1">
      <c r="A821" s="77"/>
      <c r="B821" s="504"/>
      <c r="C821" s="77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7"/>
      <c r="AH821" s="74"/>
      <c r="AI821" s="74"/>
    </row>
    <row r="822" ht="15.75" customHeight="1">
      <c r="A822" s="77"/>
      <c r="B822" s="504"/>
      <c r="C822" s="77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7"/>
      <c r="AH822" s="74"/>
      <c r="AI822" s="74"/>
    </row>
    <row r="823" ht="15.75" customHeight="1">
      <c r="A823" s="77"/>
      <c r="B823" s="504"/>
      <c r="C823" s="77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7"/>
      <c r="AH823" s="74"/>
      <c r="AI823" s="74"/>
    </row>
    <row r="824" ht="15.75" customHeight="1">
      <c r="A824" s="77"/>
      <c r="B824" s="504"/>
      <c r="C824" s="77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7"/>
      <c r="AH824" s="74"/>
      <c r="AI824" s="74"/>
    </row>
    <row r="825" ht="15.75" customHeight="1">
      <c r="A825" s="77"/>
      <c r="B825" s="504"/>
      <c r="C825" s="77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7"/>
      <c r="AH825" s="74"/>
      <c r="AI825" s="74"/>
    </row>
    <row r="826" ht="15.75" customHeight="1">
      <c r="A826" s="77"/>
      <c r="B826" s="504"/>
      <c r="C826" s="77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7"/>
      <c r="AH826" s="74"/>
      <c r="AI826" s="74"/>
    </row>
    <row r="827" ht="15.75" customHeight="1">
      <c r="A827" s="77"/>
      <c r="B827" s="504"/>
      <c r="C827" s="77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7"/>
      <c r="AH827" s="74"/>
      <c r="AI827" s="74"/>
    </row>
    <row r="828" ht="15.75" customHeight="1">
      <c r="A828" s="77"/>
      <c r="B828" s="504"/>
      <c r="C828" s="77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7"/>
      <c r="AH828" s="74"/>
      <c r="AI828" s="74"/>
    </row>
    <row r="829" ht="15.75" customHeight="1">
      <c r="A829" s="77"/>
      <c r="B829" s="504"/>
      <c r="C829" s="77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7"/>
      <c r="AH829" s="74"/>
      <c r="AI829" s="74"/>
    </row>
    <row r="830" ht="15.75" customHeight="1">
      <c r="A830" s="77"/>
      <c r="B830" s="504"/>
      <c r="C830" s="77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7"/>
      <c r="AH830" s="74"/>
      <c r="AI830" s="74"/>
    </row>
    <row r="831" ht="15.75" customHeight="1">
      <c r="A831" s="77"/>
      <c r="B831" s="504"/>
      <c r="C831" s="77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7"/>
      <c r="AH831" s="74"/>
      <c r="AI831" s="74"/>
    </row>
    <row r="832" ht="15.75" customHeight="1">
      <c r="A832" s="77"/>
      <c r="B832" s="504"/>
      <c r="C832" s="77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7"/>
      <c r="AH832" s="74"/>
      <c r="AI832" s="74"/>
    </row>
    <row r="833" ht="15.75" customHeight="1">
      <c r="A833" s="77"/>
      <c r="B833" s="504"/>
      <c r="C833" s="77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7"/>
      <c r="AH833" s="74"/>
      <c r="AI833" s="74"/>
    </row>
    <row r="834" ht="15.75" customHeight="1">
      <c r="A834" s="77"/>
      <c r="B834" s="504"/>
      <c r="C834" s="77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7"/>
      <c r="AH834" s="74"/>
      <c r="AI834" s="74"/>
    </row>
    <row r="835" ht="15.75" customHeight="1">
      <c r="A835" s="77"/>
      <c r="B835" s="504"/>
      <c r="C835" s="77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7"/>
      <c r="AH835" s="74"/>
      <c r="AI835" s="74"/>
    </row>
    <row r="836" ht="15.75" customHeight="1">
      <c r="A836" s="77"/>
      <c r="B836" s="504"/>
      <c r="C836" s="77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7"/>
      <c r="AH836" s="74"/>
      <c r="AI836" s="74"/>
    </row>
    <row r="837" ht="15.75" customHeight="1">
      <c r="A837" s="77"/>
      <c r="B837" s="504"/>
      <c r="C837" s="77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7"/>
      <c r="AH837" s="74"/>
      <c r="AI837" s="74"/>
    </row>
    <row r="838" ht="15.75" customHeight="1">
      <c r="A838" s="77"/>
      <c r="B838" s="504"/>
      <c r="C838" s="77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7"/>
      <c r="AH838" s="74"/>
      <c r="AI838" s="74"/>
    </row>
    <row r="839" ht="15.75" customHeight="1">
      <c r="A839" s="77"/>
      <c r="B839" s="504"/>
      <c r="C839" s="77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7"/>
      <c r="AH839" s="74"/>
      <c r="AI839" s="74"/>
    </row>
    <row r="840" ht="15.75" customHeight="1">
      <c r="A840" s="77"/>
      <c r="B840" s="504"/>
      <c r="C840" s="77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7"/>
      <c r="AH840" s="74"/>
      <c r="AI840" s="74"/>
    </row>
    <row r="841" ht="15.75" customHeight="1">
      <c r="A841" s="77"/>
      <c r="B841" s="504"/>
      <c r="C841" s="77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7"/>
      <c r="AH841" s="74"/>
      <c r="AI841" s="74"/>
    </row>
    <row r="842" ht="15.75" customHeight="1">
      <c r="A842" s="77"/>
      <c r="B842" s="504"/>
      <c r="C842" s="77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7"/>
      <c r="AH842" s="74"/>
      <c r="AI842" s="74"/>
    </row>
    <row r="843" ht="15.75" customHeight="1">
      <c r="A843" s="77"/>
      <c r="B843" s="504"/>
      <c r="C843" s="77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7"/>
      <c r="AH843" s="74"/>
      <c r="AI843" s="74"/>
    </row>
    <row r="844" ht="15.75" customHeight="1">
      <c r="A844" s="77"/>
      <c r="B844" s="504"/>
      <c r="C844" s="77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7"/>
      <c r="AH844" s="74"/>
      <c r="AI844" s="74"/>
    </row>
    <row r="845" ht="15.75" customHeight="1">
      <c r="A845" s="77"/>
      <c r="B845" s="504"/>
      <c r="C845" s="77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7"/>
      <c r="AH845" s="74"/>
      <c r="AI845" s="74"/>
    </row>
    <row r="846" ht="15.75" customHeight="1">
      <c r="A846" s="77"/>
      <c r="B846" s="504"/>
      <c r="C846" s="77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7"/>
      <c r="AH846" s="74"/>
      <c r="AI846" s="74"/>
    </row>
    <row r="847" ht="15.75" customHeight="1">
      <c r="A847" s="77"/>
      <c r="B847" s="504"/>
      <c r="C847" s="77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7"/>
      <c r="AH847" s="74"/>
      <c r="AI847" s="74"/>
    </row>
    <row r="848" ht="15.75" customHeight="1">
      <c r="A848" s="77"/>
      <c r="B848" s="504"/>
      <c r="C848" s="77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7"/>
      <c r="AH848" s="74"/>
      <c r="AI848" s="74"/>
    </row>
    <row r="849" ht="15.75" customHeight="1">
      <c r="A849" s="77"/>
      <c r="B849" s="504"/>
      <c r="C849" s="77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7"/>
      <c r="AH849" s="74"/>
      <c r="AI849" s="74"/>
    </row>
    <row r="850" ht="15.75" customHeight="1">
      <c r="A850" s="77"/>
      <c r="B850" s="504"/>
      <c r="C850" s="77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7"/>
      <c r="AH850" s="74"/>
      <c r="AI850" s="74"/>
    </row>
    <row r="851" ht="15.75" customHeight="1">
      <c r="A851" s="77"/>
      <c r="B851" s="504"/>
      <c r="C851" s="77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7"/>
      <c r="AH851" s="74"/>
      <c r="AI851" s="74"/>
    </row>
    <row r="852" ht="15.75" customHeight="1">
      <c r="A852" s="77"/>
      <c r="B852" s="504"/>
      <c r="C852" s="77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7"/>
      <c r="AH852" s="74"/>
      <c r="AI852" s="74"/>
    </row>
    <row r="853" ht="15.75" customHeight="1">
      <c r="A853" s="77"/>
      <c r="B853" s="504"/>
      <c r="C853" s="77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7"/>
      <c r="AH853" s="74"/>
      <c r="AI853" s="74"/>
    </row>
    <row r="854" ht="15.75" customHeight="1">
      <c r="A854" s="77"/>
      <c r="B854" s="504"/>
      <c r="C854" s="77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7"/>
      <c r="AH854" s="74"/>
      <c r="AI854" s="74"/>
    </row>
    <row r="855" ht="15.75" customHeight="1">
      <c r="A855" s="77"/>
      <c r="B855" s="504"/>
      <c r="C855" s="77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7"/>
      <c r="AH855" s="74"/>
      <c r="AI855" s="74"/>
    </row>
    <row r="856" ht="15.75" customHeight="1">
      <c r="A856" s="77"/>
      <c r="B856" s="504"/>
      <c r="C856" s="77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7"/>
      <c r="AH856" s="74"/>
      <c r="AI856" s="74"/>
    </row>
    <row r="857" ht="15.75" customHeight="1">
      <c r="A857" s="77"/>
      <c r="B857" s="504"/>
      <c r="C857" s="77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7"/>
      <c r="AH857" s="74"/>
      <c r="AI857" s="74"/>
    </row>
    <row r="858" ht="15.75" customHeight="1">
      <c r="A858" s="77"/>
      <c r="B858" s="504"/>
      <c r="C858" s="77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7"/>
      <c r="AH858" s="74"/>
      <c r="AI858" s="74"/>
    </row>
    <row r="859" ht="15.75" customHeight="1">
      <c r="A859" s="77"/>
      <c r="B859" s="504"/>
      <c r="C859" s="77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7"/>
      <c r="AH859" s="74"/>
      <c r="AI859" s="74"/>
    </row>
    <row r="860" ht="15.75" customHeight="1">
      <c r="A860" s="77"/>
      <c r="B860" s="504"/>
      <c r="C860" s="77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7"/>
      <c r="AH860" s="74"/>
      <c r="AI860" s="74"/>
    </row>
    <row r="861" ht="15.75" customHeight="1">
      <c r="A861" s="77"/>
      <c r="B861" s="504"/>
      <c r="C861" s="77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7"/>
      <c r="AH861" s="74"/>
      <c r="AI861" s="74"/>
    </row>
    <row r="862" ht="15.75" customHeight="1">
      <c r="A862" s="77"/>
      <c r="B862" s="504"/>
      <c r="C862" s="77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7"/>
      <c r="AH862" s="74"/>
      <c r="AI862" s="74"/>
    </row>
    <row r="863" ht="15.75" customHeight="1">
      <c r="A863" s="77"/>
      <c r="B863" s="504"/>
      <c r="C863" s="77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7"/>
      <c r="AH863" s="74"/>
      <c r="AI863" s="74"/>
    </row>
    <row r="864" ht="15.75" customHeight="1">
      <c r="A864" s="77"/>
      <c r="B864" s="504"/>
      <c r="C864" s="77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7"/>
      <c r="AH864" s="74"/>
      <c r="AI864" s="74"/>
    </row>
    <row r="865" ht="15.75" customHeight="1">
      <c r="A865" s="77"/>
      <c r="B865" s="504"/>
      <c r="C865" s="77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7"/>
      <c r="AH865" s="74"/>
      <c r="AI865" s="74"/>
    </row>
    <row r="866" ht="15.75" customHeight="1">
      <c r="A866" s="77"/>
      <c r="B866" s="504"/>
      <c r="C866" s="77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7"/>
      <c r="AH866" s="74"/>
      <c r="AI866" s="74"/>
    </row>
    <row r="867" ht="15.75" customHeight="1">
      <c r="A867" s="77"/>
      <c r="B867" s="504"/>
      <c r="C867" s="77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7"/>
      <c r="AH867" s="74"/>
      <c r="AI867" s="74"/>
    </row>
    <row r="868" ht="15.75" customHeight="1">
      <c r="A868" s="77"/>
      <c r="B868" s="504"/>
      <c r="C868" s="77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7"/>
      <c r="AH868" s="74"/>
      <c r="AI868" s="74"/>
    </row>
    <row r="869" ht="15.75" customHeight="1">
      <c r="A869" s="77"/>
      <c r="B869" s="504"/>
      <c r="C869" s="77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7"/>
      <c r="AH869" s="74"/>
      <c r="AI869" s="74"/>
    </row>
    <row r="870" ht="15.75" customHeight="1">
      <c r="A870" s="77"/>
      <c r="B870" s="504"/>
      <c r="C870" s="77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7"/>
      <c r="AH870" s="74"/>
      <c r="AI870" s="74"/>
    </row>
    <row r="871" ht="15.75" customHeight="1">
      <c r="A871" s="77"/>
      <c r="B871" s="504"/>
      <c r="C871" s="77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7"/>
      <c r="AH871" s="74"/>
      <c r="AI871" s="74"/>
    </row>
    <row r="872" ht="15.75" customHeight="1">
      <c r="A872" s="77"/>
      <c r="B872" s="504"/>
      <c r="C872" s="77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7"/>
      <c r="AH872" s="74"/>
      <c r="AI872" s="74"/>
    </row>
    <row r="873" ht="15.75" customHeight="1">
      <c r="A873" s="77"/>
      <c r="B873" s="504"/>
      <c r="C873" s="77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7"/>
      <c r="AH873" s="74"/>
      <c r="AI873" s="74"/>
    </row>
    <row r="874" ht="15.75" customHeight="1">
      <c r="A874" s="77"/>
      <c r="B874" s="504"/>
      <c r="C874" s="77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7"/>
      <c r="AH874" s="74"/>
      <c r="AI874" s="74"/>
    </row>
    <row r="875" ht="15.75" customHeight="1">
      <c r="A875" s="77"/>
      <c r="B875" s="504"/>
      <c r="C875" s="77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7"/>
      <c r="AH875" s="74"/>
      <c r="AI875" s="74"/>
    </row>
    <row r="876" ht="15.75" customHeight="1">
      <c r="A876" s="77"/>
      <c r="B876" s="504"/>
      <c r="C876" s="77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7"/>
      <c r="AH876" s="74"/>
      <c r="AI876" s="74"/>
    </row>
    <row r="877" ht="15.75" customHeight="1">
      <c r="A877" s="77"/>
      <c r="B877" s="504"/>
      <c r="C877" s="77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7"/>
      <c r="AH877" s="74"/>
      <c r="AI877" s="74"/>
    </row>
    <row r="878" ht="15.75" customHeight="1">
      <c r="A878" s="77"/>
      <c r="B878" s="504"/>
      <c r="C878" s="77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7"/>
      <c r="AH878" s="74"/>
      <c r="AI878" s="74"/>
    </row>
    <row r="879" ht="15.75" customHeight="1">
      <c r="A879" s="77"/>
      <c r="B879" s="504"/>
      <c r="C879" s="77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7"/>
      <c r="AH879" s="74"/>
      <c r="AI879" s="74"/>
    </row>
    <row r="880" ht="15.75" customHeight="1">
      <c r="A880" s="77"/>
      <c r="B880" s="504"/>
      <c r="C880" s="77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7"/>
      <c r="AH880" s="74"/>
      <c r="AI880" s="74"/>
    </row>
    <row r="881" ht="15.75" customHeight="1">
      <c r="A881" s="77"/>
      <c r="B881" s="504"/>
      <c r="C881" s="77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7"/>
      <c r="AH881" s="74"/>
      <c r="AI881" s="74"/>
    </row>
    <row r="882" ht="15.75" customHeight="1">
      <c r="A882" s="77"/>
      <c r="B882" s="504"/>
      <c r="C882" s="77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7"/>
      <c r="AH882" s="74"/>
      <c r="AI882" s="74"/>
    </row>
    <row r="883" ht="15.75" customHeight="1">
      <c r="A883" s="77"/>
      <c r="B883" s="504"/>
      <c r="C883" s="77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7"/>
      <c r="AH883" s="74"/>
      <c r="AI883" s="74"/>
    </row>
    <row r="884" ht="15.75" customHeight="1">
      <c r="A884" s="77"/>
      <c r="B884" s="504"/>
      <c r="C884" s="77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7"/>
      <c r="AH884" s="74"/>
      <c r="AI884" s="74"/>
    </row>
    <row r="885" ht="15.75" customHeight="1">
      <c r="A885" s="77"/>
      <c r="B885" s="504"/>
      <c r="C885" s="77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7"/>
      <c r="AH885" s="74"/>
      <c r="AI885" s="74"/>
    </row>
    <row r="886" ht="15.75" customHeight="1">
      <c r="A886" s="77"/>
      <c r="B886" s="504"/>
      <c r="C886" s="77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7"/>
      <c r="AH886" s="74"/>
      <c r="AI886" s="74"/>
    </row>
    <row r="887" ht="15.75" customHeight="1">
      <c r="A887" s="77"/>
      <c r="B887" s="504"/>
      <c r="C887" s="77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7"/>
      <c r="AH887" s="74"/>
      <c r="AI887" s="74"/>
    </row>
    <row r="888" ht="15.75" customHeight="1">
      <c r="A888" s="77"/>
      <c r="B888" s="504"/>
      <c r="C888" s="77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7"/>
      <c r="AH888" s="74"/>
      <c r="AI888" s="74"/>
    </row>
    <row r="889" ht="15.75" customHeight="1">
      <c r="A889" s="77"/>
      <c r="B889" s="504"/>
      <c r="C889" s="77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7"/>
      <c r="AH889" s="74"/>
      <c r="AI889" s="74"/>
    </row>
    <row r="890" ht="15.75" customHeight="1">
      <c r="A890" s="77"/>
      <c r="B890" s="504"/>
      <c r="C890" s="77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7"/>
      <c r="AH890" s="74"/>
      <c r="AI890" s="74"/>
    </row>
    <row r="891" ht="15.75" customHeight="1">
      <c r="A891" s="77"/>
      <c r="B891" s="504"/>
      <c r="C891" s="77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7"/>
      <c r="AH891" s="74"/>
      <c r="AI891" s="74"/>
    </row>
    <row r="892" ht="15.75" customHeight="1">
      <c r="A892" s="77"/>
      <c r="B892" s="504"/>
      <c r="C892" s="77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7"/>
      <c r="AH892" s="74"/>
      <c r="AI892" s="74"/>
    </row>
    <row r="893" ht="15.75" customHeight="1">
      <c r="A893" s="77"/>
      <c r="B893" s="504"/>
      <c r="C893" s="77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7"/>
      <c r="AH893" s="74"/>
      <c r="AI893" s="74"/>
    </row>
    <row r="894" ht="15.75" customHeight="1">
      <c r="A894" s="77"/>
      <c r="B894" s="504"/>
      <c r="C894" s="77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7"/>
      <c r="AH894" s="74"/>
      <c r="AI894" s="74"/>
    </row>
    <row r="895" ht="15.75" customHeight="1">
      <c r="A895" s="77"/>
      <c r="B895" s="504"/>
      <c r="C895" s="77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7"/>
      <c r="AH895" s="74"/>
      <c r="AI895" s="74"/>
    </row>
    <row r="896" ht="15.75" customHeight="1">
      <c r="A896" s="77"/>
      <c r="B896" s="504"/>
      <c r="C896" s="77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7"/>
      <c r="AH896" s="74"/>
      <c r="AI896" s="74"/>
    </row>
    <row r="897" ht="15.75" customHeight="1">
      <c r="A897" s="77"/>
      <c r="B897" s="504"/>
      <c r="C897" s="77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7"/>
      <c r="AH897" s="74"/>
      <c r="AI897" s="74"/>
    </row>
    <row r="898" ht="15.75" customHeight="1">
      <c r="A898" s="77"/>
      <c r="B898" s="504"/>
      <c r="C898" s="77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7"/>
      <c r="AH898" s="74"/>
      <c r="AI898" s="74"/>
    </row>
    <row r="899" ht="15.75" customHeight="1">
      <c r="A899" s="77"/>
      <c r="B899" s="504"/>
      <c r="C899" s="77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7"/>
      <c r="AH899" s="74"/>
      <c r="AI899" s="74"/>
    </row>
    <row r="900" ht="15.75" customHeight="1">
      <c r="A900" s="77"/>
      <c r="B900" s="504"/>
      <c r="C900" s="77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7"/>
      <c r="AH900" s="74"/>
      <c r="AI900" s="74"/>
    </row>
    <row r="901" ht="15.75" customHeight="1">
      <c r="A901" s="77"/>
      <c r="B901" s="504"/>
      <c r="C901" s="77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7"/>
      <c r="AH901" s="74"/>
      <c r="AI901" s="74"/>
    </row>
    <row r="902" ht="15.75" customHeight="1">
      <c r="A902" s="77"/>
      <c r="B902" s="504"/>
      <c r="C902" s="77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7"/>
      <c r="AH902" s="74"/>
      <c r="AI902" s="74"/>
    </row>
    <row r="903" ht="15.75" customHeight="1">
      <c r="A903" s="77"/>
      <c r="B903" s="504"/>
      <c r="C903" s="77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7"/>
      <c r="AH903" s="74"/>
      <c r="AI903" s="74"/>
    </row>
    <row r="904" ht="15.75" customHeight="1">
      <c r="A904" s="77"/>
      <c r="B904" s="504"/>
      <c r="C904" s="77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7"/>
      <c r="AH904" s="74"/>
      <c r="AI904" s="74"/>
    </row>
    <row r="905" ht="15.75" customHeight="1">
      <c r="A905" s="77"/>
      <c r="B905" s="504"/>
      <c r="C905" s="77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7"/>
      <c r="AH905" s="74"/>
      <c r="AI905" s="74"/>
    </row>
    <row r="906" ht="15.75" customHeight="1">
      <c r="A906" s="77"/>
      <c r="B906" s="504"/>
      <c r="C906" s="77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7"/>
      <c r="AH906" s="74"/>
      <c r="AI906" s="74"/>
    </row>
    <row r="907" ht="15.75" customHeight="1">
      <c r="A907" s="77"/>
      <c r="B907" s="504"/>
      <c r="C907" s="77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7"/>
      <c r="AH907" s="74"/>
      <c r="AI907" s="74"/>
    </row>
    <row r="908" ht="15.75" customHeight="1">
      <c r="A908" s="77"/>
      <c r="B908" s="504"/>
      <c r="C908" s="77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7"/>
      <c r="AH908" s="74"/>
      <c r="AI908" s="74"/>
    </row>
    <row r="909" ht="15.75" customHeight="1">
      <c r="A909" s="77"/>
      <c r="B909" s="504"/>
      <c r="C909" s="77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7"/>
      <c r="AH909" s="74"/>
      <c r="AI909" s="74"/>
    </row>
    <row r="910" ht="15.75" customHeight="1">
      <c r="A910" s="77"/>
      <c r="B910" s="504"/>
      <c r="C910" s="77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7"/>
      <c r="AH910" s="74"/>
      <c r="AI910" s="74"/>
    </row>
    <row r="911" ht="15.75" customHeight="1">
      <c r="A911" s="77"/>
      <c r="B911" s="504"/>
      <c r="C911" s="77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7"/>
      <c r="AH911" s="74"/>
      <c r="AI911" s="74"/>
    </row>
    <row r="912" ht="15.75" customHeight="1">
      <c r="A912" s="77"/>
      <c r="B912" s="504"/>
      <c r="C912" s="77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7"/>
      <c r="AH912" s="74"/>
      <c r="AI912" s="74"/>
    </row>
    <row r="913" ht="15.75" customHeight="1">
      <c r="A913" s="77"/>
      <c r="B913" s="504"/>
      <c r="C913" s="77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7"/>
      <c r="AH913" s="74"/>
      <c r="AI913" s="74"/>
    </row>
    <row r="914" ht="15.75" customHeight="1">
      <c r="A914" s="77"/>
      <c r="B914" s="504"/>
      <c r="C914" s="77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7"/>
      <c r="AH914" s="74"/>
      <c r="AI914" s="74"/>
    </row>
    <row r="915" ht="15.75" customHeight="1">
      <c r="A915" s="77"/>
      <c r="B915" s="504"/>
      <c r="C915" s="77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7"/>
      <c r="AH915" s="74"/>
      <c r="AI915" s="74"/>
    </row>
    <row r="916" ht="15.75" customHeight="1">
      <c r="A916" s="77"/>
      <c r="B916" s="504"/>
      <c r="C916" s="77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7"/>
      <c r="AH916" s="74"/>
      <c r="AI916" s="74"/>
    </row>
    <row r="917" ht="15.75" customHeight="1">
      <c r="A917" s="77"/>
      <c r="B917" s="504"/>
      <c r="C917" s="77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7"/>
      <c r="AH917" s="74"/>
      <c r="AI917" s="74"/>
    </row>
    <row r="918" ht="15.75" customHeight="1">
      <c r="A918" s="77"/>
      <c r="B918" s="504"/>
      <c r="C918" s="77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7"/>
      <c r="AH918" s="74"/>
      <c r="AI918" s="74"/>
    </row>
    <row r="919" ht="15.75" customHeight="1">
      <c r="A919" s="77"/>
      <c r="B919" s="504"/>
      <c r="C919" s="77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7"/>
      <c r="AH919" s="74"/>
      <c r="AI919" s="74"/>
    </row>
    <row r="920" ht="15.75" customHeight="1">
      <c r="A920" s="77"/>
      <c r="B920" s="504"/>
      <c r="C920" s="77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7"/>
      <c r="AH920" s="74"/>
      <c r="AI920" s="74"/>
    </row>
    <row r="921" ht="15.75" customHeight="1">
      <c r="A921" s="77"/>
      <c r="B921" s="504"/>
      <c r="C921" s="77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7"/>
      <c r="AH921" s="74"/>
      <c r="AI921" s="74"/>
    </row>
    <row r="922" ht="15.75" customHeight="1">
      <c r="A922" s="77"/>
      <c r="B922" s="504"/>
      <c r="C922" s="77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7"/>
      <c r="AH922" s="74"/>
      <c r="AI922" s="74"/>
    </row>
    <row r="923" ht="15.75" customHeight="1">
      <c r="A923" s="77"/>
      <c r="B923" s="504"/>
      <c r="C923" s="77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7"/>
      <c r="AH923" s="74"/>
      <c r="AI923" s="74"/>
    </row>
    <row r="924" ht="15.75" customHeight="1">
      <c r="A924" s="77"/>
      <c r="B924" s="504"/>
      <c r="C924" s="77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7"/>
      <c r="AH924" s="74"/>
      <c r="AI924" s="74"/>
    </row>
    <row r="925" ht="15.75" customHeight="1">
      <c r="A925" s="77"/>
      <c r="B925" s="504"/>
      <c r="C925" s="77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7"/>
      <c r="AH925" s="74"/>
      <c r="AI925" s="74"/>
    </row>
    <row r="926" ht="15.75" customHeight="1">
      <c r="A926" s="77"/>
      <c r="B926" s="504"/>
      <c r="C926" s="77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7"/>
      <c r="AH926" s="74"/>
      <c r="AI926" s="74"/>
    </row>
    <row r="927" ht="15.75" customHeight="1">
      <c r="A927" s="77"/>
      <c r="B927" s="504"/>
      <c r="C927" s="77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7"/>
      <c r="AH927" s="74"/>
      <c r="AI927" s="74"/>
    </row>
    <row r="928" ht="15.75" customHeight="1">
      <c r="A928" s="77"/>
      <c r="B928" s="504"/>
      <c r="C928" s="77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7"/>
      <c r="AH928" s="74"/>
      <c r="AI928" s="74"/>
    </row>
    <row r="929" ht="15.75" customHeight="1">
      <c r="A929" s="77"/>
      <c r="B929" s="504"/>
      <c r="C929" s="77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7"/>
      <c r="AH929" s="74"/>
      <c r="AI929" s="74"/>
    </row>
    <row r="930" ht="15.75" customHeight="1">
      <c r="A930" s="77"/>
      <c r="B930" s="504"/>
      <c r="C930" s="77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7"/>
      <c r="AH930" s="74"/>
      <c r="AI930" s="74"/>
    </row>
    <row r="931" ht="15.75" customHeight="1">
      <c r="A931" s="77"/>
      <c r="B931" s="504"/>
      <c r="C931" s="77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7"/>
      <c r="AH931" s="74"/>
      <c r="AI931" s="74"/>
    </row>
    <row r="932" ht="15.75" customHeight="1">
      <c r="A932" s="77"/>
      <c r="B932" s="504"/>
      <c r="C932" s="77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7"/>
      <c r="AH932" s="74"/>
      <c r="AI932" s="74"/>
    </row>
    <row r="933" ht="15.75" customHeight="1">
      <c r="A933" s="77"/>
      <c r="B933" s="504"/>
      <c r="C933" s="77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7"/>
      <c r="AH933" s="74"/>
      <c r="AI933" s="74"/>
    </row>
    <row r="934" ht="15.75" customHeight="1">
      <c r="A934" s="77"/>
      <c r="B934" s="504"/>
      <c r="C934" s="77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7"/>
      <c r="AH934" s="74"/>
      <c r="AI934" s="74"/>
    </row>
    <row r="935" ht="15.75" customHeight="1">
      <c r="A935" s="77"/>
      <c r="B935" s="504"/>
      <c r="C935" s="77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7"/>
      <c r="AH935" s="74"/>
      <c r="AI935" s="74"/>
    </row>
    <row r="936" ht="15.75" customHeight="1">
      <c r="A936" s="77"/>
      <c r="B936" s="504"/>
      <c r="C936" s="77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7"/>
      <c r="AH936" s="74"/>
      <c r="AI936" s="74"/>
    </row>
    <row r="937" ht="15.75" customHeight="1">
      <c r="A937" s="77"/>
      <c r="B937" s="504"/>
      <c r="C937" s="77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7"/>
      <c r="AH937" s="74"/>
      <c r="AI937" s="74"/>
    </row>
    <row r="938" ht="15.75" customHeight="1">
      <c r="A938" s="77"/>
      <c r="B938" s="504"/>
      <c r="C938" s="77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7"/>
      <c r="AH938" s="74"/>
      <c r="AI938" s="74"/>
    </row>
    <row r="939" ht="15.75" customHeight="1">
      <c r="A939" s="77"/>
      <c r="B939" s="504"/>
      <c r="C939" s="77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7"/>
      <c r="AH939" s="74"/>
      <c r="AI939" s="74"/>
    </row>
    <row r="940" ht="15.75" customHeight="1">
      <c r="A940" s="77"/>
      <c r="B940" s="504"/>
      <c r="C940" s="77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7"/>
      <c r="AH940" s="74"/>
      <c r="AI940" s="74"/>
    </row>
    <row r="941" ht="15.75" customHeight="1">
      <c r="A941" s="77"/>
      <c r="B941" s="504"/>
      <c r="C941" s="77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7"/>
      <c r="AH941" s="74"/>
      <c r="AI941" s="74"/>
    </row>
    <row r="942" ht="15.75" customHeight="1">
      <c r="A942" s="77"/>
      <c r="B942" s="504"/>
      <c r="C942" s="77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7"/>
      <c r="AH942" s="74"/>
      <c r="AI942" s="74"/>
    </row>
    <row r="943" ht="15.75" customHeight="1">
      <c r="A943" s="77"/>
      <c r="B943" s="504"/>
      <c r="C943" s="77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7"/>
      <c r="AH943" s="74"/>
      <c r="AI943" s="74"/>
    </row>
    <row r="944" ht="15.75" customHeight="1">
      <c r="A944" s="77"/>
      <c r="B944" s="504"/>
      <c r="C944" s="77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7"/>
      <c r="AH944" s="74"/>
      <c r="AI944" s="74"/>
    </row>
    <row r="945" ht="15.75" customHeight="1">
      <c r="A945" s="77"/>
      <c r="B945" s="504"/>
      <c r="C945" s="77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7"/>
      <c r="AH945" s="74"/>
      <c r="AI945" s="74"/>
    </row>
    <row r="946" ht="15.75" customHeight="1">
      <c r="A946" s="77"/>
      <c r="B946" s="504"/>
      <c r="C946" s="77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7"/>
      <c r="AH946" s="74"/>
      <c r="AI946" s="74"/>
    </row>
    <row r="947" ht="15.75" customHeight="1">
      <c r="A947" s="77"/>
      <c r="B947" s="504"/>
      <c r="C947" s="77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7"/>
      <c r="AH947" s="74"/>
      <c r="AI947" s="74"/>
    </row>
    <row r="948" ht="15.75" customHeight="1">
      <c r="A948" s="77"/>
      <c r="B948" s="504"/>
      <c r="C948" s="77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7"/>
      <c r="AH948" s="74"/>
      <c r="AI948" s="74"/>
    </row>
    <row r="949" ht="15.75" customHeight="1">
      <c r="A949" s="77"/>
      <c r="B949" s="504"/>
      <c r="C949" s="77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7"/>
      <c r="AH949" s="74"/>
      <c r="AI949" s="74"/>
    </row>
    <row r="950" ht="15.75" customHeight="1">
      <c r="A950" s="77"/>
      <c r="B950" s="504"/>
      <c r="C950" s="77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7"/>
      <c r="AH950" s="74"/>
      <c r="AI950" s="74"/>
    </row>
    <row r="951" ht="15.75" customHeight="1">
      <c r="A951" s="77"/>
      <c r="B951" s="504"/>
      <c r="C951" s="77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7"/>
      <c r="AH951" s="74"/>
      <c r="AI951" s="74"/>
    </row>
    <row r="952" ht="15.75" customHeight="1">
      <c r="A952" s="77"/>
      <c r="B952" s="504"/>
      <c r="C952" s="77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7"/>
      <c r="AH952" s="74"/>
      <c r="AI952" s="74"/>
    </row>
    <row r="953" ht="15.75" customHeight="1">
      <c r="A953" s="77"/>
      <c r="B953" s="504"/>
      <c r="C953" s="77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7"/>
      <c r="AH953" s="74"/>
      <c r="AI953" s="74"/>
    </row>
    <row r="954" ht="15.75" customHeight="1">
      <c r="A954" s="77"/>
      <c r="B954" s="504"/>
      <c r="C954" s="77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7"/>
      <c r="AH954" s="74"/>
      <c r="AI954" s="74"/>
    </row>
    <row r="955" ht="15.75" customHeight="1">
      <c r="A955" s="77"/>
      <c r="B955" s="504"/>
      <c r="C955" s="77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7"/>
      <c r="AH955" s="74"/>
      <c r="AI955" s="74"/>
    </row>
    <row r="956" ht="15.75" customHeight="1">
      <c r="A956" s="77"/>
      <c r="B956" s="504"/>
      <c r="C956" s="77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7"/>
      <c r="AH956" s="74"/>
      <c r="AI956" s="74"/>
    </row>
    <row r="957" ht="15.75" customHeight="1">
      <c r="A957" s="77"/>
      <c r="B957" s="504"/>
      <c r="C957" s="77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7"/>
      <c r="AH957" s="74"/>
      <c r="AI957" s="74"/>
    </row>
    <row r="958" ht="15.75" customHeight="1">
      <c r="A958" s="77"/>
      <c r="B958" s="504"/>
      <c r="C958" s="77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7"/>
      <c r="AH958" s="74"/>
      <c r="AI958" s="74"/>
    </row>
    <row r="959" ht="15.75" customHeight="1">
      <c r="A959" s="77"/>
      <c r="B959" s="504"/>
      <c r="C959" s="77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7"/>
      <c r="AH959" s="74"/>
      <c r="AI959" s="74"/>
    </row>
    <row r="960" ht="15.75" customHeight="1">
      <c r="A960" s="77"/>
      <c r="B960" s="504"/>
      <c r="C960" s="77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7"/>
      <c r="AH960" s="74"/>
      <c r="AI960" s="74"/>
    </row>
    <row r="961" ht="15.75" customHeight="1">
      <c r="A961" s="77"/>
      <c r="B961" s="504"/>
      <c r="C961" s="77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7"/>
      <c r="AH961" s="74"/>
      <c r="AI961" s="74"/>
    </row>
    <row r="962" ht="15.75" customHeight="1">
      <c r="A962" s="77"/>
      <c r="B962" s="504"/>
      <c r="C962" s="77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7"/>
      <c r="AH962" s="74"/>
      <c r="AI962" s="74"/>
    </row>
    <row r="963" ht="15.75" customHeight="1">
      <c r="A963" s="77"/>
      <c r="B963" s="504"/>
      <c r="C963" s="77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7"/>
      <c r="AH963" s="74"/>
      <c r="AI963" s="74"/>
    </row>
    <row r="964" ht="15.75" customHeight="1">
      <c r="A964" s="77"/>
      <c r="B964" s="504"/>
      <c r="C964" s="77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7"/>
      <c r="AH964" s="74"/>
      <c r="AI964" s="74"/>
    </row>
    <row r="965" ht="15.75" customHeight="1">
      <c r="A965" s="77"/>
      <c r="B965" s="504"/>
      <c r="C965" s="77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7"/>
      <c r="AH965" s="74"/>
      <c r="AI965" s="74"/>
    </row>
    <row r="966" ht="15.75" customHeight="1">
      <c r="A966" s="77"/>
      <c r="B966" s="504"/>
      <c r="C966" s="77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7"/>
      <c r="AH966" s="74"/>
      <c r="AI966" s="74"/>
    </row>
    <row r="967" ht="15.75" customHeight="1">
      <c r="A967" s="77"/>
      <c r="B967" s="504"/>
      <c r="C967" s="77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7"/>
      <c r="AH967" s="74"/>
      <c r="AI967" s="74"/>
    </row>
    <row r="968" ht="15.75" customHeight="1">
      <c r="A968" s="77"/>
      <c r="B968" s="504"/>
      <c r="C968" s="77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7"/>
      <c r="AH968" s="74"/>
      <c r="AI968" s="74"/>
    </row>
    <row r="969" ht="15.75" customHeight="1">
      <c r="A969" s="77"/>
      <c r="B969" s="504"/>
      <c r="C969" s="77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7"/>
      <c r="AH969" s="74"/>
      <c r="AI969" s="74"/>
    </row>
    <row r="970" ht="15.75" customHeight="1">
      <c r="A970" s="77"/>
      <c r="B970" s="504"/>
      <c r="C970" s="77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7"/>
      <c r="AH970" s="74"/>
      <c r="AI970" s="74"/>
    </row>
    <row r="971" ht="15.75" customHeight="1">
      <c r="A971" s="77"/>
      <c r="B971" s="504"/>
      <c r="C971" s="77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7"/>
      <c r="AH971" s="74"/>
      <c r="AI971" s="74"/>
    </row>
    <row r="972" ht="15.75" customHeight="1">
      <c r="A972" s="77"/>
      <c r="B972" s="504"/>
      <c r="C972" s="77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7"/>
      <c r="AH972" s="74"/>
      <c r="AI972" s="74"/>
    </row>
    <row r="973" ht="15.75" customHeight="1">
      <c r="A973" s="77"/>
      <c r="B973" s="504"/>
      <c r="C973" s="77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7"/>
      <c r="AH973" s="74"/>
      <c r="AI973" s="74"/>
    </row>
    <row r="974" ht="15.75" customHeight="1">
      <c r="A974" s="77"/>
      <c r="B974" s="504"/>
      <c r="C974" s="77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7"/>
      <c r="AH974" s="74"/>
      <c r="AI974" s="74"/>
    </row>
    <row r="975" ht="15.75" customHeight="1">
      <c r="A975" s="77"/>
      <c r="B975" s="504"/>
      <c r="C975" s="77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7"/>
      <c r="AH975" s="74"/>
      <c r="AI975" s="74"/>
    </row>
    <row r="976" ht="15.75" customHeight="1">
      <c r="A976" s="77"/>
      <c r="B976" s="504"/>
      <c r="C976" s="77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7"/>
      <c r="AH976" s="74"/>
      <c r="AI976" s="74"/>
    </row>
    <row r="977" ht="15.75" customHeight="1">
      <c r="A977" s="77"/>
      <c r="B977" s="504"/>
      <c r="C977" s="77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7"/>
      <c r="AH977" s="74"/>
      <c r="AI977" s="74"/>
    </row>
    <row r="978" ht="15.75" customHeight="1">
      <c r="A978" s="77"/>
      <c r="B978" s="504"/>
      <c r="C978" s="77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7"/>
      <c r="AH978" s="74"/>
      <c r="AI978" s="74"/>
    </row>
    <row r="979" ht="15.75" customHeight="1">
      <c r="A979" s="77"/>
      <c r="B979" s="504"/>
      <c r="C979" s="77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7"/>
      <c r="AH979" s="74"/>
      <c r="AI979" s="74"/>
    </row>
    <row r="980" ht="15.75" customHeight="1">
      <c r="A980" s="77"/>
      <c r="B980" s="504"/>
      <c r="C980" s="77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7"/>
      <c r="AH980" s="74"/>
      <c r="AI980" s="74"/>
    </row>
    <row r="981" ht="15.75" customHeight="1">
      <c r="A981" s="77"/>
      <c r="B981" s="504"/>
      <c r="C981" s="77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7"/>
      <c r="AH981" s="74"/>
      <c r="AI981" s="74"/>
    </row>
    <row r="982" ht="15.75" customHeight="1">
      <c r="A982" s="77"/>
      <c r="B982" s="504"/>
      <c r="C982" s="77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7"/>
      <c r="AH982" s="74"/>
      <c r="AI982" s="74"/>
    </row>
    <row r="983" ht="15.75" customHeight="1">
      <c r="A983" s="77"/>
      <c r="B983" s="504"/>
      <c r="C983" s="77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7"/>
      <c r="AH983" s="74"/>
      <c r="AI983" s="74"/>
    </row>
    <row r="984" ht="15.75" customHeight="1">
      <c r="A984" s="77"/>
      <c r="B984" s="504"/>
      <c r="C984" s="77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7"/>
      <c r="AH984" s="74"/>
      <c r="AI984" s="74"/>
    </row>
    <row r="985" ht="15.75" customHeight="1">
      <c r="A985" s="77"/>
      <c r="B985" s="504"/>
      <c r="C985" s="77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7"/>
      <c r="AH985" s="74"/>
      <c r="AI985" s="74"/>
    </row>
    <row r="986" ht="15.75" customHeight="1">
      <c r="A986" s="77"/>
      <c r="B986" s="504"/>
      <c r="C986" s="77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7"/>
      <c r="AH986" s="74"/>
      <c r="AI986" s="74"/>
    </row>
    <row r="987" ht="15.75" customHeight="1">
      <c r="A987" s="77"/>
      <c r="B987" s="504"/>
      <c r="C987" s="77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7"/>
      <c r="AH987" s="74"/>
      <c r="AI987" s="74"/>
    </row>
    <row r="988" ht="15.75" customHeight="1">
      <c r="A988" s="77"/>
      <c r="B988" s="504"/>
      <c r="C988" s="77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7"/>
      <c r="AH988" s="74"/>
      <c r="AI988" s="74"/>
    </row>
    <row r="989" ht="15.75" customHeight="1">
      <c r="A989" s="77"/>
      <c r="B989" s="504"/>
      <c r="C989" s="77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7"/>
      <c r="AH989" s="74"/>
      <c r="AI989" s="74"/>
    </row>
    <row r="990" ht="15.75" customHeight="1">
      <c r="A990" s="77"/>
      <c r="B990" s="504"/>
      <c r="C990" s="77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7"/>
      <c r="AH990" s="74"/>
      <c r="AI990" s="74"/>
    </row>
    <row r="991" ht="15.75" customHeight="1">
      <c r="A991" s="77"/>
      <c r="B991" s="504"/>
      <c r="C991" s="77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7"/>
      <c r="AH991" s="74"/>
      <c r="AI991" s="74"/>
    </row>
    <row r="992" ht="15.75" customHeight="1">
      <c r="A992" s="77"/>
      <c r="B992" s="504"/>
      <c r="C992" s="77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7"/>
      <c r="AH992" s="74"/>
      <c r="AI992" s="74"/>
    </row>
    <row r="993" ht="15.75" customHeight="1">
      <c r="A993" s="77"/>
      <c r="B993" s="504"/>
      <c r="C993" s="77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7"/>
      <c r="AH993" s="74"/>
      <c r="AI993" s="74"/>
    </row>
    <row r="994" ht="15.75" customHeight="1">
      <c r="A994" s="77"/>
      <c r="B994" s="504"/>
      <c r="C994" s="77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7"/>
      <c r="AH994" s="74"/>
      <c r="AI994" s="74"/>
    </row>
    <row r="995" ht="15.75" customHeight="1">
      <c r="A995" s="77"/>
      <c r="B995" s="504"/>
      <c r="C995" s="77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7"/>
      <c r="AH995" s="74"/>
      <c r="AI995" s="74"/>
    </row>
    <row r="996" ht="15.75" customHeight="1">
      <c r="A996" s="77"/>
      <c r="B996" s="504"/>
      <c r="C996" s="77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7"/>
      <c r="AH996" s="74"/>
      <c r="AI996" s="74"/>
    </row>
    <row r="997" ht="15.75" customHeight="1">
      <c r="A997" s="77"/>
      <c r="B997" s="504"/>
      <c r="C997" s="77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7"/>
      <c r="AH997" s="74"/>
      <c r="AI997" s="74"/>
    </row>
    <row r="998" ht="15.75" customHeight="1">
      <c r="A998" s="77"/>
      <c r="B998" s="504"/>
      <c r="C998" s="77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7"/>
      <c r="AH998" s="74"/>
      <c r="AI998" s="74"/>
    </row>
    <row r="999" ht="15.75" customHeight="1">
      <c r="A999" s="77"/>
      <c r="B999" s="504"/>
      <c r="C999" s="77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7"/>
      <c r="AH999" s="74"/>
      <c r="AI999" s="74"/>
    </row>
    <row r="1000" ht="15.75" customHeight="1">
      <c r="A1000" s="77"/>
      <c r="B1000" s="504"/>
      <c r="C1000" s="77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7"/>
      <c r="AH1000" s="74"/>
      <c r="AI1000" s="74"/>
    </row>
    <row r="1001" ht="15.75" customHeight="1">
      <c r="A1001" s="77"/>
      <c r="B1001" s="504"/>
      <c r="C1001" s="77"/>
      <c r="D1001" s="74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7"/>
      <c r="AH1001" s="74"/>
      <c r="AI1001" s="74"/>
    </row>
    <row r="1002" ht="15.75" customHeight="1">
      <c r="A1002" s="77"/>
      <c r="B1002" s="504"/>
      <c r="C1002" s="77"/>
      <c r="D1002" s="74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7"/>
      <c r="AH1002" s="74"/>
      <c r="AI1002" s="74"/>
    </row>
    <row r="1003" ht="15.75" customHeight="1">
      <c r="A1003" s="77"/>
      <c r="B1003" s="504"/>
      <c r="C1003" s="77"/>
      <c r="D1003" s="74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7"/>
      <c r="AH1003" s="74"/>
      <c r="AI1003" s="74"/>
    </row>
    <row r="1004" ht="15.75" customHeight="1">
      <c r="A1004" s="77"/>
      <c r="B1004" s="504"/>
      <c r="C1004" s="77"/>
      <c r="D1004" s="74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7"/>
      <c r="AH1004" s="74"/>
      <c r="AI1004" s="74"/>
    </row>
  </sheetData>
  <autoFilter ref="$A$9:$AF$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E7:G7"/>
    <mergeCell ref="H7:J7"/>
    <mergeCell ref="A124:C124"/>
    <mergeCell ref="A130:C130"/>
    <mergeCell ref="A137:C137"/>
    <mergeCell ref="A160:C160"/>
    <mergeCell ref="A162:C162"/>
    <mergeCell ref="A163:C163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rintOptions/>
  <pageMargins bottom="0.35433070866141736" footer="0.0" header="0.0" left="0.3" right="0.3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8.75"/>
    <col customWidth="1" min="3" max="3" width="28.13"/>
    <col customWidth="1" min="4" max="4" width="12.5"/>
    <col customWidth="1" min="5" max="5" width="12.0"/>
    <col customWidth="1" min="6" max="6" width="11.75"/>
    <col customWidth="1" min="7" max="7" width="12.13"/>
    <col customWidth="1" min="8" max="9" width="10.88"/>
    <col customWidth="1" min="10" max="10" width="14.38"/>
    <col customWidth="1" min="11" max="11" width="8.75"/>
    <col customWidth="1" min="12" max="26" width="7.75"/>
  </cols>
  <sheetData>
    <row r="1" ht="13.5" customHeight="1"/>
    <row r="2" ht="18.75" customHeight="1">
      <c r="B2" s="505"/>
      <c r="C2" s="505"/>
      <c r="D2" s="505"/>
      <c r="E2" s="505"/>
      <c r="F2" s="505"/>
      <c r="G2" s="505"/>
      <c r="H2" s="505"/>
      <c r="I2" s="505"/>
      <c r="J2" s="506" t="s">
        <v>286</v>
      </c>
      <c r="K2" s="505"/>
    </row>
    <row r="3" ht="13.5" customHeight="1">
      <c r="B3" s="505"/>
      <c r="C3" s="505"/>
      <c r="D3" s="505"/>
      <c r="E3" s="505"/>
      <c r="F3" s="505"/>
      <c r="G3" s="505"/>
      <c r="H3" s="507" t="s">
        <v>287</v>
      </c>
      <c r="I3" s="508"/>
      <c r="J3" s="509"/>
      <c r="K3" s="505"/>
    </row>
    <row r="4" ht="17.25" customHeight="1">
      <c r="B4" s="505"/>
      <c r="C4" s="505"/>
      <c r="D4" s="505"/>
      <c r="E4" s="505"/>
      <c r="F4" s="505"/>
      <c r="G4" s="505"/>
      <c r="H4" s="505"/>
      <c r="I4" s="505"/>
      <c r="J4" s="505"/>
      <c r="K4" s="505"/>
    </row>
    <row r="5" ht="27.0" customHeight="1">
      <c r="B5" s="510" t="s">
        <v>288</v>
      </c>
      <c r="C5" s="508"/>
      <c r="D5" s="508"/>
      <c r="E5" s="508"/>
      <c r="F5" s="508"/>
      <c r="G5" s="508"/>
      <c r="H5" s="508"/>
      <c r="I5" s="508"/>
      <c r="J5" s="509"/>
      <c r="K5" s="505"/>
    </row>
    <row r="6" ht="29.25" customHeight="1">
      <c r="B6" s="510" t="s">
        <v>289</v>
      </c>
      <c r="C6" s="508"/>
      <c r="D6" s="508"/>
      <c r="E6" s="508"/>
      <c r="F6" s="508"/>
      <c r="G6" s="508"/>
      <c r="H6" s="508"/>
      <c r="I6" s="508"/>
      <c r="J6" s="509"/>
      <c r="K6" s="505"/>
    </row>
    <row r="7" ht="18.75" customHeight="1">
      <c r="B7" s="511" t="s">
        <v>290</v>
      </c>
      <c r="C7" s="508"/>
      <c r="D7" s="508"/>
      <c r="E7" s="508"/>
      <c r="F7" s="508"/>
      <c r="G7" s="508"/>
      <c r="H7" s="508"/>
      <c r="I7" s="508"/>
      <c r="J7" s="509"/>
      <c r="K7" s="505"/>
    </row>
    <row r="8" ht="27.75" customHeight="1">
      <c r="B8" s="510" t="s">
        <v>291</v>
      </c>
      <c r="C8" s="508"/>
      <c r="D8" s="508"/>
      <c r="E8" s="508"/>
      <c r="F8" s="508"/>
      <c r="G8" s="508"/>
      <c r="H8" s="508"/>
      <c r="I8" s="508"/>
      <c r="J8" s="509"/>
      <c r="K8" s="505"/>
    </row>
    <row r="9" ht="16.5" customHeight="1">
      <c r="B9" s="512"/>
      <c r="C9" s="512"/>
      <c r="D9" s="512"/>
      <c r="E9" s="512"/>
      <c r="F9" s="512"/>
      <c r="G9" s="512"/>
      <c r="H9" s="512"/>
      <c r="I9" s="512"/>
      <c r="J9" s="512"/>
      <c r="K9" s="505"/>
    </row>
    <row r="10" ht="30.0" customHeight="1">
      <c r="B10" s="513" t="s">
        <v>292</v>
      </c>
      <c r="C10" s="89"/>
      <c r="D10" s="90"/>
      <c r="E10" s="513" t="s">
        <v>293</v>
      </c>
      <c r="F10" s="89"/>
      <c r="G10" s="89"/>
      <c r="H10" s="89"/>
      <c r="I10" s="89"/>
      <c r="J10" s="90"/>
      <c r="K10" s="514"/>
    </row>
    <row r="11" ht="78.75" customHeight="1">
      <c r="B11" s="515" t="s">
        <v>294</v>
      </c>
      <c r="C11" s="516" t="s">
        <v>57</v>
      </c>
      <c r="D11" s="516" t="s">
        <v>295</v>
      </c>
      <c r="E11" s="516" t="s">
        <v>296</v>
      </c>
      <c r="F11" s="516" t="s">
        <v>295</v>
      </c>
      <c r="G11" s="516" t="s">
        <v>297</v>
      </c>
      <c r="H11" s="516" t="s">
        <v>298</v>
      </c>
      <c r="I11" s="516" t="s">
        <v>299</v>
      </c>
      <c r="J11" s="516" t="s">
        <v>300</v>
      </c>
      <c r="K11" s="514"/>
    </row>
    <row r="12" ht="51.75" customHeight="1">
      <c r="B12" s="517" t="s">
        <v>162</v>
      </c>
      <c r="C12" s="518" t="s">
        <v>301</v>
      </c>
      <c r="D12" s="519">
        <v>31200.0</v>
      </c>
      <c r="E12" s="520"/>
      <c r="F12" s="519">
        <v>31200.0</v>
      </c>
      <c r="G12" s="520"/>
      <c r="H12" s="521"/>
      <c r="I12" s="519">
        <v>31200.0</v>
      </c>
      <c r="J12" s="518"/>
      <c r="K12" s="505"/>
    </row>
    <row r="13">
      <c r="B13" s="522" t="s">
        <v>302</v>
      </c>
      <c r="C13" s="520" t="s">
        <v>303</v>
      </c>
      <c r="D13" s="523">
        <v>15000.0</v>
      </c>
      <c r="E13" s="520" t="s">
        <v>304</v>
      </c>
      <c r="F13" s="523">
        <v>15000.0</v>
      </c>
      <c r="G13" s="520" t="s">
        <v>305</v>
      </c>
      <c r="H13" s="523" t="s">
        <v>306</v>
      </c>
      <c r="I13" s="523">
        <v>15000.0</v>
      </c>
      <c r="J13" s="520" t="s">
        <v>307</v>
      </c>
      <c r="K13" s="505"/>
    </row>
    <row r="14" ht="30.75" customHeight="1">
      <c r="B14" s="517" t="s">
        <v>308</v>
      </c>
      <c r="C14" s="520" t="s">
        <v>309</v>
      </c>
      <c r="D14" s="523">
        <v>12600.0</v>
      </c>
      <c r="E14" s="520" t="s">
        <v>304</v>
      </c>
      <c r="F14" s="523">
        <v>12600.0</v>
      </c>
      <c r="G14" s="520" t="s">
        <v>305</v>
      </c>
      <c r="H14" s="523" t="s">
        <v>306</v>
      </c>
      <c r="I14" s="523">
        <v>12600.0</v>
      </c>
      <c r="J14" s="520" t="s">
        <v>310</v>
      </c>
      <c r="K14" s="505"/>
    </row>
    <row r="15">
      <c r="B15" s="524" t="s">
        <v>311</v>
      </c>
      <c r="C15" s="525" t="s">
        <v>312</v>
      </c>
      <c r="D15" s="523">
        <v>2100.0</v>
      </c>
      <c r="E15" s="520" t="s">
        <v>304</v>
      </c>
      <c r="F15" s="523">
        <v>2100.0</v>
      </c>
      <c r="G15" s="520" t="s">
        <v>305</v>
      </c>
      <c r="H15" s="523" t="s">
        <v>306</v>
      </c>
      <c r="I15" s="523">
        <v>2100.0</v>
      </c>
      <c r="J15" s="520" t="s">
        <v>310</v>
      </c>
      <c r="K15" s="505"/>
    </row>
    <row r="16">
      <c r="B16" s="526" t="s">
        <v>313</v>
      </c>
      <c r="C16" s="527" t="s">
        <v>314</v>
      </c>
      <c r="D16" s="523">
        <v>600.0</v>
      </c>
      <c r="E16" s="520" t="s">
        <v>304</v>
      </c>
      <c r="F16" s="523">
        <v>600.0</v>
      </c>
      <c r="G16" s="520" t="s">
        <v>305</v>
      </c>
      <c r="H16" s="523" t="s">
        <v>306</v>
      </c>
      <c r="I16" s="523">
        <v>600.0</v>
      </c>
      <c r="J16" s="520" t="s">
        <v>310</v>
      </c>
      <c r="K16" s="505"/>
    </row>
    <row r="17" ht="31.5" customHeight="1">
      <c r="B17" s="528" t="s">
        <v>315</v>
      </c>
      <c r="C17" s="520" t="s">
        <v>316</v>
      </c>
      <c r="D17" s="523">
        <v>900.0</v>
      </c>
      <c r="E17" s="520" t="s">
        <v>304</v>
      </c>
      <c r="F17" s="523">
        <v>900.0</v>
      </c>
      <c r="G17" s="520" t="s">
        <v>305</v>
      </c>
      <c r="H17" s="523" t="s">
        <v>306</v>
      </c>
      <c r="I17" s="523">
        <v>900.0</v>
      </c>
      <c r="J17" s="520" t="s">
        <v>310</v>
      </c>
      <c r="K17" s="505"/>
    </row>
    <row r="18">
      <c r="B18" s="522" t="s">
        <v>195</v>
      </c>
      <c r="C18" s="529" t="s">
        <v>196</v>
      </c>
      <c r="D18" s="530">
        <v>9844.0</v>
      </c>
      <c r="E18" s="531" t="s">
        <v>317</v>
      </c>
      <c r="F18" s="530">
        <v>9844.0</v>
      </c>
      <c r="G18" s="531" t="s">
        <v>318</v>
      </c>
      <c r="H18" s="531" t="s">
        <v>319</v>
      </c>
      <c r="I18" s="530">
        <v>9844.0</v>
      </c>
      <c r="J18" s="531" t="s">
        <v>320</v>
      </c>
      <c r="K18" s="505"/>
    </row>
    <row r="19" ht="51.0" customHeight="1">
      <c r="B19" s="517" t="s">
        <v>321</v>
      </c>
      <c r="C19" s="520" t="s">
        <v>322</v>
      </c>
      <c r="D19" s="523">
        <v>4286.66</v>
      </c>
      <c r="E19" s="520" t="s">
        <v>317</v>
      </c>
      <c r="F19" s="523">
        <v>4286.66</v>
      </c>
      <c r="G19" s="520" t="s">
        <v>318</v>
      </c>
      <c r="H19" s="520" t="s">
        <v>319</v>
      </c>
      <c r="I19" s="523">
        <v>4286.66</v>
      </c>
      <c r="J19" s="520" t="s">
        <v>320</v>
      </c>
      <c r="K19" s="505"/>
    </row>
    <row r="20">
      <c r="B20" s="517" t="s">
        <v>323</v>
      </c>
      <c r="C20" s="520" t="s">
        <v>200</v>
      </c>
      <c r="D20" s="523">
        <v>5557.34</v>
      </c>
      <c r="E20" s="520" t="s">
        <v>317</v>
      </c>
      <c r="F20" s="523">
        <v>5557.34</v>
      </c>
      <c r="G20" s="520" t="s">
        <v>318</v>
      </c>
      <c r="H20" s="520" t="s">
        <v>319</v>
      </c>
      <c r="I20" s="523">
        <v>5557.34</v>
      </c>
      <c r="J20" s="520" t="s">
        <v>320</v>
      </c>
      <c r="K20" s="505"/>
    </row>
    <row r="21" ht="15.75" customHeight="1">
      <c r="B21" s="522" t="s">
        <v>205</v>
      </c>
      <c r="C21" s="529" t="s">
        <v>324</v>
      </c>
      <c r="D21" s="530">
        <v>79500.0</v>
      </c>
      <c r="E21" s="529"/>
      <c r="F21" s="530">
        <v>79500.0</v>
      </c>
      <c r="G21" s="529"/>
      <c r="H21" s="529"/>
      <c r="I21" s="530">
        <v>44992.0</v>
      </c>
      <c r="J21" s="529"/>
      <c r="K21" s="505"/>
    </row>
    <row r="22" ht="54.0" customHeight="1">
      <c r="B22" s="517" t="s">
        <v>325</v>
      </c>
      <c r="C22" s="520" t="s">
        <v>326</v>
      </c>
      <c r="D22" s="523">
        <v>58500.0</v>
      </c>
      <c r="E22" s="520" t="s">
        <v>327</v>
      </c>
      <c r="F22" s="523">
        <v>58500.0</v>
      </c>
      <c r="G22" s="520" t="s">
        <v>328</v>
      </c>
      <c r="H22" s="520" t="s">
        <v>329</v>
      </c>
      <c r="I22" s="523">
        <v>23992.0</v>
      </c>
      <c r="J22" s="520" t="s">
        <v>330</v>
      </c>
      <c r="K22" s="532"/>
    </row>
    <row r="23" ht="15.75" customHeight="1">
      <c r="B23" s="517" t="s">
        <v>331</v>
      </c>
      <c r="C23" s="520" t="s">
        <v>332</v>
      </c>
      <c r="D23" s="523">
        <v>5000.0</v>
      </c>
      <c r="E23" s="520" t="s">
        <v>333</v>
      </c>
      <c r="F23" s="523">
        <v>5000.0</v>
      </c>
      <c r="G23" s="520" t="s">
        <v>334</v>
      </c>
      <c r="H23" s="520" t="s">
        <v>335</v>
      </c>
      <c r="I23" s="523">
        <v>5000.0</v>
      </c>
      <c r="J23" s="520" t="s">
        <v>336</v>
      </c>
      <c r="K23" s="505"/>
    </row>
    <row r="24" ht="15.75" customHeight="1">
      <c r="B24" s="522" t="s">
        <v>337</v>
      </c>
      <c r="C24" s="531" t="s">
        <v>338</v>
      </c>
      <c r="D24" s="533">
        <v>16000.0</v>
      </c>
      <c r="E24" s="520" t="s">
        <v>333</v>
      </c>
      <c r="F24" s="523">
        <v>16000.0</v>
      </c>
      <c r="G24" s="520" t="s">
        <v>334</v>
      </c>
      <c r="H24" s="520" t="s">
        <v>335</v>
      </c>
      <c r="I24" s="523">
        <v>16000.0</v>
      </c>
      <c r="J24" s="520" t="s">
        <v>336</v>
      </c>
      <c r="K24" s="505"/>
    </row>
    <row r="25" ht="15.75" customHeight="1">
      <c r="B25" s="522" t="s">
        <v>37</v>
      </c>
      <c r="C25" s="529" t="s">
        <v>225</v>
      </c>
      <c r="D25" s="530">
        <v>87000.0</v>
      </c>
      <c r="E25" s="531"/>
      <c r="F25" s="530">
        <v>87000.0</v>
      </c>
      <c r="G25" s="531"/>
      <c r="H25" s="531"/>
      <c r="I25" s="530">
        <v>87000.0</v>
      </c>
      <c r="J25" s="531"/>
      <c r="K25" s="505"/>
    </row>
    <row r="26" ht="15.75" customHeight="1">
      <c r="B26" s="517" t="s">
        <v>339</v>
      </c>
      <c r="C26" s="520" t="s">
        <v>340</v>
      </c>
      <c r="D26" s="523">
        <v>60000.0</v>
      </c>
      <c r="E26" s="520" t="s">
        <v>341</v>
      </c>
      <c r="F26" s="523">
        <v>60000.0</v>
      </c>
      <c r="G26" s="520" t="s">
        <v>342</v>
      </c>
      <c r="H26" s="520" t="s">
        <v>335</v>
      </c>
      <c r="I26" s="523">
        <v>60000.0</v>
      </c>
      <c r="J26" s="520" t="s">
        <v>343</v>
      </c>
      <c r="K26" s="505"/>
    </row>
    <row r="27" ht="15.75" customHeight="1">
      <c r="B27" s="517" t="s">
        <v>344</v>
      </c>
      <c r="C27" s="520" t="s">
        <v>345</v>
      </c>
      <c r="D27" s="523">
        <v>27000.0</v>
      </c>
      <c r="E27" s="520" t="s">
        <v>341</v>
      </c>
      <c r="F27" s="523">
        <v>27000.0</v>
      </c>
      <c r="G27" s="520" t="s">
        <v>342</v>
      </c>
      <c r="H27" s="520" t="s">
        <v>335</v>
      </c>
      <c r="I27" s="523">
        <v>27000.0</v>
      </c>
      <c r="J27" s="520" t="s">
        <v>346</v>
      </c>
      <c r="K27" s="505"/>
    </row>
    <row r="28" ht="15.75" customHeight="1">
      <c r="B28" s="522" t="s">
        <v>38</v>
      </c>
      <c r="C28" s="529" t="s">
        <v>231</v>
      </c>
      <c r="D28" s="530">
        <v>47300.0</v>
      </c>
      <c r="E28" s="529"/>
      <c r="F28" s="530">
        <v>47300.0</v>
      </c>
      <c r="G28" s="529"/>
      <c r="H28" s="529"/>
      <c r="I28" s="530">
        <v>34800.0</v>
      </c>
      <c r="J28" s="529"/>
      <c r="K28" s="505"/>
    </row>
    <row r="29" ht="15.75" customHeight="1">
      <c r="B29" s="517" t="s">
        <v>347</v>
      </c>
      <c r="C29" s="520" t="s">
        <v>348</v>
      </c>
      <c r="D29" s="523">
        <v>34800.0</v>
      </c>
      <c r="E29" s="520" t="s">
        <v>349</v>
      </c>
      <c r="F29" s="523">
        <v>34800.0</v>
      </c>
      <c r="G29" s="520" t="s">
        <v>350</v>
      </c>
      <c r="H29" s="520" t="s">
        <v>351</v>
      </c>
      <c r="I29" s="523">
        <v>34800.0</v>
      </c>
      <c r="J29" s="520" t="s">
        <v>352</v>
      </c>
      <c r="K29" s="505"/>
    </row>
    <row r="30" ht="15.75" customHeight="1">
      <c r="B30" s="517" t="s">
        <v>353</v>
      </c>
      <c r="C30" s="520" t="s">
        <v>354</v>
      </c>
      <c r="D30" s="534">
        <v>12500.0</v>
      </c>
      <c r="E30" s="535" t="s">
        <v>349</v>
      </c>
      <c r="F30" s="534">
        <v>12500.0</v>
      </c>
      <c r="G30" s="520" t="s">
        <v>350</v>
      </c>
      <c r="H30" s="520" t="s">
        <v>355</v>
      </c>
      <c r="I30" s="523"/>
      <c r="J30" s="520"/>
      <c r="K30" s="505"/>
    </row>
    <row r="31" ht="15.75" customHeight="1">
      <c r="B31" s="522" t="s">
        <v>40</v>
      </c>
      <c r="C31" s="536" t="s">
        <v>240</v>
      </c>
      <c r="D31" s="537">
        <v>13500.0</v>
      </c>
      <c r="E31" s="537"/>
      <c r="F31" s="537">
        <v>13500.0</v>
      </c>
      <c r="G31" s="538"/>
      <c r="H31" s="529"/>
      <c r="I31" s="530">
        <v>13500.0</v>
      </c>
      <c r="J31" s="529"/>
      <c r="K31" s="505"/>
    </row>
    <row r="32" ht="15.75" customHeight="1">
      <c r="B32" s="517" t="s">
        <v>356</v>
      </c>
      <c r="C32" s="520" t="s">
        <v>357</v>
      </c>
      <c r="D32" s="539">
        <v>10000.0</v>
      </c>
      <c r="E32" s="540" t="s">
        <v>358</v>
      </c>
      <c r="F32" s="539">
        <v>10000.0</v>
      </c>
      <c r="G32" s="520" t="s">
        <v>359</v>
      </c>
      <c r="H32" s="520" t="s">
        <v>360</v>
      </c>
      <c r="I32" s="523">
        <v>11745.0</v>
      </c>
      <c r="J32" s="520" t="s">
        <v>361</v>
      </c>
      <c r="K32" s="505"/>
    </row>
    <row r="33" ht="15.75" customHeight="1">
      <c r="B33" s="517" t="s">
        <v>362</v>
      </c>
      <c r="C33" s="520" t="s">
        <v>363</v>
      </c>
      <c r="D33" s="523">
        <v>3500.0</v>
      </c>
      <c r="E33" s="520" t="s">
        <v>358</v>
      </c>
      <c r="F33" s="523">
        <v>3500.0</v>
      </c>
      <c r="G33" s="520" t="s">
        <v>359</v>
      </c>
      <c r="H33" s="520" t="s">
        <v>364</v>
      </c>
      <c r="I33" s="523">
        <v>1755.0</v>
      </c>
      <c r="J33" s="520" t="s">
        <v>365</v>
      </c>
      <c r="K33" s="505"/>
    </row>
    <row r="34" ht="15.75" customHeight="1">
      <c r="B34" s="522" t="s">
        <v>41</v>
      </c>
      <c r="C34" s="541" t="s">
        <v>247</v>
      </c>
      <c r="D34" s="530">
        <v>188600.0</v>
      </c>
      <c r="E34" s="529"/>
      <c r="F34" s="530">
        <v>188600.0</v>
      </c>
      <c r="G34" s="529"/>
      <c r="H34" s="529"/>
      <c r="I34" s="530">
        <v>114644.0</v>
      </c>
      <c r="J34" s="529"/>
      <c r="K34" s="505"/>
    </row>
    <row r="35" ht="15.75" customHeight="1">
      <c r="B35" s="517" t="s">
        <v>366</v>
      </c>
      <c r="C35" s="520" t="s">
        <v>367</v>
      </c>
      <c r="D35" s="523">
        <v>30000.0</v>
      </c>
      <c r="E35" s="520" t="s">
        <v>368</v>
      </c>
      <c r="F35" s="523">
        <v>30000.0</v>
      </c>
      <c r="G35" s="520" t="s">
        <v>369</v>
      </c>
      <c r="H35" s="520" t="s">
        <v>370</v>
      </c>
      <c r="I35" s="523">
        <v>30000.0</v>
      </c>
      <c r="J35" s="520" t="s">
        <v>371</v>
      </c>
      <c r="K35" s="505"/>
    </row>
    <row r="36" ht="15.75" customHeight="1">
      <c r="B36" s="517" t="s">
        <v>372</v>
      </c>
      <c r="C36" s="520" t="s">
        <v>373</v>
      </c>
      <c r="D36" s="523">
        <v>20000.0</v>
      </c>
      <c r="E36" s="520" t="s">
        <v>374</v>
      </c>
      <c r="F36" s="523">
        <v>20000.0</v>
      </c>
      <c r="G36" s="520" t="s">
        <v>375</v>
      </c>
      <c r="H36" s="520" t="s">
        <v>376</v>
      </c>
      <c r="I36" s="523">
        <v>20000.0</v>
      </c>
      <c r="J36" s="520" t="s">
        <v>377</v>
      </c>
      <c r="K36" s="505"/>
    </row>
    <row r="37" ht="15.75" customHeight="1">
      <c r="B37" s="517" t="s">
        <v>378</v>
      </c>
      <c r="C37" s="520" t="s">
        <v>379</v>
      </c>
      <c r="D37" s="523">
        <v>24000.0</v>
      </c>
      <c r="E37" s="520" t="s">
        <v>380</v>
      </c>
      <c r="F37" s="523">
        <v>24000.0</v>
      </c>
      <c r="G37" s="520" t="s">
        <v>381</v>
      </c>
      <c r="H37" s="520" t="s">
        <v>382</v>
      </c>
      <c r="I37" s="523"/>
      <c r="J37" s="520"/>
      <c r="K37" s="505"/>
    </row>
    <row r="38" ht="15.75" customHeight="1">
      <c r="B38" s="517" t="s">
        <v>383</v>
      </c>
      <c r="C38" s="520" t="s">
        <v>384</v>
      </c>
      <c r="D38" s="523">
        <v>75000.0</v>
      </c>
      <c r="E38" s="520" t="s">
        <v>385</v>
      </c>
      <c r="F38" s="523">
        <v>75000.0</v>
      </c>
      <c r="G38" s="520" t="s">
        <v>386</v>
      </c>
      <c r="H38" s="520" t="s">
        <v>387</v>
      </c>
      <c r="I38" s="523">
        <v>25044.0</v>
      </c>
      <c r="J38" s="520" t="s">
        <v>388</v>
      </c>
      <c r="K38" s="532"/>
    </row>
    <row r="39" ht="15.75" customHeight="1">
      <c r="B39" s="517" t="s">
        <v>389</v>
      </c>
      <c r="C39" s="520" t="s">
        <v>390</v>
      </c>
      <c r="D39" s="523">
        <v>39600.0</v>
      </c>
      <c r="E39" s="520" t="s">
        <v>391</v>
      </c>
      <c r="F39" s="523">
        <v>39600.0</v>
      </c>
      <c r="G39" s="520" t="s">
        <v>392</v>
      </c>
      <c r="H39" s="520" t="s">
        <v>364</v>
      </c>
      <c r="I39" s="523">
        <v>39600.0</v>
      </c>
      <c r="J39" s="520" t="s">
        <v>393</v>
      </c>
      <c r="K39" s="505"/>
    </row>
    <row r="40" ht="15.75" customHeight="1">
      <c r="B40" s="517" t="s">
        <v>254</v>
      </c>
      <c r="C40" s="541" t="s">
        <v>255</v>
      </c>
      <c r="D40" s="519">
        <v>301000.0</v>
      </c>
      <c r="E40" s="518"/>
      <c r="F40" s="519">
        <v>301000.0</v>
      </c>
      <c r="G40" s="518"/>
      <c r="H40" s="518"/>
      <c r="I40" s="519">
        <v>255338.0</v>
      </c>
      <c r="J40" s="520"/>
      <c r="K40" s="505"/>
    </row>
    <row r="41" ht="15.75" customHeight="1">
      <c r="B41" s="517" t="s">
        <v>394</v>
      </c>
      <c r="C41" s="520" t="s">
        <v>395</v>
      </c>
      <c r="D41" s="523">
        <v>105000.0</v>
      </c>
      <c r="E41" s="520" t="s">
        <v>396</v>
      </c>
      <c r="F41" s="523">
        <v>105000.0</v>
      </c>
      <c r="G41" s="520" t="s">
        <v>397</v>
      </c>
      <c r="H41" s="520" t="s">
        <v>398</v>
      </c>
      <c r="I41" s="523">
        <v>105000.0</v>
      </c>
      <c r="J41" s="520" t="s">
        <v>399</v>
      </c>
      <c r="K41" s="505"/>
    </row>
    <row r="42" ht="15.75" customHeight="1">
      <c r="B42" s="517" t="s">
        <v>400</v>
      </c>
      <c r="C42" s="520" t="s">
        <v>401</v>
      </c>
      <c r="D42" s="523">
        <v>35000.0</v>
      </c>
      <c r="E42" s="520" t="s">
        <v>402</v>
      </c>
      <c r="F42" s="523">
        <v>35000.0</v>
      </c>
      <c r="G42" s="520" t="s">
        <v>403</v>
      </c>
      <c r="H42" s="520" t="s">
        <v>404</v>
      </c>
      <c r="I42" s="523">
        <v>35000.0</v>
      </c>
      <c r="J42" s="520" t="s">
        <v>405</v>
      </c>
      <c r="K42" s="505"/>
    </row>
    <row r="43" ht="15.75" customHeight="1">
      <c r="B43" s="517" t="s">
        <v>406</v>
      </c>
      <c r="C43" s="520" t="s">
        <v>407</v>
      </c>
      <c r="D43" s="523">
        <v>70000.0</v>
      </c>
      <c r="E43" s="520" t="s">
        <v>396</v>
      </c>
      <c r="F43" s="523">
        <v>70000.0</v>
      </c>
      <c r="G43" s="520" t="s">
        <v>397</v>
      </c>
      <c r="H43" s="520" t="s">
        <v>408</v>
      </c>
      <c r="I43" s="523">
        <v>70000.0</v>
      </c>
      <c r="J43" s="520" t="s">
        <v>409</v>
      </c>
      <c r="K43" s="505"/>
    </row>
    <row r="44" ht="15.75" customHeight="1">
      <c r="B44" s="517" t="s">
        <v>410</v>
      </c>
      <c r="C44" s="520" t="s">
        <v>411</v>
      </c>
      <c r="D44" s="523">
        <v>10000.0</v>
      </c>
      <c r="E44" s="520" t="s">
        <v>412</v>
      </c>
      <c r="F44" s="523">
        <v>10000.0</v>
      </c>
      <c r="G44" s="520" t="s">
        <v>413</v>
      </c>
      <c r="H44" s="520" t="s">
        <v>414</v>
      </c>
      <c r="I44" s="523"/>
      <c r="J44" s="520"/>
      <c r="K44" s="505"/>
    </row>
    <row r="45" ht="15.75" customHeight="1">
      <c r="B45" s="517" t="s">
        <v>415</v>
      </c>
      <c r="C45" s="520" t="s">
        <v>416</v>
      </c>
      <c r="D45" s="523">
        <v>60000.0</v>
      </c>
      <c r="E45" s="520" t="s">
        <v>417</v>
      </c>
      <c r="F45" s="523">
        <v>60000.0</v>
      </c>
      <c r="G45" s="520" t="s">
        <v>418</v>
      </c>
      <c r="H45" s="520" t="s">
        <v>419</v>
      </c>
      <c r="I45" s="523">
        <v>24338.0</v>
      </c>
      <c r="J45" s="520" t="s">
        <v>420</v>
      </c>
      <c r="K45" s="532"/>
    </row>
    <row r="46" ht="15.75" customHeight="1">
      <c r="B46" s="517" t="s">
        <v>421</v>
      </c>
      <c r="C46" s="520" t="s">
        <v>422</v>
      </c>
      <c r="D46" s="523">
        <v>15000.0</v>
      </c>
      <c r="E46" s="520" t="s">
        <v>396</v>
      </c>
      <c r="F46" s="523">
        <v>15000.0</v>
      </c>
      <c r="G46" s="520" t="s">
        <v>397</v>
      </c>
      <c r="H46" s="520" t="s">
        <v>423</v>
      </c>
      <c r="I46" s="523">
        <v>15000.0</v>
      </c>
      <c r="J46" s="520" t="s">
        <v>424</v>
      </c>
      <c r="K46" s="505"/>
    </row>
    <row r="47" ht="15.75" customHeight="1">
      <c r="B47" s="517" t="s">
        <v>425</v>
      </c>
      <c r="C47" s="520" t="s">
        <v>426</v>
      </c>
      <c r="D47" s="523">
        <v>6000.0</v>
      </c>
      <c r="E47" s="520" t="s">
        <v>304</v>
      </c>
      <c r="F47" s="523">
        <v>6000.0</v>
      </c>
      <c r="G47" s="520" t="s">
        <v>427</v>
      </c>
      <c r="H47" s="520" t="s">
        <v>428</v>
      </c>
      <c r="I47" s="523">
        <v>6000.0</v>
      </c>
      <c r="J47" s="520" t="s">
        <v>429</v>
      </c>
      <c r="K47" s="505"/>
    </row>
    <row r="48" ht="15.75" customHeight="1">
      <c r="B48" s="522"/>
      <c r="C48" s="531"/>
      <c r="D48" s="533"/>
      <c r="E48" s="531"/>
      <c r="F48" s="533"/>
      <c r="G48" s="531"/>
      <c r="H48" s="531"/>
      <c r="I48" s="533"/>
      <c r="J48" s="531"/>
      <c r="K48" s="505"/>
    </row>
    <row r="49" ht="15.75" customHeight="1">
      <c r="B49" s="542"/>
      <c r="C49" s="531"/>
      <c r="D49" s="533"/>
      <c r="E49" s="531"/>
      <c r="F49" s="533"/>
      <c r="G49" s="531"/>
      <c r="H49" s="531"/>
      <c r="I49" s="533"/>
      <c r="J49" s="531"/>
      <c r="K49" s="505"/>
    </row>
    <row r="50" ht="15.75" customHeight="1">
      <c r="B50" s="543" t="s">
        <v>430</v>
      </c>
      <c r="C50" s="90"/>
      <c r="D50" s="530">
        <f>D12+D18+D21+D25+D28+D31+D34+D40</f>
        <v>757944</v>
      </c>
      <c r="E50" s="531"/>
      <c r="F50" s="530">
        <f>F12+F18+F21+F25+F28+F31+F34+F40</f>
        <v>757944</v>
      </c>
      <c r="G50" s="531"/>
      <c r="H50" s="531"/>
      <c r="I50" s="530">
        <f>I12+I18+I21+I25+I28+I31+I34+I40</f>
        <v>591318</v>
      </c>
      <c r="J50" s="531"/>
      <c r="K50" s="532"/>
    </row>
    <row r="51" ht="15.75" customHeight="1">
      <c r="B51" s="512"/>
      <c r="C51" s="512"/>
      <c r="D51" s="512"/>
      <c r="E51" s="512"/>
      <c r="F51" s="512"/>
      <c r="G51" s="512"/>
      <c r="H51" s="512"/>
      <c r="I51" s="512"/>
      <c r="J51" s="512"/>
      <c r="K51" s="505"/>
    </row>
    <row r="52" ht="30.0" customHeight="1">
      <c r="B52" s="513" t="s">
        <v>431</v>
      </c>
      <c r="C52" s="89"/>
      <c r="D52" s="90"/>
      <c r="E52" s="513" t="s">
        <v>293</v>
      </c>
      <c r="F52" s="89"/>
      <c r="G52" s="89"/>
      <c r="H52" s="89"/>
      <c r="I52" s="89"/>
      <c r="J52" s="90"/>
      <c r="K52" s="514"/>
    </row>
    <row r="53" ht="15.75" customHeight="1">
      <c r="B53" s="515" t="s">
        <v>294</v>
      </c>
      <c r="C53" s="516" t="s">
        <v>57</v>
      </c>
      <c r="D53" s="516" t="s">
        <v>295</v>
      </c>
      <c r="E53" s="516" t="s">
        <v>296</v>
      </c>
      <c r="F53" s="516" t="s">
        <v>295</v>
      </c>
      <c r="G53" s="516" t="s">
        <v>297</v>
      </c>
      <c r="H53" s="516" t="s">
        <v>298</v>
      </c>
      <c r="I53" s="516" t="s">
        <v>299</v>
      </c>
      <c r="J53" s="516" t="s">
        <v>300</v>
      </c>
      <c r="K53" s="514"/>
    </row>
    <row r="54" ht="15.75" customHeight="1">
      <c r="B54" s="522" t="s">
        <v>114</v>
      </c>
      <c r="C54" s="531"/>
      <c r="D54" s="531"/>
      <c r="E54" s="531"/>
      <c r="F54" s="531"/>
      <c r="G54" s="531"/>
      <c r="H54" s="531"/>
      <c r="I54" s="531"/>
      <c r="J54" s="531"/>
      <c r="K54" s="505"/>
    </row>
    <row r="55" ht="15.75" customHeight="1">
      <c r="B55" s="522" t="s">
        <v>128</v>
      </c>
      <c r="C55" s="531"/>
      <c r="D55" s="531"/>
      <c r="E55" s="531"/>
      <c r="F55" s="531"/>
      <c r="G55" s="531"/>
      <c r="H55" s="531"/>
      <c r="I55" s="531"/>
      <c r="J55" s="531"/>
      <c r="K55" s="505"/>
    </row>
    <row r="56" ht="15.75" customHeight="1">
      <c r="B56" s="522" t="s">
        <v>432</v>
      </c>
      <c r="C56" s="531"/>
      <c r="D56" s="531"/>
      <c r="E56" s="531"/>
      <c r="F56" s="531"/>
      <c r="G56" s="531"/>
      <c r="H56" s="531"/>
      <c r="I56" s="531"/>
      <c r="J56" s="531"/>
      <c r="K56" s="505"/>
    </row>
    <row r="57" ht="15.75" customHeight="1">
      <c r="B57" s="522" t="s">
        <v>133</v>
      </c>
      <c r="C57" s="531"/>
      <c r="D57" s="531"/>
      <c r="E57" s="531"/>
      <c r="F57" s="531"/>
      <c r="G57" s="531"/>
      <c r="H57" s="531"/>
      <c r="I57" s="531"/>
      <c r="J57" s="531"/>
      <c r="K57" s="505"/>
    </row>
    <row r="58" ht="15.75" customHeight="1">
      <c r="B58" s="522" t="s">
        <v>146</v>
      </c>
      <c r="C58" s="531"/>
      <c r="D58" s="531"/>
      <c r="E58" s="531"/>
      <c r="F58" s="531"/>
      <c r="G58" s="531"/>
      <c r="H58" s="531"/>
      <c r="I58" s="531"/>
      <c r="J58" s="531"/>
      <c r="K58" s="505"/>
    </row>
    <row r="59" ht="15.75" customHeight="1">
      <c r="B59" s="542"/>
      <c r="C59" s="531"/>
      <c r="D59" s="531"/>
      <c r="E59" s="531"/>
      <c r="F59" s="531"/>
      <c r="G59" s="531"/>
      <c r="H59" s="531"/>
      <c r="I59" s="531"/>
      <c r="J59" s="531"/>
      <c r="K59" s="505"/>
    </row>
    <row r="60" ht="15.75" customHeight="1">
      <c r="B60" s="543" t="s">
        <v>430</v>
      </c>
      <c r="C60" s="90"/>
      <c r="D60" s="531"/>
      <c r="E60" s="531"/>
      <c r="F60" s="531"/>
      <c r="G60" s="531"/>
      <c r="H60" s="531"/>
      <c r="I60" s="531"/>
      <c r="J60" s="531"/>
      <c r="K60" s="505"/>
    </row>
    <row r="61" ht="15.75" customHeight="1">
      <c r="B61" s="512"/>
      <c r="C61" s="512"/>
      <c r="D61" s="512"/>
      <c r="E61" s="512"/>
      <c r="F61" s="512"/>
      <c r="G61" s="512"/>
      <c r="H61" s="512"/>
      <c r="I61" s="512"/>
      <c r="J61" s="512"/>
      <c r="K61" s="505"/>
    </row>
    <row r="62" ht="30.0" customHeight="1">
      <c r="B62" s="513" t="s">
        <v>433</v>
      </c>
      <c r="C62" s="89"/>
      <c r="D62" s="90"/>
      <c r="E62" s="513" t="s">
        <v>293</v>
      </c>
      <c r="F62" s="89"/>
      <c r="G62" s="89"/>
      <c r="H62" s="89"/>
      <c r="I62" s="89"/>
      <c r="J62" s="90"/>
      <c r="K62" s="514"/>
    </row>
    <row r="63" ht="15.75" customHeight="1">
      <c r="B63" s="515" t="s">
        <v>294</v>
      </c>
      <c r="C63" s="516" t="s">
        <v>57</v>
      </c>
      <c r="D63" s="516" t="s">
        <v>295</v>
      </c>
      <c r="E63" s="516" t="s">
        <v>296</v>
      </c>
      <c r="F63" s="516" t="s">
        <v>295</v>
      </c>
      <c r="G63" s="516" t="s">
        <v>297</v>
      </c>
      <c r="H63" s="516" t="s">
        <v>298</v>
      </c>
      <c r="I63" s="516" t="s">
        <v>299</v>
      </c>
      <c r="J63" s="516" t="s">
        <v>300</v>
      </c>
      <c r="K63" s="514"/>
    </row>
    <row r="64" ht="15.75" customHeight="1">
      <c r="B64" s="522" t="s">
        <v>114</v>
      </c>
      <c r="C64" s="531"/>
      <c r="D64" s="531"/>
      <c r="E64" s="531"/>
      <c r="F64" s="531"/>
      <c r="G64" s="531"/>
      <c r="H64" s="531"/>
      <c r="I64" s="531"/>
      <c r="J64" s="531"/>
      <c r="K64" s="505"/>
    </row>
    <row r="65" ht="15.75" customHeight="1">
      <c r="B65" s="522" t="s">
        <v>128</v>
      </c>
      <c r="C65" s="531"/>
      <c r="D65" s="531"/>
      <c r="E65" s="531"/>
      <c r="F65" s="531"/>
      <c r="G65" s="531"/>
      <c r="H65" s="531"/>
      <c r="I65" s="531"/>
      <c r="J65" s="531"/>
      <c r="K65" s="505"/>
    </row>
    <row r="66" ht="15.75" customHeight="1">
      <c r="B66" s="522" t="s">
        <v>432</v>
      </c>
      <c r="C66" s="531"/>
      <c r="D66" s="531"/>
      <c r="E66" s="531"/>
      <c r="F66" s="531"/>
      <c r="G66" s="531"/>
      <c r="H66" s="531"/>
      <c r="I66" s="531"/>
      <c r="J66" s="531"/>
      <c r="K66" s="505"/>
    </row>
    <row r="67" ht="15.75" customHeight="1">
      <c r="B67" s="522" t="s">
        <v>133</v>
      </c>
      <c r="C67" s="531"/>
      <c r="D67" s="531"/>
      <c r="E67" s="531"/>
      <c r="F67" s="531"/>
      <c r="G67" s="531"/>
      <c r="H67" s="531"/>
      <c r="I67" s="531"/>
      <c r="J67" s="531"/>
      <c r="K67" s="505"/>
    </row>
    <row r="68" ht="15.75" customHeight="1">
      <c r="B68" s="522" t="s">
        <v>146</v>
      </c>
      <c r="C68" s="531"/>
      <c r="D68" s="531"/>
      <c r="E68" s="531"/>
      <c r="F68" s="531"/>
      <c r="G68" s="531"/>
      <c r="H68" s="531"/>
      <c r="I68" s="531"/>
      <c r="J68" s="531"/>
      <c r="K68" s="505"/>
    </row>
    <row r="69" ht="15.75" customHeight="1">
      <c r="B69" s="542"/>
      <c r="C69" s="531"/>
      <c r="D69" s="531"/>
      <c r="E69" s="531"/>
      <c r="F69" s="531"/>
      <c r="G69" s="531"/>
      <c r="H69" s="531"/>
      <c r="I69" s="531"/>
      <c r="J69" s="531"/>
      <c r="K69" s="505"/>
    </row>
    <row r="70" ht="15.75" customHeight="1">
      <c r="B70" s="543" t="s">
        <v>430</v>
      </c>
      <c r="C70" s="90"/>
      <c r="D70" s="531"/>
      <c r="E70" s="531"/>
      <c r="F70" s="531"/>
      <c r="G70" s="531"/>
      <c r="H70" s="531"/>
      <c r="I70" s="531"/>
      <c r="J70" s="531"/>
      <c r="K70" s="505"/>
    </row>
    <row r="71" ht="15.75" customHeight="1">
      <c r="B71" s="505"/>
      <c r="C71" s="505"/>
      <c r="D71" s="505"/>
      <c r="E71" s="505"/>
      <c r="F71" s="505"/>
      <c r="G71" s="505"/>
      <c r="H71" s="505"/>
      <c r="I71" s="505"/>
      <c r="J71" s="505"/>
      <c r="K71" s="505"/>
    </row>
    <row r="72" ht="15.75" customHeight="1">
      <c r="B72" s="544" t="s">
        <v>434</v>
      </c>
      <c r="C72" s="545"/>
      <c r="D72" s="505"/>
      <c r="E72" s="545"/>
      <c r="F72" s="505"/>
      <c r="G72" s="545"/>
      <c r="H72" s="545"/>
      <c r="I72" s="545"/>
      <c r="J72" s="545"/>
      <c r="K72" s="545"/>
    </row>
    <row r="73" ht="15.75" customHeight="1">
      <c r="B73" s="505"/>
      <c r="C73" s="505"/>
      <c r="D73" s="505"/>
      <c r="E73" s="505"/>
      <c r="F73" s="505"/>
      <c r="G73" s="505"/>
      <c r="H73" s="505"/>
      <c r="I73" s="505"/>
      <c r="J73" s="505"/>
      <c r="K73" s="505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50:C50"/>
    <mergeCell ref="B52:D52"/>
    <mergeCell ref="E52:J52"/>
    <mergeCell ref="B60:C60"/>
    <mergeCell ref="B62:D62"/>
    <mergeCell ref="E62:J62"/>
    <mergeCell ref="B70:C70"/>
    <mergeCell ref="H3:J3"/>
    <mergeCell ref="B5:J5"/>
    <mergeCell ref="B6:J6"/>
    <mergeCell ref="B7:J7"/>
    <mergeCell ref="B8:J8"/>
    <mergeCell ref="B10:D10"/>
    <mergeCell ref="E10:J10"/>
  </mergeCells>
  <printOptions/>
  <pageMargins bottom="0.75" footer="0.0" header="0.0" left="0.7" right="0.7" top="0.75"/>
  <pageSetup paperSize="9" orientation="portrait"/>
  <rowBreaks count="1" manualBreakCount="1">
    <brk id="45" man="1"/>
  </rowBreaks>
  <colBreaks count="2" manualBreakCount="2">
    <brk man="1"/>
    <brk id="11" man="1"/>
  </colBreaks>
  <drawing r:id="rId1"/>
</worksheet>
</file>