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юля фл\"/>
    </mc:Choice>
  </mc:AlternateContent>
  <bookViews>
    <workbookView xWindow="0" yWindow="0" windowWidth="28800" windowHeight="12135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2">'Реєстр документів'!$A$1:$J$115</definedName>
  </definedNames>
  <calcPr calcId="152511" refMode="R1C1"/>
</workbook>
</file>

<file path=xl/calcChain.xml><?xml version="1.0" encoding="utf-8"?>
<calcChain xmlns="http://schemas.openxmlformats.org/spreadsheetml/2006/main">
  <c r="F115" i="3" l="1"/>
  <c r="D115" i="3"/>
  <c r="I45" i="3" l="1"/>
  <c r="D45" i="3"/>
  <c r="F45" i="3"/>
  <c r="AC110" i="2" l="1"/>
  <c r="F102" i="2"/>
  <c r="J105" i="2"/>
  <c r="AD105" i="2" s="1"/>
  <c r="J106" i="2"/>
  <c r="AD106" i="2" s="1"/>
  <c r="J107" i="2"/>
  <c r="AD107" i="2" s="1"/>
  <c r="J108" i="2"/>
  <c r="AD108" i="2" s="1"/>
  <c r="J109" i="2"/>
  <c r="AD109" i="2" s="1"/>
  <c r="J134" i="2" l="1"/>
  <c r="AD134" i="2" s="1"/>
  <c r="J135" i="2"/>
  <c r="AD135" i="2" s="1"/>
  <c r="J136" i="2"/>
  <c r="AD136" i="2" s="1"/>
  <c r="J137" i="2"/>
  <c r="AD137" i="2" s="1"/>
  <c r="J138" i="2"/>
  <c r="AD138" i="2" s="1"/>
  <c r="J139" i="2"/>
  <c r="AD139" i="2" s="1"/>
  <c r="J140" i="2"/>
  <c r="AD140" i="2" s="1"/>
  <c r="J141" i="2"/>
  <c r="AD141" i="2" s="1"/>
  <c r="J142" i="2"/>
  <c r="AD142" i="2" s="1"/>
  <c r="J143" i="2"/>
  <c r="AD143" i="2" s="1"/>
  <c r="J144" i="2"/>
  <c r="AD144" i="2" s="1"/>
  <c r="J145" i="2"/>
  <c r="AD145" i="2" s="1"/>
  <c r="J146" i="2"/>
  <c r="G134" i="2" l="1"/>
  <c r="AC134" i="2" s="1"/>
  <c r="AE134" i="2" s="1"/>
  <c r="AF134" i="2" s="1"/>
  <c r="G135" i="2"/>
  <c r="AC135" i="2" s="1"/>
  <c r="AE135" i="2" s="1"/>
  <c r="AF135" i="2" s="1"/>
  <c r="G136" i="2"/>
  <c r="AC136" i="2" s="1"/>
  <c r="AE136" i="2" s="1"/>
  <c r="AF136" i="2" s="1"/>
  <c r="G137" i="2"/>
  <c r="AC137" i="2" s="1"/>
  <c r="AE137" i="2" s="1"/>
  <c r="AF137" i="2" s="1"/>
  <c r="G138" i="2"/>
  <c r="AC138" i="2" s="1"/>
  <c r="AE138" i="2" s="1"/>
  <c r="AF138" i="2" s="1"/>
  <c r="G139" i="2"/>
  <c r="AC139" i="2" s="1"/>
  <c r="AE139" i="2" s="1"/>
  <c r="AF139" i="2" s="1"/>
  <c r="G140" i="2"/>
  <c r="AC140" i="2" s="1"/>
  <c r="AE140" i="2" s="1"/>
  <c r="AF140" i="2" s="1"/>
  <c r="G141" i="2"/>
  <c r="AC141" i="2" s="1"/>
  <c r="AE141" i="2" s="1"/>
  <c r="AF141" i="2" s="1"/>
  <c r="G142" i="2"/>
  <c r="AC142" i="2" s="1"/>
  <c r="AE142" i="2" s="1"/>
  <c r="AF142" i="2" s="1"/>
  <c r="G143" i="2"/>
  <c r="AC143" i="2" s="1"/>
  <c r="AE143" i="2" s="1"/>
  <c r="AF143" i="2" s="1"/>
  <c r="G144" i="2"/>
  <c r="AC144" i="2" s="1"/>
  <c r="AE144" i="2" s="1"/>
  <c r="AF144" i="2" s="1"/>
  <c r="G145" i="2"/>
  <c r="AC145" i="2" s="1"/>
  <c r="AE145" i="2" s="1"/>
  <c r="AF145" i="2" s="1"/>
  <c r="G146" i="2"/>
  <c r="G109" i="2" l="1"/>
  <c r="AC109" i="2" s="1"/>
  <c r="AE109" i="2" s="1"/>
  <c r="AF109" i="2" s="1"/>
  <c r="G108" i="2"/>
  <c r="AC108" i="2" s="1"/>
  <c r="AE108" i="2" s="1"/>
  <c r="AF108" i="2" s="1"/>
  <c r="G107" i="2"/>
  <c r="AC107" i="2" s="1"/>
  <c r="AE107" i="2" s="1"/>
  <c r="AF107" i="2" s="1"/>
  <c r="G106" i="2"/>
  <c r="AC106" i="2" s="1"/>
  <c r="AE106" i="2" s="1"/>
  <c r="AF106" i="2" s="1"/>
  <c r="G105" i="2"/>
  <c r="AC105" i="2" s="1"/>
  <c r="AE105" i="2" s="1"/>
  <c r="AF105" i="2" s="1"/>
  <c r="J85" i="2"/>
  <c r="J86" i="2"/>
  <c r="J87" i="2"/>
  <c r="J88" i="2"/>
  <c r="J89" i="2"/>
  <c r="J90" i="2"/>
  <c r="J91" i="2"/>
  <c r="AD91" i="2" s="1"/>
  <c r="AB86" i="2"/>
  <c r="AB87" i="2"/>
  <c r="AB88" i="2"/>
  <c r="AB89" i="2"/>
  <c r="AB90" i="2"/>
  <c r="AB91" i="2"/>
  <c r="Y86" i="2"/>
  <c r="Y87" i="2"/>
  <c r="Y88" i="2"/>
  <c r="Y89" i="2"/>
  <c r="Y90" i="2"/>
  <c r="Y91" i="2"/>
  <c r="AD89" i="2" l="1"/>
  <c r="AD86" i="2"/>
  <c r="AD90" i="2"/>
  <c r="AD88" i="2"/>
  <c r="AD87" i="2"/>
  <c r="G87" i="2"/>
  <c r="AC87" i="2" s="1"/>
  <c r="G88" i="2"/>
  <c r="AC88" i="2" s="1"/>
  <c r="G89" i="2"/>
  <c r="AC89" i="2" s="1"/>
  <c r="G90" i="2"/>
  <c r="AC90" i="2" s="1"/>
  <c r="G91" i="2"/>
  <c r="AC91" i="2" s="1"/>
  <c r="AE91" i="2" s="1"/>
  <c r="AF91" i="2" s="1"/>
  <c r="G86" i="2"/>
  <c r="AC86" i="2" s="1"/>
  <c r="AE86" i="2" s="1"/>
  <c r="AF86" i="2" s="1"/>
  <c r="J66" i="2"/>
  <c r="J65" i="2"/>
  <c r="AD65" i="2" s="1"/>
  <c r="J64" i="2"/>
  <c r="AD64" i="2" s="1"/>
  <c r="J63" i="2"/>
  <c r="AD63" i="2" s="1"/>
  <c r="J62" i="2"/>
  <c r="AD62" i="2" s="1"/>
  <c r="J61" i="2"/>
  <c r="AD61" i="2" s="1"/>
  <c r="J60" i="2"/>
  <c r="AD60" i="2" s="1"/>
  <c r="J59" i="2"/>
  <c r="AD59" i="2" s="1"/>
  <c r="J58" i="2"/>
  <c r="AD58" i="2" s="1"/>
  <c r="J57" i="2"/>
  <c r="AD57" i="2" s="1"/>
  <c r="J56" i="2"/>
  <c r="AD56" i="2" s="1"/>
  <c r="J55" i="2"/>
  <c r="AD55" i="2" s="1"/>
  <c r="J54" i="2"/>
  <c r="AD54" i="2" s="1"/>
  <c r="J53" i="2"/>
  <c r="AD53" i="2" s="1"/>
  <c r="J52" i="2"/>
  <c r="AD52" i="2" s="1"/>
  <c r="J51" i="2"/>
  <c r="AD51" i="2" s="1"/>
  <c r="J50" i="2"/>
  <c r="AD50" i="2" s="1"/>
  <c r="J49" i="2"/>
  <c r="AD49" i="2" s="1"/>
  <c r="J48" i="2"/>
  <c r="AD48" i="2" s="1"/>
  <c r="J47" i="2"/>
  <c r="AD47" i="2" s="1"/>
  <c r="J46" i="2"/>
  <c r="G47" i="2"/>
  <c r="AC47" i="2" s="1"/>
  <c r="G48" i="2"/>
  <c r="AC48" i="2" s="1"/>
  <c r="AE48" i="2" s="1"/>
  <c r="AF48" i="2" s="1"/>
  <c r="G49" i="2"/>
  <c r="AC49" i="2" s="1"/>
  <c r="AE49" i="2" s="1"/>
  <c r="AF49" i="2" s="1"/>
  <c r="G50" i="2"/>
  <c r="AC50" i="2" s="1"/>
  <c r="G51" i="2"/>
  <c r="AC51" i="2" s="1"/>
  <c r="G52" i="2"/>
  <c r="AC52" i="2" s="1"/>
  <c r="AE52" i="2" s="1"/>
  <c r="AF52" i="2" s="1"/>
  <c r="G53" i="2"/>
  <c r="AC53" i="2" s="1"/>
  <c r="G54" i="2"/>
  <c r="AC54" i="2" s="1"/>
  <c r="AE54" i="2" s="1"/>
  <c r="AF54" i="2" s="1"/>
  <c r="G55" i="2"/>
  <c r="AC55" i="2" s="1"/>
  <c r="AE55" i="2" s="1"/>
  <c r="AF55" i="2" s="1"/>
  <c r="G56" i="2"/>
  <c r="AC56" i="2" s="1"/>
  <c r="G57" i="2"/>
  <c r="AC57" i="2" s="1"/>
  <c r="AE57" i="2" s="1"/>
  <c r="AF57" i="2" s="1"/>
  <c r="G58" i="2"/>
  <c r="AC58" i="2" s="1"/>
  <c r="AE58" i="2" s="1"/>
  <c r="AF58" i="2" s="1"/>
  <c r="G59" i="2"/>
  <c r="AC59" i="2" s="1"/>
  <c r="G60" i="2"/>
  <c r="AC60" i="2" s="1"/>
  <c r="AE60" i="2" s="1"/>
  <c r="AF60" i="2" s="1"/>
  <c r="G61" i="2"/>
  <c r="AC61" i="2" s="1"/>
  <c r="AE61" i="2" s="1"/>
  <c r="AF61" i="2" s="1"/>
  <c r="G62" i="2"/>
  <c r="AC62" i="2" s="1"/>
  <c r="G63" i="2"/>
  <c r="AC63" i="2" s="1"/>
  <c r="AE63" i="2" s="1"/>
  <c r="AF63" i="2" s="1"/>
  <c r="G64" i="2"/>
  <c r="AC64" i="2" s="1"/>
  <c r="AE64" i="2" s="1"/>
  <c r="AF64" i="2" s="1"/>
  <c r="G65" i="2"/>
  <c r="AC65" i="2" s="1"/>
  <c r="G66" i="2"/>
  <c r="G46" i="2"/>
  <c r="AB46" i="2"/>
  <c r="Y46" i="2"/>
  <c r="V46" i="2"/>
  <c r="S46" i="2"/>
  <c r="P46" i="2"/>
  <c r="M46" i="2"/>
  <c r="J23" i="2"/>
  <c r="AD23" i="2" s="1"/>
  <c r="J24" i="2"/>
  <c r="AD24" i="2" s="1"/>
  <c r="J25" i="2"/>
  <c r="AD25" i="2" s="1"/>
  <c r="J26" i="2"/>
  <c r="AD26" i="2" s="1"/>
  <c r="J27" i="2"/>
  <c r="AD27" i="2" s="1"/>
  <c r="J28" i="2"/>
  <c r="AD28" i="2" s="1"/>
  <c r="J29" i="2"/>
  <c r="AD29" i="2" s="1"/>
  <c r="J30" i="2"/>
  <c r="AD30" i="2" s="1"/>
  <c r="J31" i="2"/>
  <c r="AD31" i="2" s="1"/>
  <c r="J32" i="2"/>
  <c r="AD32" i="2" s="1"/>
  <c r="J33" i="2"/>
  <c r="AD33" i="2" s="1"/>
  <c r="J34" i="2"/>
  <c r="AD34" i="2" s="1"/>
  <c r="J35" i="2"/>
  <c r="AD35" i="2" s="1"/>
  <c r="J36" i="2"/>
  <c r="AD36" i="2" s="1"/>
  <c r="J37" i="2"/>
  <c r="AD37" i="2" s="1"/>
  <c r="J38" i="2"/>
  <c r="AD38" i="2" s="1"/>
  <c r="J39" i="2"/>
  <c r="AD39" i="2" s="1"/>
  <c r="J40" i="2"/>
  <c r="AD40" i="2" s="1"/>
  <c r="J41" i="2"/>
  <c r="AD41" i="2" s="1"/>
  <c r="J42" i="2"/>
  <c r="AD42" i="2" s="1"/>
  <c r="G32" i="2"/>
  <c r="AC32" i="2" s="1"/>
  <c r="AE32" i="2" s="1"/>
  <c r="AF32" i="2" s="1"/>
  <c r="G33" i="2"/>
  <c r="AC33" i="2" s="1"/>
  <c r="G34" i="2"/>
  <c r="AC34" i="2" s="1"/>
  <c r="AE34" i="2" s="1"/>
  <c r="AF34" i="2" s="1"/>
  <c r="G35" i="2"/>
  <c r="AC35" i="2" s="1"/>
  <c r="G36" i="2"/>
  <c r="AC36" i="2" s="1"/>
  <c r="G37" i="2"/>
  <c r="AC37" i="2" s="1"/>
  <c r="G38" i="2"/>
  <c r="AC38" i="2" s="1"/>
  <c r="AE38" i="2" s="1"/>
  <c r="AF38" i="2" s="1"/>
  <c r="G39" i="2"/>
  <c r="AC39" i="2" s="1"/>
  <c r="G40" i="2"/>
  <c r="AC40" i="2" s="1"/>
  <c r="AE40" i="2" s="1"/>
  <c r="AF40" i="2" s="1"/>
  <c r="G41" i="2"/>
  <c r="AC41" i="2" s="1"/>
  <c r="G42" i="2"/>
  <c r="AC42" i="2" s="1"/>
  <c r="AE88" i="2" l="1"/>
  <c r="AF88" i="2" s="1"/>
  <c r="AE87" i="2"/>
  <c r="AF87" i="2" s="1"/>
  <c r="AE51" i="2"/>
  <c r="AF51" i="2" s="1"/>
  <c r="AE90" i="2"/>
  <c r="AF90" i="2" s="1"/>
  <c r="AE36" i="2"/>
  <c r="AF36" i="2" s="1"/>
  <c r="AE62" i="2"/>
  <c r="AF62" i="2" s="1"/>
  <c r="AE56" i="2"/>
  <c r="AF56" i="2" s="1"/>
  <c r="AE50" i="2"/>
  <c r="AF50" i="2" s="1"/>
  <c r="AE42" i="2"/>
  <c r="AF42" i="2" s="1"/>
  <c r="AE65" i="2"/>
  <c r="AF65" i="2" s="1"/>
  <c r="AE59" i="2"/>
  <c r="AF59" i="2" s="1"/>
  <c r="AE53" i="2"/>
  <c r="AF53" i="2" s="1"/>
  <c r="AE47" i="2"/>
  <c r="AF47" i="2" s="1"/>
  <c r="AE89" i="2"/>
  <c r="AF89" i="2" s="1"/>
  <c r="AE41" i="2"/>
  <c r="AF41" i="2" s="1"/>
  <c r="AE39" i="2"/>
  <c r="AF39" i="2" s="1"/>
  <c r="AE37" i="2"/>
  <c r="AF37" i="2" s="1"/>
  <c r="AE35" i="2"/>
  <c r="AF35" i="2" s="1"/>
  <c r="AE33" i="2"/>
  <c r="AF33" i="2" s="1"/>
  <c r="AC46" i="2"/>
  <c r="AD46" i="2"/>
  <c r="G23" i="2"/>
  <c r="AC23" i="2" s="1"/>
  <c r="AE23" i="2" s="1"/>
  <c r="AF23" i="2" s="1"/>
  <c r="G24" i="2"/>
  <c r="AC24" i="2" s="1"/>
  <c r="AE24" i="2" s="1"/>
  <c r="AF24" i="2" s="1"/>
  <c r="G25" i="2"/>
  <c r="AC25" i="2" s="1"/>
  <c r="AE25" i="2" s="1"/>
  <c r="AF25" i="2" s="1"/>
  <c r="G26" i="2"/>
  <c r="AC26" i="2" s="1"/>
  <c r="AE26" i="2" s="1"/>
  <c r="AF26" i="2" s="1"/>
  <c r="G27" i="2"/>
  <c r="AC27" i="2" s="1"/>
  <c r="AE27" i="2" s="1"/>
  <c r="AF27" i="2" s="1"/>
  <c r="G28" i="2"/>
  <c r="AC28" i="2" s="1"/>
  <c r="AE28" i="2" s="1"/>
  <c r="AF28" i="2" s="1"/>
  <c r="G29" i="2"/>
  <c r="AC29" i="2" s="1"/>
  <c r="AE29" i="2" s="1"/>
  <c r="AF29" i="2" s="1"/>
  <c r="G30" i="2"/>
  <c r="AC30" i="2" s="1"/>
  <c r="AE30" i="2" s="1"/>
  <c r="AF30" i="2" s="1"/>
  <c r="G31" i="2"/>
  <c r="AC31" i="2" s="1"/>
  <c r="AE31" i="2" s="1"/>
  <c r="AF31" i="2" s="1"/>
  <c r="AE46" i="2" l="1"/>
  <c r="AF46" i="2" s="1"/>
  <c r="AB215" i="2"/>
  <c r="Y215" i="2"/>
  <c r="V215" i="2"/>
  <c r="S215" i="2"/>
  <c r="P215" i="2"/>
  <c r="M215" i="2"/>
  <c r="J215" i="2"/>
  <c r="AD215" i="2" s="1"/>
  <c r="G215" i="2"/>
  <c r="AB214" i="2"/>
  <c r="Y214" i="2"/>
  <c r="V214" i="2"/>
  <c r="S214" i="2"/>
  <c r="P214" i="2"/>
  <c r="M214" i="2"/>
  <c r="J214" i="2"/>
  <c r="G214" i="2"/>
  <c r="AB213" i="2"/>
  <c r="Y213" i="2"/>
  <c r="V213" i="2"/>
  <c r="S213" i="2"/>
  <c r="P213" i="2"/>
  <c r="M213" i="2"/>
  <c r="J213" i="2"/>
  <c r="G213" i="2"/>
  <c r="AB212" i="2"/>
  <c r="Y212" i="2"/>
  <c r="V212" i="2"/>
  <c r="S212" i="2"/>
  <c r="P212" i="2"/>
  <c r="M212" i="2"/>
  <c r="J212" i="2"/>
  <c r="AD212" i="2" s="1"/>
  <c r="G212" i="2"/>
  <c r="AB211" i="2"/>
  <c r="Y211" i="2"/>
  <c r="V211" i="2"/>
  <c r="S211" i="2"/>
  <c r="P211" i="2"/>
  <c r="M211" i="2"/>
  <c r="J211" i="2"/>
  <c r="G211" i="2"/>
  <c r="AB210" i="2"/>
  <c r="Y210" i="2"/>
  <c r="V210" i="2"/>
  <c r="V209" i="2" s="1"/>
  <c r="S210" i="2"/>
  <c r="P210" i="2"/>
  <c r="M210" i="2"/>
  <c r="M209" i="2" s="1"/>
  <c r="J210" i="2"/>
  <c r="G210" i="2"/>
  <c r="AB209" i="2"/>
  <c r="AA209" i="2"/>
  <c r="Z209" i="2"/>
  <c r="X209" i="2"/>
  <c r="W209" i="2"/>
  <c r="U209" i="2"/>
  <c r="T209" i="2"/>
  <c r="R209" i="2"/>
  <c r="Q209" i="2"/>
  <c r="O209" i="2"/>
  <c r="N209" i="2"/>
  <c r="L209" i="2"/>
  <c r="K209" i="2"/>
  <c r="I209" i="2"/>
  <c r="H209" i="2"/>
  <c r="F209" i="2"/>
  <c r="E209" i="2"/>
  <c r="AB208" i="2"/>
  <c r="Y208" i="2"/>
  <c r="V208" i="2"/>
  <c r="S208" i="2"/>
  <c r="P208" i="2"/>
  <c r="M208" i="2"/>
  <c r="J208" i="2"/>
  <c r="G208" i="2"/>
  <c r="AB207" i="2"/>
  <c r="Y207" i="2"/>
  <c r="V207" i="2"/>
  <c r="S207" i="2"/>
  <c r="P207" i="2"/>
  <c r="M207" i="2"/>
  <c r="J207" i="2"/>
  <c r="G207" i="2"/>
  <c r="AB206" i="2"/>
  <c r="Y206" i="2"/>
  <c r="V206" i="2"/>
  <c r="S206" i="2"/>
  <c r="P206" i="2"/>
  <c r="M206" i="2"/>
  <c r="J206" i="2"/>
  <c r="G206" i="2"/>
  <c r="AB205" i="2"/>
  <c r="Y205" i="2"/>
  <c r="V205" i="2"/>
  <c r="S205" i="2"/>
  <c r="P205" i="2"/>
  <c r="M205" i="2"/>
  <c r="J205" i="2"/>
  <c r="G205" i="2"/>
  <c r="AB204" i="2"/>
  <c r="Y204" i="2"/>
  <c r="Y203" i="2" s="1"/>
  <c r="V204" i="2"/>
  <c r="S204" i="2"/>
  <c r="P204" i="2"/>
  <c r="M204" i="2"/>
  <c r="M203" i="2" s="1"/>
  <c r="J204" i="2"/>
  <c r="G204" i="2"/>
  <c r="AB203" i="2"/>
  <c r="AA203" i="2"/>
  <c r="Z203" i="2"/>
  <c r="X203" i="2"/>
  <c r="W203" i="2"/>
  <c r="V203" i="2"/>
  <c r="U203" i="2"/>
  <c r="T203" i="2"/>
  <c r="S203" i="2"/>
  <c r="R203" i="2"/>
  <c r="Q203" i="2"/>
  <c r="P203" i="2"/>
  <c r="O203" i="2"/>
  <c r="N203" i="2"/>
  <c r="L203" i="2"/>
  <c r="K203" i="2"/>
  <c r="J203" i="2"/>
  <c r="I203" i="2"/>
  <c r="H203" i="2"/>
  <c r="G203" i="2"/>
  <c r="F203" i="2"/>
  <c r="E203" i="2"/>
  <c r="AB202" i="2"/>
  <c r="Y202" i="2"/>
  <c r="V202" i="2"/>
  <c r="S202" i="2"/>
  <c r="P202" i="2"/>
  <c r="M202" i="2"/>
  <c r="J202" i="2"/>
  <c r="G202" i="2"/>
  <c r="AB201" i="2"/>
  <c r="Y201" i="2"/>
  <c r="V201" i="2"/>
  <c r="S201" i="2"/>
  <c r="P201" i="2"/>
  <c r="M201" i="2"/>
  <c r="J201" i="2"/>
  <c r="G201" i="2"/>
  <c r="AB200" i="2"/>
  <c r="Y200" i="2"/>
  <c r="Y199" i="2" s="1"/>
  <c r="V200" i="2"/>
  <c r="S200" i="2"/>
  <c r="P200" i="2"/>
  <c r="M200" i="2"/>
  <c r="M199" i="2" s="1"/>
  <c r="J200" i="2"/>
  <c r="G200" i="2"/>
  <c r="AB199" i="2"/>
  <c r="AA199" i="2"/>
  <c r="Z199" i="2"/>
  <c r="X199" i="2"/>
  <c r="W199" i="2"/>
  <c r="V199" i="2"/>
  <c r="U199" i="2"/>
  <c r="T199" i="2"/>
  <c r="S199" i="2"/>
  <c r="R199" i="2"/>
  <c r="Q199" i="2"/>
  <c r="P199" i="2"/>
  <c r="O199" i="2"/>
  <c r="N199" i="2"/>
  <c r="L199" i="2"/>
  <c r="K199" i="2"/>
  <c r="J199" i="2"/>
  <c r="I199" i="2"/>
  <c r="H199" i="2"/>
  <c r="G199" i="2"/>
  <c r="F199" i="2"/>
  <c r="E199" i="2"/>
  <c r="AB198" i="2"/>
  <c r="Y198" i="2"/>
  <c r="V198" i="2"/>
  <c r="S198" i="2"/>
  <c r="P198" i="2"/>
  <c r="M198" i="2"/>
  <c r="J198" i="2"/>
  <c r="G198" i="2"/>
  <c r="AB197" i="2"/>
  <c r="Y197" i="2"/>
  <c r="V197" i="2"/>
  <c r="S197" i="2"/>
  <c r="P197" i="2"/>
  <c r="M197" i="2"/>
  <c r="J197" i="2"/>
  <c r="G197" i="2"/>
  <c r="AB196" i="2"/>
  <c r="Y196" i="2"/>
  <c r="Y195" i="2" s="1"/>
  <c r="V196" i="2"/>
  <c r="S196" i="2"/>
  <c r="P196" i="2"/>
  <c r="M196" i="2"/>
  <c r="M195" i="2" s="1"/>
  <c r="J196" i="2"/>
  <c r="G196" i="2"/>
  <c r="AB195" i="2"/>
  <c r="AA195" i="2"/>
  <c r="Z195" i="2"/>
  <c r="X195" i="2"/>
  <c r="W195" i="2"/>
  <c r="V195" i="2"/>
  <c r="U195" i="2"/>
  <c r="T195" i="2"/>
  <c r="S195" i="2"/>
  <c r="R195" i="2"/>
  <c r="Q195" i="2"/>
  <c r="P195" i="2"/>
  <c r="O195" i="2"/>
  <c r="N195" i="2"/>
  <c r="L195" i="2"/>
  <c r="K195" i="2"/>
  <c r="J195" i="2"/>
  <c r="I195" i="2"/>
  <c r="H195" i="2"/>
  <c r="G195" i="2"/>
  <c r="F195" i="2"/>
  <c r="E195" i="2"/>
  <c r="AA193" i="2"/>
  <c r="Z193" i="2"/>
  <c r="X193" i="2"/>
  <c r="W193" i="2"/>
  <c r="U193" i="2"/>
  <c r="T193" i="2"/>
  <c r="R193" i="2"/>
  <c r="Q193" i="2"/>
  <c r="O193" i="2"/>
  <c r="N193" i="2"/>
  <c r="L193" i="2"/>
  <c r="K193" i="2"/>
  <c r="I193" i="2"/>
  <c r="H193" i="2"/>
  <c r="F193" i="2"/>
  <c r="E193" i="2"/>
  <c r="AB192" i="2"/>
  <c r="Y192" i="2"/>
  <c r="V192" i="2"/>
  <c r="S192" i="2"/>
  <c r="P192" i="2"/>
  <c r="M192" i="2"/>
  <c r="J192" i="2"/>
  <c r="G192" i="2"/>
  <c r="AB191" i="2"/>
  <c r="Y191" i="2"/>
  <c r="V191" i="2"/>
  <c r="S191" i="2"/>
  <c r="P191" i="2"/>
  <c r="M191" i="2"/>
  <c r="J191" i="2"/>
  <c r="AD191" i="2" s="1"/>
  <c r="G191" i="2"/>
  <c r="AB190" i="2"/>
  <c r="Y190" i="2"/>
  <c r="V190" i="2"/>
  <c r="S190" i="2"/>
  <c r="P190" i="2"/>
  <c r="M190" i="2"/>
  <c r="J190" i="2"/>
  <c r="G190" i="2"/>
  <c r="AB189" i="2"/>
  <c r="Y189" i="2"/>
  <c r="V189" i="2"/>
  <c r="V193" i="2" s="1"/>
  <c r="S189" i="2"/>
  <c r="P189" i="2"/>
  <c r="M189" i="2"/>
  <c r="J189" i="2"/>
  <c r="G189" i="2"/>
  <c r="AA187" i="2"/>
  <c r="Z187" i="2"/>
  <c r="X187" i="2"/>
  <c r="W187" i="2"/>
  <c r="U187" i="2"/>
  <c r="T187" i="2"/>
  <c r="R187" i="2"/>
  <c r="Q187" i="2"/>
  <c r="O187" i="2"/>
  <c r="N187" i="2"/>
  <c r="L187" i="2"/>
  <c r="K187" i="2"/>
  <c r="I187" i="2"/>
  <c r="H187" i="2"/>
  <c r="F187" i="2"/>
  <c r="E187" i="2"/>
  <c r="AB186" i="2"/>
  <c r="Y186" i="2"/>
  <c r="V186" i="2"/>
  <c r="S186" i="2"/>
  <c r="P186" i="2"/>
  <c r="M186" i="2"/>
  <c r="J186" i="2"/>
  <c r="G186" i="2"/>
  <c r="AB185" i="2"/>
  <c r="Y185" i="2"/>
  <c r="V185" i="2"/>
  <c r="S185" i="2"/>
  <c r="P185" i="2"/>
  <c r="M185" i="2"/>
  <c r="J185" i="2"/>
  <c r="AD185" i="2" s="1"/>
  <c r="G185" i="2"/>
  <c r="AB184" i="2"/>
  <c r="Y184" i="2"/>
  <c r="Y187" i="2" s="1"/>
  <c r="V184" i="2"/>
  <c r="S184" i="2"/>
  <c r="P184" i="2"/>
  <c r="P187" i="2" s="1"/>
  <c r="M184" i="2"/>
  <c r="J184" i="2"/>
  <c r="G184" i="2"/>
  <c r="AA182" i="2"/>
  <c r="Z182" i="2"/>
  <c r="X182" i="2"/>
  <c r="W182" i="2"/>
  <c r="U182" i="2"/>
  <c r="T182" i="2"/>
  <c r="R182" i="2"/>
  <c r="Q182" i="2"/>
  <c r="O182" i="2"/>
  <c r="N182" i="2"/>
  <c r="L182" i="2"/>
  <c r="K182" i="2"/>
  <c r="I182" i="2"/>
  <c r="H182" i="2"/>
  <c r="F182" i="2"/>
  <c r="E182" i="2"/>
  <c r="AB181" i="2"/>
  <c r="Y181" i="2"/>
  <c r="V181" i="2"/>
  <c r="S181" i="2"/>
  <c r="P181" i="2"/>
  <c r="M181" i="2"/>
  <c r="J181" i="2"/>
  <c r="G181" i="2"/>
  <c r="AB180" i="2"/>
  <c r="AB182" i="2" s="1"/>
  <c r="Y180" i="2"/>
  <c r="V180" i="2"/>
  <c r="V182" i="2" s="1"/>
  <c r="S180" i="2"/>
  <c r="S182" i="2" s="1"/>
  <c r="P180" i="2"/>
  <c r="M180" i="2"/>
  <c r="M182" i="2" s="1"/>
  <c r="J180" i="2"/>
  <c r="J182" i="2" s="1"/>
  <c r="G180" i="2"/>
  <c r="AA178" i="2"/>
  <c r="Z178" i="2"/>
  <c r="X178" i="2"/>
  <c r="W178" i="2"/>
  <c r="U178" i="2"/>
  <c r="T178" i="2"/>
  <c r="R178" i="2"/>
  <c r="Q178" i="2"/>
  <c r="O178" i="2"/>
  <c r="N178" i="2"/>
  <c r="L178" i="2"/>
  <c r="K178" i="2"/>
  <c r="I178" i="2"/>
  <c r="H178" i="2"/>
  <c r="F178" i="2"/>
  <c r="E178" i="2"/>
  <c r="AB177" i="2"/>
  <c r="Y177" i="2"/>
  <c r="V177" i="2"/>
  <c r="S177" i="2"/>
  <c r="P177" i="2"/>
  <c r="M177" i="2"/>
  <c r="J177" i="2"/>
  <c r="G177" i="2"/>
  <c r="AB176" i="2"/>
  <c r="AB178" i="2" s="1"/>
  <c r="Y176" i="2"/>
  <c r="Y178" i="2" s="1"/>
  <c r="V176" i="2"/>
  <c r="S176" i="2"/>
  <c r="S178" i="2" s="1"/>
  <c r="P176" i="2"/>
  <c r="P178" i="2" s="1"/>
  <c r="M176" i="2"/>
  <c r="J176" i="2"/>
  <c r="J178" i="2" s="1"/>
  <c r="G176" i="2"/>
  <c r="G178" i="2" s="1"/>
  <c r="AA174" i="2"/>
  <c r="Z174" i="2"/>
  <c r="X174" i="2"/>
  <c r="W174" i="2"/>
  <c r="U174" i="2"/>
  <c r="T174" i="2"/>
  <c r="R174" i="2"/>
  <c r="Q174" i="2"/>
  <c r="O174" i="2"/>
  <c r="N174" i="2"/>
  <c r="L174" i="2"/>
  <c r="K174" i="2"/>
  <c r="I174" i="2"/>
  <c r="H174" i="2"/>
  <c r="F174" i="2"/>
  <c r="E174" i="2"/>
  <c r="AB173" i="2"/>
  <c r="Y173" i="2"/>
  <c r="V173" i="2"/>
  <c r="S173" i="2"/>
  <c r="P173" i="2"/>
  <c r="M173" i="2"/>
  <c r="J173" i="2"/>
  <c r="AD173" i="2" s="1"/>
  <c r="G173" i="2"/>
  <c r="AB172" i="2"/>
  <c r="Y172" i="2"/>
  <c r="V172" i="2"/>
  <c r="S172" i="2"/>
  <c r="P172" i="2"/>
  <c r="M172" i="2"/>
  <c r="J172" i="2"/>
  <c r="G172" i="2"/>
  <c r="AB171" i="2"/>
  <c r="Y171" i="2"/>
  <c r="V171" i="2"/>
  <c r="S171" i="2"/>
  <c r="P171" i="2"/>
  <c r="M171" i="2"/>
  <c r="AC171" i="2" s="1"/>
  <c r="AB170" i="2"/>
  <c r="AB174" i="2" s="1"/>
  <c r="Y170" i="2"/>
  <c r="V170" i="2"/>
  <c r="S170" i="2"/>
  <c r="S174" i="2" s="1"/>
  <c r="P170" i="2"/>
  <c r="M170" i="2"/>
  <c r="J170" i="2"/>
  <c r="G170" i="2"/>
  <c r="AB167" i="2"/>
  <c r="Y167" i="2"/>
  <c r="V167" i="2"/>
  <c r="S167" i="2"/>
  <c r="P167" i="2"/>
  <c r="M167" i="2"/>
  <c r="J167" i="2"/>
  <c r="G167" i="2"/>
  <c r="AC167" i="2" s="1"/>
  <c r="AB166" i="2"/>
  <c r="Y166" i="2"/>
  <c r="V166" i="2"/>
  <c r="S166" i="2"/>
  <c r="P166" i="2"/>
  <c r="M166" i="2"/>
  <c r="J166" i="2"/>
  <c r="G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C164" i="2" s="1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C161" i="2" s="1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AB157" i="2" s="1"/>
  <c r="AB168" i="2" s="1"/>
  <c r="Y158" i="2"/>
  <c r="Y157" i="2" s="1"/>
  <c r="Y168" i="2" s="1"/>
  <c r="V158" i="2"/>
  <c r="S158" i="2"/>
  <c r="S157" i="2" s="1"/>
  <c r="S168" i="2" s="1"/>
  <c r="P158" i="2"/>
  <c r="P157" i="2" s="1"/>
  <c r="P168" i="2" s="1"/>
  <c r="M158" i="2"/>
  <c r="J158" i="2"/>
  <c r="G158" i="2"/>
  <c r="AC158" i="2" s="1"/>
  <c r="AA157" i="2"/>
  <c r="AA168" i="2" s="1"/>
  <c r="Z157" i="2"/>
  <c r="Z168" i="2" s="1"/>
  <c r="X157" i="2"/>
  <c r="X168" i="2" s="1"/>
  <c r="W157" i="2"/>
  <c r="W168" i="2" s="1"/>
  <c r="U157" i="2"/>
  <c r="U168" i="2" s="1"/>
  <c r="T157" i="2"/>
  <c r="T168" i="2" s="1"/>
  <c r="R157" i="2"/>
  <c r="R168" i="2" s="1"/>
  <c r="Q157" i="2"/>
  <c r="Q168" i="2" s="1"/>
  <c r="O157" i="2"/>
  <c r="O168" i="2" s="1"/>
  <c r="N157" i="2"/>
  <c r="N168" i="2" s="1"/>
  <c r="L157" i="2"/>
  <c r="L168" i="2" s="1"/>
  <c r="K157" i="2"/>
  <c r="K168" i="2" s="1"/>
  <c r="I157" i="2"/>
  <c r="I168" i="2" s="1"/>
  <c r="H157" i="2"/>
  <c r="H168" i="2" s="1"/>
  <c r="F157" i="2"/>
  <c r="F168" i="2" s="1"/>
  <c r="E157" i="2"/>
  <c r="E168" i="2" s="1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AD153" i="2" s="1"/>
  <c r="G153" i="2"/>
  <c r="AB152" i="2"/>
  <c r="Y152" i="2"/>
  <c r="Y151" i="2" s="1"/>
  <c r="V152" i="2"/>
  <c r="S152" i="2"/>
  <c r="P152" i="2"/>
  <c r="P151" i="2" s="1"/>
  <c r="M152" i="2"/>
  <c r="J152" i="2"/>
  <c r="G152" i="2"/>
  <c r="AC152" i="2" s="1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AB147" i="2" s="1"/>
  <c r="Y148" i="2"/>
  <c r="V148" i="2"/>
  <c r="S148" i="2"/>
  <c r="S147" i="2" s="1"/>
  <c r="P148" i="2"/>
  <c r="M148" i="2"/>
  <c r="J148" i="2"/>
  <c r="AD148" i="2" s="1"/>
  <c r="G148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I147" i="2"/>
  <c r="H147" i="2"/>
  <c r="F147" i="2"/>
  <c r="E147" i="2"/>
  <c r="AB146" i="2"/>
  <c r="Y146" i="2"/>
  <c r="V146" i="2"/>
  <c r="S146" i="2"/>
  <c r="P146" i="2"/>
  <c r="M146" i="2"/>
  <c r="AB133" i="2"/>
  <c r="AB132" i="2" s="1"/>
  <c r="Y133" i="2"/>
  <c r="Y132" i="2" s="1"/>
  <c r="V133" i="2"/>
  <c r="S133" i="2"/>
  <c r="P133" i="2"/>
  <c r="P132" i="2" s="1"/>
  <c r="M133" i="2"/>
  <c r="M132" i="2" s="1"/>
  <c r="J133" i="2"/>
  <c r="G133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Y127" i="2"/>
  <c r="Y126" i="2" s="1"/>
  <c r="Y130" i="2" s="1"/>
  <c r="V127" i="2"/>
  <c r="S127" i="2"/>
  <c r="P127" i="2"/>
  <c r="M127" i="2"/>
  <c r="J127" i="2"/>
  <c r="G127" i="2"/>
  <c r="AB126" i="2"/>
  <c r="AB130" i="2" s="1"/>
  <c r="AA126" i="2"/>
  <c r="AA130" i="2" s="1"/>
  <c r="Z126" i="2"/>
  <c r="Z130" i="2" s="1"/>
  <c r="X126" i="2"/>
  <c r="X130" i="2" s="1"/>
  <c r="W126" i="2"/>
  <c r="W130" i="2" s="1"/>
  <c r="V126" i="2"/>
  <c r="V130" i="2" s="1"/>
  <c r="U126" i="2"/>
  <c r="U130" i="2" s="1"/>
  <c r="T126" i="2"/>
  <c r="T130" i="2" s="1"/>
  <c r="S126" i="2"/>
  <c r="S130" i="2" s="1"/>
  <c r="R126" i="2"/>
  <c r="R130" i="2" s="1"/>
  <c r="Q126" i="2"/>
  <c r="Q130" i="2" s="1"/>
  <c r="P126" i="2"/>
  <c r="P130" i="2" s="1"/>
  <c r="O126" i="2"/>
  <c r="O130" i="2" s="1"/>
  <c r="N126" i="2"/>
  <c r="N130" i="2" s="1"/>
  <c r="M126" i="2"/>
  <c r="M130" i="2" s="1"/>
  <c r="L126" i="2"/>
  <c r="L130" i="2" s="1"/>
  <c r="K126" i="2"/>
  <c r="K130" i="2" s="1"/>
  <c r="J126" i="2"/>
  <c r="J130" i="2" s="1"/>
  <c r="I126" i="2"/>
  <c r="I130" i="2" s="1"/>
  <c r="H126" i="2"/>
  <c r="H130" i="2" s="1"/>
  <c r="G126" i="2"/>
  <c r="G130" i="2" s="1"/>
  <c r="F126" i="2"/>
  <c r="F130" i="2" s="1"/>
  <c r="E126" i="2"/>
  <c r="E130" i="2" s="1"/>
  <c r="AE125" i="2"/>
  <c r="AF125" i="2" s="1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AD122" i="2" s="1"/>
  <c r="G122" i="2"/>
  <c r="AB121" i="2"/>
  <c r="Y121" i="2"/>
  <c r="Y120" i="2" s="1"/>
  <c r="V121" i="2"/>
  <c r="S121" i="2"/>
  <c r="P121" i="2"/>
  <c r="P120" i="2" s="1"/>
  <c r="M121" i="2"/>
  <c r="J121" i="2"/>
  <c r="G121" i="2"/>
  <c r="AC121" i="2" s="1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AD118" i="2" s="1"/>
  <c r="G118" i="2"/>
  <c r="AB117" i="2"/>
  <c r="Y117" i="2"/>
  <c r="Y116" i="2" s="1"/>
  <c r="V117" i="2"/>
  <c r="S117" i="2"/>
  <c r="P117" i="2"/>
  <c r="P116" i="2" s="1"/>
  <c r="M117" i="2"/>
  <c r="J117" i="2"/>
  <c r="G117" i="2"/>
  <c r="AC117" i="2" s="1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Y112" i="2" s="1"/>
  <c r="V113" i="2"/>
  <c r="S113" i="2"/>
  <c r="P113" i="2"/>
  <c r="P112" i="2" s="1"/>
  <c r="M113" i="2"/>
  <c r="J113" i="2"/>
  <c r="G113" i="2"/>
  <c r="AC113" i="2" s="1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B111" i="2"/>
  <c r="Y111" i="2"/>
  <c r="V111" i="2"/>
  <c r="S111" i="2"/>
  <c r="P111" i="2"/>
  <c r="M111" i="2"/>
  <c r="J111" i="2"/>
  <c r="G111" i="2"/>
  <c r="AB104" i="2"/>
  <c r="Y104" i="2"/>
  <c r="V104" i="2"/>
  <c r="S104" i="2"/>
  <c r="S102" i="2" s="1"/>
  <c r="P104" i="2"/>
  <c r="M104" i="2"/>
  <c r="J104" i="2"/>
  <c r="AD104" i="2" s="1"/>
  <c r="G104" i="2"/>
  <c r="AB103" i="2"/>
  <c r="Y103" i="2"/>
  <c r="Y102" i="2" s="1"/>
  <c r="V103" i="2"/>
  <c r="S103" i="2"/>
  <c r="P103" i="2"/>
  <c r="P102" i="2" s="1"/>
  <c r="M103" i="2"/>
  <c r="J103" i="2"/>
  <c r="G103" i="2"/>
  <c r="AC103" i="2" s="1"/>
  <c r="AA102" i="2"/>
  <c r="Z102" i="2"/>
  <c r="X102" i="2"/>
  <c r="W102" i="2"/>
  <c r="U102" i="2"/>
  <c r="T102" i="2"/>
  <c r="R102" i="2"/>
  <c r="Q102" i="2"/>
  <c r="O102" i="2"/>
  <c r="N102" i="2"/>
  <c r="L102" i="2"/>
  <c r="K102" i="2"/>
  <c r="I102" i="2"/>
  <c r="H102" i="2"/>
  <c r="E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P98" i="2" s="1"/>
  <c r="M99" i="2"/>
  <c r="J99" i="2"/>
  <c r="J98" i="2" s="1"/>
  <c r="G99" i="2"/>
  <c r="AB98" i="2"/>
  <c r="AA98" i="2"/>
  <c r="Z98" i="2"/>
  <c r="Y98" i="2"/>
  <c r="X98" i="2"/>
  <c r="W98" i="2"/>
  <c r="V98" i="2"/>
  <c r="U98" i="2"/>
  <c r="T98" i="2"/>
  <c r="R98" i="2"/>
  <c r="Q98" i="2"/>
  <c r="O98" i="2"/>
  <c r="N98" i="2"/>
  <c r="M98" i="2"/>
  <c r="L98" i="2"/>
  <c r="K98" i="2"/>
  <c r="I98" i="2"/>
  <c r="H98" i="2"/>
  <c r="G98" i="2"/>
  <c r="F98" i="2"/>
  <c r="E98" i="2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Y92" i="2" s="1"/>
  <c r="V93" i="2"/>
  <c r="S93" i="2"/>
  <c r="P93" i="2"/>
  <c r="P92" i="2" s="1"/>
  <c r="M93" i="2"/>
  <c r="M92" i="2" s="1"/>
  <c r="J93" i="2"/>
  <c r="G93" i="2"/>
  <c r="AA92" i="2"/>
  <c r="Z92" i="2"/>
  <c r="X92" i="2"/>
  <c r="W92" i="2"/>
  <c r="V92" i="2"/>
  <c r="U92" i="2"/>
  <c r="T92" i="2"/>
  <c r="S92" i="2"/>
  <c r="R92" i="2"/>
  <c r="Q92" i="2"/>
  <c r="O92" i="2"/>
  <c r="N92" i="2"/>
  <c r="L92" i="2"/>
  <c r="K92" i="2"/>
  <c r="J92" i="2"/>
  <c r="I92" i="2"/>
  <c r="H92" i="2"/>
  <c r="G92" i="2"/>
  <c r="F92" i="2"/>
  <c r="E92" i="2"/>
  <c r="AB85" i="2"/>
  <c r="Y85" i="2"/>
  <c r="V85" i="2"/>
  <c r="S85" i="2"/>
  <c r="P85" i="2"/>
  <c r="M85" i="2"/>
  <c r="AD85" i="2"/>
  <c r="G85" i="2"/>
  <c r="AB84" i="2"/>
  <c r="Y84" i="2"/>
  <c r="Y83" i="2" s="1"/>
  <c r="V84" i="2"/>
  <c r="V83" i="2" s="1"/>
  <c r="S84" i="2"/>
  <c r="P84" i="2"/>
  <c r="P83" i="2" s="1"/>
  <c r="M84" i="2"/>
  <c r="M83" i="2" s="1"/>
  <c r="J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J83" i="2"/>
  <c r="I83" i="2"/>
  <c r="H83" i="2"/>
  <c r="F83" i="2"/>
  <c r="E83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AD79" i="2" s="1"/>
  <c r="G79" i="2"/>
  <c r="AB78" i="2"/>
  <c r="Y78" i="2"/>
  <c r="Y77" i="2" s="1"/>
  <c r="V78" i="2"/>
  <c r="S78" i="2"/>
  <c r="P78" i="2"/>
  <c r="P77" i="2" s="1"/>
  <c r="M78" i="2"/>
  <c r="J78" i="2"/>
  <c r="G78" i="2"/>
  <c r="AC78" i="2" s="1"/>
  <c r="AA77" i="2"/>
  <c r="Z77" i="2"/>
  <c r="X77" i="2"/>
  <c r="W77" i="2"/>
  <c r="U77" i="2"/>
  <c r="T77" i="2"/>
  <c r="R77" i="2"/>
  <c r="Q77" i="2"/>
  <c r="O77" i="2"/>
  <c r="N77" i="2"/>
  <c r="L77" i="2"/>
  <c r="K77" i="2"/>
  <c r="I77" i="2"/>
  <c r="H77" i="2"/>
  <c r="F77" i="2"/>
  <c r="E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AD75" i="2" s="1"/>
  <c r="G75" i="2"/>
  <c r="AB74" i="2"/>
  <c r="Y74" i="2"/>
  <c r="Y73" i="2" s="1"/>
  <c r="V74" i="2"/>
  <c r="S74" i="2"/>
  <c r="P74" i="2"/>
  <c r="P73" i="2" s="1"/>
  <c r="M74" i="2"/>
  <c r="J74" i="2"/>
  <c r="G74" i="2"/>
  <c r="AC74" i="2" s="1"/>
  <c r="AA73" i="2"/>
  <c r="Z73" i="2"/>
  <c r="X73" i="2"/>
  <c r="W73" i="2"/>
  <c r="U73" i="2"/>
  <c r="T73" i="2"/>
  <c r="R73" i="2"/>
  <c r="Q73" i="2"/>
  <c r="O73" i="2"/>
  <c r="N73" i="2"/>
  <c r="L73" i="2"/>
  <c r="K73" i="2"/>
  <c r="I73" i="2"/>
  <c r="H73" i="2"/>
  <c r="F73" i="2"/>
  <c r="E73" i="2"/>
  <c r="AB72" i="2"/>
  <c r="Y72" i="2"/>
  <c r="V72" i="2"/>
  <c r="S72" i="2"/>
  <c r="P72" i="2"/>
  <c r="M72" i="2"/>
  <c r="J72" i="2"/>
  <c r="G72" i="2"/>
  <c r="AB71" i="2"/>
  <c r="Y71" i="2"/>
  <c r="V71" i="2"/>
  <c r="S71" i="2"/>
  <c r="P71" i="2"/>
  <c r="M71" i="2"/>
  <c r="J71" i="2"/>
  <c r="AD71" i="2" s="1"/>
  <c r="G71" i="2"/>
  <c r="AB70" i="2"/>
  <c r="Y70" i="2"/>
  <c r="Y69" i="2" s="1"/>
  <c r="V70" i="2"/>
  <c r="V69" i="2" s="1"/>
  <c r="S70" i="2"/>
  <c r="P70" i="2"/>
  <c r="P69" i="2" s="1"/>
  <c r="M70" i="2"/>
  <c r="J70" i="2"/>
  <c r="G70" i="2"/>
  <c r="M69" i="2"/>
  <c r="AB22" i="2"/>
  <c r="AB21" i="2" s="1"/>
  <c r="Y22" i="2"/>
  <c r="Y21" i="2" s="1"/>
  <c r="V22" i="2"/>
  <c r="S22" i="2"/>
  <c r="S21" i="2" s="1"/>
  <c r="P22" i="2"/>
  <c r="P21" i="2" s="1"/>
  <c r="M22" i="2"/>
  <c r="M21" i="2" s="1"/>
  <c r="J22" i="2"/>
  <c r="G22" i="2"/>
  <c r="V21" i="2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S14" i="2"/>
  <c r="P14" i="2"/>
  <c r="P13" i="2" s="1"/>
  <c r="M14" i="2"/>
  <c r="J14" i="2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D98" i="2" l="1"/>
  <c r="S112" i="2"/>
  <c r="S116" i="2"/>
  <c r="V73" i="2"/>
  <c r="V81" i="2" s="1"/>
  <c r="V77" i="2"/>
  <c r="AB92" i="2"/>
  <c r="S98" i="2"/>
  <c r="V102" i="2"/>
  <c r="V112" i="2"/>
  <c r="V116" i="2"/>
  <c r="V120" i="2"/>
  <c r="AC128" i="2"/>
  <c r="S132" i="2"/>
  <c r="AD162" i="2"/>
  <c r="AD165" i="2"/>
  <c r="AD171" i="2"/>
  <c r="AE171" i="2" s="1"/>
  <c r="AF171" i="2" s="1"/>
  <c r="S73" i="2"/>
  <c r="S77" i="2"/>
  <c r="S120" i="2"/>
  <c r="AC203" i="2"/>
  <c r="AE203" i="2" s="1"/>
  <c r="AF203" i="2" s="1"/>
  <c r="AC14" i="2"/>
  <c r="M73" i="2"/>
  <c r="M77" i="2"/>
  <c r="AB83" i="2"/>
  <c r="AD83" i="2" s="1"/>
  <c r="AC94" i="2"/>
  <c r="AD101" i="2"/>
  <c r="M102" i="2"/>
  <c r="M112" i="2"/>
  <c r="M124" i="2" s="1"/>
  <c r="M116" i="2"/>
  <c r="M120" i="2"/>
  <c r="AD129" i="2"/>
  <c r="AD133" i="2"/>
  <c r="AE133" i="2" s="1"/>
  <c r="AF133" i="2" s="1"/>
  <c r="V132" i="2"/>
  <c r="M157" i="2"/>
  <c r="M168" i="2" s="1"/>
  <c r="AC172" i="2"/>
  <c r="AC181" i="2"/>
  <c r="AE181" i="2" s="1"/>
  <c r="AF181" i="2" s="1"/>
  <c r="AC184" i="2"/>
  <c r="AC190" i="2"/>
  <c r="AC197" i="2"/>
  <c r="AC201" i="2"/>
  <c r="AE201" i="2" s="1"/>
  <c r="AF201" i="2" s="1"/>
  <c r="AC205" i="2"/>
  <c r="AC208" i="2"/>
  <c r="S69" i="2"/>
  <c r="AC195" i="2"/>
  <c r="AE195" i="2" s="1"/>
  <c r="AF195" i="2" s="1"/>
  <c r="AC199" i="2"/>
  <c r="AD15" i="2"/>
  <c r="AD22" i="2"/>
  <c r="AB69" i="2"/>
  <c r="AB81" i="2" s="1"/>
  <c r="AB73" i="2"/>
  <c r="AB77" i="2"/>
  <c r="AC84" i="2"/>
  <c r="S83" i="2"/>
  <c r="AB102" i="2"/>
  <c r="AB112" i="2"/>
  <c r="AB116" i="2"/>
  <c r="AB120" i="2"/>
  <c r="AB124" i="2" s="1"/>
  <c r="AC130" i="2"/>
  <c r="AD195" i="2"/>
  <c r="AD198" i="2"/>
  <c r="AD199" i="2"/>
  <c r="AE199" i="2" s="1"/>
  <c r="AF199" i="2" s="1"/>
  <c r="AD202" i="2"/>
  <c r="AD203" i="2"/>
  <c r="AD206" i="2"/>
  <c r="AC211" i="2"/>
  <c r="AE211" i="2" s="1"/>
  <c r="AF211" i="2" s="1"/>
  <c r="AC214" i="2"/>
  <c r="AC70" i="2"/>
  <c r="J23" i="1"/>
  <c r="AD14" i="2"/>
  <c r="AE14" i="2" s="1"/>
  <c r="AF14" i="2" s="1"/>
  <c r="AB13" i="2"/>
  <c r="G69" i="2"/>
  <c r="AC69" i="2" s="1"/>
  <c r="AC72" i="2"/>
  <c r="AC76" i="2"/>
  <c r="AE76" i="2" s="1"/>
  <c r="AF76" i="2" s="1"/>
  <c r="AC80" i="2"/>
  <c r="AC93" i="2"/>
  <c r="AC99" i="2"/>
  <c r="AD103" i="2"/>
  <c r="AD113" i="2"/>
  <c r="AD117" i="2"/>
  <c r="AE117" i="2" s="1"/>
  <c r="AF117" i="2" s="1"/>
  <c r="AD121" i="2"/>
  <c r="AC127" i="2"/>
  <c r="AE127" i="2" s="1"/>
  <c r="AF127" i="2" s="1"/>
  <c r="AC146" i="2"/>
  <c r="M147" i="2"/>
  <c r="AC149" i="2"/>
  <c r="S151" i="2"/>
  <c r="S155" i="2" s="1"/>
  <c r="AC154" i="2"/>
  <c r="AD158" i="2"/>
  <c r="AD161" i="2"/>
  <c r="AD164" i="2"/>
  <c r="AE164" i="2" s="1"/>
  <c r="AF164" i="2" s="1"/>
  <c r="AD167" i="2"/>
  <c r="V174" i="2"/>
  <c r="AD172" i="2"/>
  <c r="V178" i="2"/>
  <c r="AD178" i="2" s="1"/>
  <c r="P182" i="2"/>
  <c r="AD181" i="2"/>
  <c r="J187" i="2"/>
  <c r="AB187" i="2"/>
  <c r="P193" i="2"/>
  <c r="AD190" i="2"/>
  <c r="AD197" i="2"/>
  <c r="AD201" i="2"/>
  <c r="AD205" i="2"/>
  <c r="AD208" i="2"/>
  <c r="AE208" i="2" s="1"/>
  <c r="AF208" i="2" s="1"/>
  <c r="AC210" i="2"/>
  <c r="AC213" i="2"/>
  <c r="AD114" i="2"/>
  <c r="M13" i="2"/>
  <c r="AC15" i="2"/>
  <c r="J69" i="2"/>
  <c r="AD69" i="2" s="1"/>
  <c r="AE69" i="2" s="1"/>
  <c r="AF69" i="2" s="1"/>
  <c r="AD72" i="2"/>
  <c r="J73" i="2"/>
  <c r="AD76" i="2"/>
  <c r="J77" i="2"/>
  <c r="AD77" i="2" s="1"/>
  <c r="AD80" i="2"/>
  <c r="AD93" i="2"/>
  <c r="AD99" i="2"/>
  <c r="AE99" i="2" s="1"/>
  <c r="AF99" i="2" s="1"/>
  <c r="G102" i="2"/>
  <c r="AC102" i="2" s="1"/>
  <c r="AC104" i="2"/>
  <c r="AE104" i="2" s="1"/>
  <c r="AF104" i="2" s="1"/>
  <c r="G112" i="2"/>
  <c r="AC114" i="2"/>
  <c r="AE114" i="2" s="1"/>
  <c r="AF114" i="2" s="1"/>
  <c r="G116" i="2"/>
  <c r="AC116" i="2" s="1"/>
  <c r="AC118" i="2"/>
  <c r="G120" i="2"/>
  <c r="AC122" i="2"/>
  <c r="AD127" i="2"/>
  <c r="AD146" i="2"/>
  <c r="P147" i="2"/>
  <c r="AD149" i="2"/>
  <c r="AE149" i="2" s="1"/>
  <c r="AF149" i="2" s="1"/>
  <c r="V151" i="2"/>
  <c r="AD154" i="2"/>
  <c r="AC159" i="2"/>
  <c r="AC162" i="2"/>
  <c r="AE162" i="2" s="1"/>
  <c r="AF162" i="2" s="1"/>
  <c r="AC165" i="2"/>
  <c r="G174" i="2"/>
  <c r="Y174" i="2"/>
  <c r="AC173" i="2"/>
  <c r="M187" i="2"/>
  <c r="AC185" i="2"/>
  <c r="AC191" i="2"/>
  <c r="AC198" i="2"/>
  <c r="AE198" i="2" s="1"/>
  <c r="AF198" i="2" s="1"/>
  <c r="AC202" i="2"/>
  <c r="AC206" i="2"/>
  <c r="AD210" i="2"/>
  <c r="AD213" i="2"/>
  <c r="AC150" i="2"/>
  <c r="J21" i="2"/>
  <c r="AD70" i="2"/>
  <c r="AD74" i="2"/>
  <c r="AE74" i="2" s="1"/>
  <c r="AF74" i="2" s="1"/>
  <c r="AD78" i="2"/>
  <c r="AD84" i="2"/>
  <c r="AD94" i="2"/>
  <c r="AE94" i="2" s="1"/>
  <c r="AF94" i="2" s="1"/>
  <c r="AD100" i="2"/>
  <c r="AC111" i="2"/>
  <c r="AC115" i="2"/>
  <c r="AC119" i="2"/>
  <c r="AE119" i="2" s="1"/>
  <c r="AF119" i="2" s="1"/>
  <c r="AC123" i="2"/>
  <c r="AD128" i="2"/>
  <c r="V147" i="2"/>
  <c r="AD150" i="2"/>
  <c r="AE150" i="2" s="1"/>
  <c r="AF150" i="2" s="1"/>
  <c r="AD152" i="2"/>
  <c r="AE152" i="2" s="1"/>
  <c r="AF152" i="2" s="1"/>
  <c r="AB151" i="2"/>
  <c r="AC160" i="2"/>
  <c r="AC163" i="2"/>
  <c r="AE163" i="2" s="1"/>
  <c r="AF163" i="2" s="1"/>
  <c r="AC166" i="2"/>
  <c r="M174" i="2"/>
  <c r="M178" i="2"/>
  <c r="AC178" i="2" s="1"/>
  <c r="AC177" i="2"/>
  <c r="G182" i="2"/>
  <c r="Y182" i="2"/>
  <c r="S187" i="2"/>
  <c r="AC186" i="2"/>
  <c r="AE186" i="2" s="1"/>
  <c r="AF186" i="2" s="1"/>
  <c r="G193" i="2"/>
  <c r="AC192" i="2"/>
  <c r="AC196" i="2"/>
  <c r="AC200" i="2"/>
  <c r="AC204" i="2"/>
  <c r="AC207" i="2"/>
  <c r="P209" i="2"/>
  <c r="P216" i="2" s="1"/>
  <c r="AD211" i="2"/>
  <c r="AD214" i="2"/>
  <c r="AC98" i="2"/>
  <c r="AD159" i="2"/>
  <c r="N23" i="1"/>
  <c r="V13" i="2"/>
  <c r="AD16" i="2"/>
  <c r="AC22" i="2"/>
  <c r="AC71" i="2"/>
  <c r="AE71" i="2" s="1"/>
  <c r="AF71" i="2" s="1"/>
  <c r="G73" i="2"/>
  <c r="AC73" i="2" s="1"/>
  <c r="AC75" i="2"/>
  <c r="G77" i="2"/>
  <c r="AC79" i="2"/>
  <c r="G83" i="2"/>
  <c r="AC85" i="2"/>
  <c r="AC95" i="2"/>
  <c r="AC101" i="2"/>
  <c r="AE101" i="2" s="1"/>
  <c r="AF101" i="2" s="1"/>
  <c r="J102" i="2"/>
  <c r="AD111" i="2"/>
  <c r="J112" i="2"/>
  <c r="AD112" i="2" s="1"/>
  <c r="AD115" i="2"/>
  <c r="J116" i="2"/>
  <c r="AD116" i="2" s="1"/>
  <c r="AD119" i="2"/>
  <c r="J120" i="2"/>
  <c r="AD123" i="2"/>
  <c r="AE123" i="2" s="1"/>
  <c r="AF123" i="2" s="1"/>
  <c r="AC129" i="2"/>
  <c r="AC133" i="2"/>
  <c r="AC148" i="2"/>
  <c r="Y147" i="2"/>
  <c r="AC147" i="2" s="1"/>
  <c r="M151" i="2"/>
  <c r="M155" i="2" s="1"/>
  <c r="AC153" i="2"/>
  <c r="G157" i="2"/>
  <c r="G168" i="2" s="1"/>
  <c r="AC168" i="2" s="1"/>
  <c r="AD160" i="2"/>
  <c r="AE160" i="2" s="1"/>
  <c r="AF160" i="2" s="1"/>
  <c r="AD163" i="2"/>
  <c r="P174" i="2"/>
  <c r="AD177" i="2"/>
  <c r="AD182" i="2"/>
  <c r="V187" i="2"/>
  <c r="AD186" i="2"/>
  <c r="J193" i="2"/>
  <c r="AB193" i="2"/>
  <c r="AD192" i="2"/>
  <c r="AE192" i="2" s="1"/>
  <c r="AF192" i="2" s="1"/>
  <c r="AD196" i="2"/>
  <c r="AD200" i="2"/>
  <c r="AD204" i="2"/>
  <c r="AD207" i="2"/>
  <c r="S209" i="2"/>
  <c r="AC212" i="2"/>
  <c r="AE212" i="2" s="1"/>
  <c r="AF212" i="2" s="1"/>
  <c r="AD95" i="2"/>
  <c r="AE95" i="2" s="1"/>
  <c r="AF95" i="2" s="1"/>
  <c r="V157" i="2"/>
  <c r="V168" i="2" s="1"/>
  <c r="G132" i="2"/>
  <c r="AC132" i="2" s="1"/>
  <c r="J157" i="2"/>
  <c r="AD166" i="2"/>
  <c r="AE146" i="2"/>
  <c r="AF146" i="2" s="1"/>
  <c r="J17" i="2"/>
  <c r="AD17" i="2" s="1"/>
  <c r="AE190" i="2"/>
  <c r="AF190" i="2" s="1"/>
  <c r="AE191" i="2"/>
  <c r="AF191" i="2" s="1"/>
  <c r="J209" i="2"/>
  <c r="J216" i="2" s="1"/>
  <c r="AE210" i="2"/>
  <c r="AF210" i="2" s="1"/>
  <c r="AE213" i="2"/>
  <c r="AF213" i="2" s="1"/>
  <c r="AE214" i="2"/>
  <c r="AF214" i="2" s="1"/>
  <c r="G147" i="2"/>
  <c r="H155" i="2"/>
  <c r="G151" i="2"/>
  <c r="G155" i="2" s="1"/>
  <c r="Y209" i="2"/>
  <c r="Y216" i="2" s="1"/>
  <c r="X155" i="2"/>
  <c r="AE196" i="2"/>
  <c r="AF196" i="2" s="1"/>
  <c r="AE197" i="2"/>
  <c r="AF197" i="2" s="1"/>
  <c r="AE200" i="2"/>
  <c r="AF200" i="2" s="1"/>
  <c r="AE202" i="2"/>
  <c r="AF202" i="2" s="1"/>
  <c r="AE204" i="2"/>
  <c r="AF204" i="2" s="1"/>
  <c r="AE205" i="2"/>
  <c r="AF205" i="2" s="1"/>
  <c r="AE206" i="2"/>
  <c r="AF206" i="2" s="1"/>
  <c r="AE207" i="2"/>
  <c r="AF207" i="2" s="1"/>
  <c r="G209" i="2"/>
  <c r="G216" i="2" s="1"/>
  <c r="S13" i="2"/>
  <c r="AC16" i="2"/>
  <c r="AE16" i="2" s="1"/>
  <c r="AF16" i="2" s="1"/>
  <c r="G13" i="2"/>
  <c r="G81" i="2"/>
  <c r="M81" i="2"/>
  <c r="S81" i="2"/>
  <c r="Y81" i="2"/>
  <c r="E96" i="2"/>
  <c r="G96" i="2"/>
  <c r="I96" i="2"/>
  <c r="K96" i="2"/>
  <c r="M96" i="2"/>
  <c r="O96" i="2"/>
  <c r="Q96" i="2"/>
  <c r="S96" i="2"/>
  <c r="U96" i="2"/>
  <c r="W96" i="2"/>
  <c r="Y96" i="2"/>
  <c r="AA96" i="2"/>
  <c r="E124" i="2"/>
  <c r="G124" i="2"/>
  <c r="I124" i="2"/>
  <c r="K124" i="2"/>
  <c r="O124" i="2"/>
  <c r="Q124" i="2"/>
  <c r="S124" i="2"/>
  <c r="U124" i="2"/>
  <c r="W124" i="2"/>
  <c r="Y124" i="2"/>
  <c r="AA124" i="2"/>
  <c r="E155" i="2"/>
  <c r="I155" i="2"/>
  <c r="L155" i="2"/>
  <c r="Q155" i="2"/>
  <c r="U155" i="2"/>
  <c r="G187" i="2"/>
  <c r="AC187" i="2" s="1"/>
  <c r="S193" i="2"/>
  <c r="E216" i="2"/>
  <c r="I216" i="2"/>
  <c r="M216" i="2"/>
  <c r="Q216" i="2"/>
  <c r="U216" i="2"/>
  <c r="AC215" i="2"/>
  <c r="AE215" i="2" s="1"/>
  <c r="AF215" i="2" s="1"/>
  <c r="AE15" i="2"/>
  <c r="AF15" i="2" s="1"/>
  <c r="M17" i="2"/>
  <c r="M43" i="2" s="1"/>
  <c r="Y17" i="2"/>
  <c r="Y43" i="2" s="1"/>
  <c r="AC20" i="2"/>
  <c r="AE20" i="2" s="1"/>
  <c r="AF20" i="2" s="1"/>
  <c r="J81" i="2"/>
  <c r="P81" i="2"/>
  <c r="F96" i="2"/>
  <c r="H96" i="2"/>
  <c r="J96" i="2"/>
  <c r="L96" i="2"/>
  <c r="N96" i="2"/>
  <c r="P96" i="2"/>
  <c r="R96" i="2"/>
  <c r="T96" i="2"/>
  <c r="V96" i="2"/>
  <c r="X96" i="2"/>
  <c r="Z96" i="2"/>
  <c r="F124" i="2"/>
  <c r="H124" i="2"/>
  <c r="J124" i="2"/>
  <c r="L124" i="2"/>
  <c r="N124" i="2"/>
  <c r="P124" i="2"/>
  <c r="R124" i="2"/>
  <c r="T124" i="2"/>
  <c r="V124" i="2"/>
  <c r="X124" i="2"/>
  <c r="Z124" i="2"/>
  <c r="K155" i="2"/>
  <c r="O155" i="2"/>
  <c r="T155" i="2"/>
  <c r="W155" i="2"/>
  <c r="AA155" i="2"/>
  <c r="F216" i="2"/>
  <c r="H216" i="2"/>
  <c r="L216" i="2"/>
  <c r="N216" i="2"/>
  <c r="R216" i="2"/>
  <c r="T216" i="2"/>
  <c r="V216" i="2"/>
  <c r="X216" i="2"/>
  <c r="Z216" i="2"/>
  <c r="AB216" i="2"/>
  <c r="S17" i="2"/>
  <c r="J13" i="2"/>
  <c r="P43" i="2"/>
  <c r="P66" i="2" s="1"/>
  <c r="P45" i="2" s="1"/>
  <c r="P67" i="2" s="1"/>
  <c r="V43" i="2"/>
  <c r="V66" i="2" s="1"/>
  <c r="V45" i="2" s="1"/>
  <c r="V67" i="2" s="1"/>
  <c r="AB43" i="2"/>
  <c r="AB66" i="2" s="1"/>
  <c r="AB45" i="2" s="1"/>
  <c r="AB67" i="2" s="1"/>
  <c r="P155" i="2"/>
  <c r="V155" i="2"/>
  <c r="AB155" i="2"/>
  <c r="AC18" i="2"/>
  <c r="AE18" i="2" s="1"/>
  <c r="AF18" i="2" s="1"/>
  <c r="G17" i="2"/>
  <c r="AC19" i="2"/>
  <c r="AE19" i="2" s="1"/>
  <c r="AF19" i="2" s="1"/>
  <c r="AD130" i="2"/>
  <c r="AE130" i="2" s="1"/>
  <c r="AF130" i="2" s="1"/>
  <c r="J168" i="2"/>
  <c r="AD168" i="2" s="1"/>
  <c r="AE168" i="2" s="1"/>
  <c r="AF168" i="2" s="1"/>
  <c r="AD157" i="2"/>
  <c r="J174" i="2"/>
  <c r="AD170" i="2"/>
  <c r="AD21" i="2"/>
  <c r="AE22" i="2"/>
  <c r="AF22" i="2" s="1"/>
  <c r="AE72" i="2"/>
  <c r="AF72" i="2" s="1"/>
  <c r="AE75" i="2"/>
  <c r="AF75" i="2" s="1"/>
  <c r="AE78" i="2"/>
  <c r="AF78" i="2" s="1"/>
  <c r="AE79" i="2"/>
  <c r="AF79" i="2" s="1"/>
  <c r="AE80" i="2"/>
  <c r="AF80" i="2" s="1"/>
  <c r="AE84" i="2"/>
  <c r="AF84" i="2" s="1"/>
  <c r="AE85" i="2"/>
  <c r="AF85" i="2" s="1"/>
  <c r="AD92" i="2"/>
  <c r="AE93" i="2"/>
  <c r="AF93" i="2" s="1"/>
  <c r="AE98" i="2"/>
  <c r="AF98" i="2" s="1"/>
  <c r="AE100" i="2"/>
  <c r="AF100" i="2" s="1"/>
  <c r="AE103" i="2"/>
  <c r="AF103" i="2" s="1"/>
  <c r="AE111" i="2"/>
  <c r="AF111" i="2" s="1"/>
  <c r="AE113" i="2"/>
  <c r="AF113" i="2" s="1"/>
  <c r="AE116" i="2"/>
  <c r="AF116" i="2" s="1"/>
  <c r="AE118" i="2"/>
  <c r="AF118" i="2" s="1"/>
  <c r="AE121" i="2"/>
  <c r="AF121" i="2" s="1"/>
  <c r="AE122" i="2"/>
  <c r="AF122" i="2" s="1"/>
  <c r="AD126" i="2"/>
  <c r="AE128" i="2"/>
  <c r="AF128" i="2" s="1"/>
  <c r="AE129" i="2"/>
  <c r="AF129" i="2" s="1"/>
  <c r="J132" i="2"/>
  <c r="AD132" i="2" s="1"/>
  <c r="J147" i="2"/>
  <c r="AD147" i="2" s="1"/>
  <c r="F155" i="2"/>
  <c r="J151" i="2"/>
  <c r="N155" i="2"/>
  <c r="R155" i="2"/>
  <c r="Z155" i="2"/>
  <c r="K216" i="2"/>
  <c r="O216" i="2"/>
  <c r="S216" i="2"/>
  <c r="W216" i="2"/>
  <c r="AA216" i="2"/>
  <c r="AC21" i="2"/>
  <c r="AC77" i="2"/>
  <c r="AC92" i="2"/>
  <c r="AC120" i="2"/>
  <c r="AC126" i="2"/>
  <c r="AE126" i="2" s="1"/>
  <c r="AF126" i="2" s="1"/>
  <c r="AE148" i="2"/>
  <c r="AF148" i="2" s="1"/>
  <c r="AE153" i="2"/>
  <c r="AF153" i="2" s="1"/>
  <c r="AE154" i="2"/>
  <c r="AF154" i="2" s="1"/>
  <c r="AE158" i="2"/>
  <c r="AF158" i="2" s="1"/>
  <c r="AE159" i="2"/>
  <c r="AF159" i="2" s="1"/>
  <c r="AE161" i="2"/>
  <c r="AF161" i="2" s="1"/>
  <c r="AE165" i="2"/>
  <c r="AF165" i="2" s="1"/>
  <c r="AE166" i="2"/>
  <c r="AF166" i="2" s="1"/>
  <c r="AE167" i="2"/>
  <c r="AF167" i="2" s="1"/>
  <c r="AE172" i="2"/>
  <c r="AF172" i="2" s="1"/>
  <c r="AE173" i="2"/>
  <c r="AF173" i="2" s="1"/>
  <c r="AD176" i="2"/>
  <c r="AD180" i="2"/>
  <c r="AD184" i="2"/>
  <c r="AE184" i="2" s="1"/>
  <c r="AF184" i="2" s="1"/>
  <c r="AE185" i="2"/>
  <c r="AF185" i="2" s="1"/>
  <c r="M193" i="2"/>
  <c r="Y193" i="2"/>
  <c r="AC189" i="2"/>
  <c r="AC157" i="2"/>
  <c r="AC170" i="2"/>
  <c r="AC176" i="2"/>
  <c r="AC180" i="2"/>
  <c r="AD189" i="2"/>
  <c r="AB96" i="2" l="1"/>
  <c r="AE177" i="2"/>
  <c r="AF177" i="2" s="1"/>
  <c r="AD120" i="2"/>
  <c r="AE178" i="2"/>
  <c r="AF178" i="2" s="1"/>
  <c r="AE115" i="2"/>
  <c r="AF115" i="2" s="1"/>
  <c r="AC112" i="2"/>
  <c r="AE112" i="2" s="1"/>
  <c r="AF112" i="2" s="1"/>
  <c r="AD96" i="2"/>
  <c r="Y155" i="2"/>
  <c r="AD73" i="2"/>
  <c r="AE73" i="2" s="1"/>
  <c r="AF73" i="2" s="1"/>
  <c r="AE70" i="2"/>
  <c r="AF70" i="2" s="1"/>
  <c r="AD102" i="2"/>
  <c r="AE102" i="2" s="1"/>
  <c r="AF102" i="2" s="1"/>
  <c r="AC83" i="2"/>
  <c r="AE83" i="2" s="1"/>
  <c r="AF83" i="2" s="1"/>
  <c r="AD81" i="2"/>
  <c r="AD174" i="2"/>
  <c r="AE174" i="2" s="1"/>
  <c r="AF174" i="2" s="1"/>
  <c r="AC13" i="2"/>
  <c r="AD187" i="2"/>
  <c r="AE187" i="2" s="1"/>
  <c r="AF187" i="2" s="1"/>
  <c r="AC209" i="2"/>
  <c r="AD193" i="2"/>
  <c r="AD13" i="2"/>
  <c r="AD43" i="2" s="1"/>
  <c r="AC182" i="2"/>
  <c r="AE182" i="2" s="1"/>
  <c r="AF182" i="2" s="1"/>
  <c r="AC174" i="2"/>
  <c r="AE92" i="2"/>
  <c r="AF92" i="2" s="1"/>
  <c r="AC151" i="2"/>
  <c r="AE132" i="2"/>
  <c r="AF132" i="2" s="1"/>
  <c r="AD209" i="2"/>
  <c r="AE77" i="2"/>
  <c r="AF77" i="2" s="1"/>
  <c r="AE147" i="2"/>
  <c r="AF147" i="2" s="1"/>
  <c r="S43" i="2"/>
  <c r="S66" i="2" s="1"/>
  <c r="S45" i="2" s="1"/>
  <c r="S67" i="2" s="1"/>
  <c r="S217" i="2" s="1"/>
  <c r="AC216" i="2"/>
  <c r="AC96" i="2"/>
  <c r="AC17" i="2"/>
  <c r="AE17" i="2" s="1"/>
  <c r="AF17" i="2" s="1"/>
  <c r="AB217" i="2"/>
  <c r="P217" i="2"/>
  <c r="AC155" i="2"/>
  <c r="AE176" i="2"/>
  <c r="AF176" i="2" s="1"/>
  <c r="AE157" i="2"/>
  <c r="AF157" i="2" s="1"/>
  <c r="AC193" i="2"/>
  <c r="V217" i="2"/>
  <c r="J43" i="2"/>
  <c r="AD216" i="2"/>
  <c r="AE216" i="2" s="1"/>
  <c r="AF216" i="2" s="1"/>
  <c r="AE189" i="2"/>
  <c r="AF189" i="2" s="1"/>
  <c r="AC124" i="2"/>
  <c r="AE120" i="2"/>
  <c r="AF120" i="2" s="1"/>
  <c r="J155" i="2"/>
  <c r="AD155" i="2" s="1"/>
  <c r="AE155" i="2" s="1"/>
  <c r="AF155" i="2" s="1"/>
  <c r="AD151" i="2"/>
  <c r="Y66" i="2"/>
  <c r="Y45" i="2" s="1"/>
  <c r="Y67" i="2" s="1"/>
  <c r="Y217" i="2" s="1"/>
  <c r="M66" i="2"/>
  <c r="M45" i="2" s="1"/>
  <c r="M67" i="2" s="1"/>
  <c r="M217" i="2" s="1"/>
  <c r="AE180" i="2"/>
  <c r="AF180" i="2" s="1"/>
  <c r="AE170" i="2"/>
  <c r="AF170" i="2" s="1"/>
  <c r="AE21" i="2"/>
  <c r="AF21" i="2" s="1"/>
  <c r="AC81" i="2"/>
  <c r="AE81" i="2" s="1"/>
  <c r="AF81" i="2" s="1"/>
  <c r="G43" i="2"/>
  <c r="G45" i="2" s="1"/>
  <c r="AD124" i="2" l="1"/>
  <c r="AE96" i="2"/>
  <c r="AF96" i="2" s="1"/>
  <c r="AE124" i="2"/>
  <c r="AF124" i="2" s="1"/>
  <c r="AE151" i="2"/>
  <c r="AF151" i="2" s="1"/>
  <c r="AE193" i="2"/>
  <c r="AF193" i="2" s="1"/>
  <c r="AE13" i="2"/>
  <c r="AF13" i="2" s="1"/>
  <c r="AE209" i="2"/>
  <c r="AF209" i="2" s="1"/>
  <c r="AD66" i="2"/>
  <c r="J45" i="2"/>
  <c r="J67" i="2" s="1"/>
  <c r="J217" i="2" s="1"/>
  <c r="J219" i="2" s="1"/>
  <c r="AC43" i="2"/>
  <c r="AE43" i="2" s="1"/>
  <c r="AF43" i="2" s="1"/>
  <c r="AD45" i="2" l="1"/>
  <c r="AD67" i="2" s="1"/>
  <c r="AD217" i="2" s="1"/>
  <c r="AD219" i="2" s="1"/>
  <c r="AC66" i="2"/>
  <c r="AE66" i="2" l="1"/>
  <c r="G67" i="2"/>
  <c r="G217" i="2" s="1"/>
  <c r="G219" i="2" s="1"/>
  <c r="AC45" i="2"/>
  <c r="AE45" i="2" l="1"/>
  <c r="AF45" i="2" s="1"/>
  <c r="AC67" i="2"/>
  <c r="AC217" i="2" s="1"/>
  <c r="AE217" i="2" s="1"/>
  <c r="AF217" i="2" s="1"/>
  <c r="AE67" i="2"/>
  <c r="AF67" i="2" s="1"/>
  <c r="AF66" i="2"/>
  <c r="AC219" i="2"/>
</calcChain>
</file>

<file path=xl/sharedStrings.xml><?xml version="1.0" encoding="utf-8"?>
<sst xmlns="http://schemas.openxmlformats.org/spreadsheetml/2006/main" count="1470" uniqueCount="633">
  <si>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</si>
  <si>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</si>
  <si>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</si>
  <si>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</si>
  <si>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</si>
  <si>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</si>
  <si>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</si>
  <si>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</si>
  <si>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</si>
  <si>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</si>
  <si>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</si>
  <si>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</si>
  <si>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</si>
  <si>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</si>
  <si>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</si>
  <si>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</si>
  <si>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</si>
  <si>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</si>
  <si>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</si>
  <si>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</si>
  <si>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</si>
  <si>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</si>
  <si>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</si>
  <si>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</si>
  <si>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</si>
  <si>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</si>
  <si>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</si>
  <si>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</si>
  <si>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</si>
  <si>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</si>
  <si>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</si>
  <si>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</si>
  <si>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</si>
  <si>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</si>
  <si>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</si>
  <si>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</si>
  <si>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</si>
  <si>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</si>
  <si>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</si>
  <si>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</si>
  <si>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</si>
  <si>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</si>
  <si>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</si>
  <si>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</si>
  <si>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</si>
  <si>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</si>
  <si>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</si>
  <si>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</si>
  <si>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</si>
  <si>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</si>
  <si>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</si>
  <si>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</si>
  <si>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</si>
  <si>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</si>
  <si>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</si>
  <si>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</si>
  <si>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</si>
  <si>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</si>
  <si>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</si>
  <si>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</si>
  <si>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</si>
  <si>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</si>
  <si>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</si>
  <si>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</si>
  <si>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</si>
  <si>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</si>
  <si>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</si>
  <si>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</si>
  <si>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</si>
  <si>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</si>
  <si>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</si>
  <si>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</si>
  <si>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</si>
  <si>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</si>
  <si>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</si>
  <si>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</si>
  <si>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</si>
  <si>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</si>
  <si>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</si>
  <si>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</si>
  <si>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</si>
  <si>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</si>
  <si>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</si>
  <si>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</si>
  <si>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</si>
  <si>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</si>
  <si>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</si>
  <si>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</si>
  <si>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</si>
  <si>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</si>
  <si>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</si>
  <si>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</si>
  <si>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</si>
  <si>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</si>
  <si>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</si>
  <si>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</si>
  <si>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</si>
  <si>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</si>
  <si>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</si>
  <si>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</si>
  <si>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</si>
  <si>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</si>
  <si>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</si>
  <si>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</si>
  <si>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</si>
  <si>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</si>
  <si>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</si>
  <si>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</si>
  <si>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</si>
  <si>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</si>
  <si>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</si>
  <si>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</si>
  <si>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</si>
  <si>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</si>
  <si>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</si>
  <si>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</si>
  <si>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</si>
  <si>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</si>
  <si>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</si>
  <si>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</si>
  <si>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</si>
  <si>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</si>
  <si>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</si>
  <si>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</si>
  <si>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</si>
  <si>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</si>
  <si>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</si>
  <si>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</si>
  <si>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</si>
  <si>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</si>
  <si>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</si>
  <si>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</si>
  <si>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</si>
  <si>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</si>
  <si>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</si>
  <si>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</si>
  <si>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</si>
  <si>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</si>
  <si>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</si>
  <si>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</si>
  <si>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</si>
  <si>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</si>
  <si>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</si>
  <si>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</si>
  <si>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</si>
  <si>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</si>
  <si>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</si>
  <si>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</si>
  <si>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</si>
  <si>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</si>
  <si>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</si>
  <si>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</si>
  <si>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</si>
  <si>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</si>
  <si>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</si>
  <si>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</si>
  <si>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</si>
  <si>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</si>
  <si>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</si>
  <si>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</si>
  <si>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</si>
  <si>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</si>
  <si>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</si>
  <si>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</si>
  <si>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</si>
  <si>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</si>
  <si>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</si>
  <si>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</si>
  <si>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</si>
  <si>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</si>
  <si>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</si>
  <si>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</si>
  <si>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</si>
  <si>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</si>
  <si>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</si>
  <si>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</si>
  <si>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</si>
  <si>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</si>
  <si>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</si>
  <si>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</si>
  <si>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</si>
  <si>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г</t>
  </si>
  <si>
    <t>д</t>
  </si>
  <si>
    <t>е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</si>
  <si>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</si>
  <si>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</si>
  <si>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</si>
  <si>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</si>
  <si>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</si>
  <si>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</si>
  <si>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</si>
  <si>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</si>
  <si>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</si>
  <si>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</si>
  <si>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</si>
  <si>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</si>
  <si>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</si>
  <si>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</si>
  <si>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</si>
  <si>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</si>
  <si>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</si>
  <si>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</si>
  <si>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</si>
  <si>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</si>
  <si>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</si>
  <si>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</si>
  <si>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</si>
  <si>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</si>
  <si>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</si>
  <si>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</si>
  <si>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</si>
  <si>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</si>
  <si>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</si>
  <si>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</si>
  <si>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</si>
  <si>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</si>
  <si>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</si>
  <si>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</si>
  <si>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</si>
  <si>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</si>
  <si>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</si>
  <si>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</si>
  <si>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</si>
  <si>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</si>
  <si>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</si>
  <si>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</si>
  <si>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</si>
  <si>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</si>
  <si>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</si>
  <si>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</si>
  <si>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</si>
  <si>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</si>
  <si>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</si>
  <si>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</si>
  <si>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</si>
  <si>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</si>
  <si>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</si>
  <si>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</si>
  <si>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</si>
  <si>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</si>
  <si>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</si>
  <si>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</si>
  <si>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</si>
  <si>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</si>
  <si>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</si>
  <si>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</si>
  <si>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</si>
  <si>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</si>
  <si>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</si>
  <si>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</si>
  <si>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</si>
  <si>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</si>
  <si>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</si>
  <si>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</si>
  <si>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</si>
  <si>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</si>
  <si>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</si>
  <si>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</si>
  <si>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</si>
  <si>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за період з 09.07.2020 р. по 30.09.2020 р.</t>
  </si>
  <si>
    <t>Яковлєва О.П.</t>
  </si>
  <si>
    <t>бухгалтер</t>
  </si>
  <si>
    <t>Назва Заявника: ФОП Щербанюк Є.М.</t>
  </si>
  <si>
    <t>Назва проекту: Сучасна вулична видовищно-театралізована вистава «Пам’ятники Богдану оживають»</t>
  </si>
  <si>
    <t>від "09" липня 2020 року</t>
  </si>
  <si>
    <t>до Договору про надання гранту № ЗЕVЕ41-5279</t>
  </si>
  <si>
    <t>Назва заявника: ФОП Щербанюк Є.М.</t>
  </si>
  <si>
    <t>Сучасна вулична видовищно-театралізована вистава «Пам’ятники Богдану оживають»</t>
  </si>
  <si>
    <t>Алєксєєва Юлія Михайлівна, координатор проекту, автор ідеї, режисер-постановник</t>
  </si>
  <si>
    <t>Мартиник Тарас Петрович, художній керівник, диригент-постановник</t>
  </si>
  <si>
    <t>Пристоп'юк Елеонора Юріївна, адміністратор проекту</t>
  </si>
  <si>
    <t>Яковлєва Олена Павлівна, бухгалтер</t>
  </si>
  <si>
    <t>ґ</t>
  </si>
  <si>
    <t>Цмур Ігор Іванович, заслужений діяч мистецтв України, головний хормейстер</t>
  </si>
  <si>
    <t>Квасньовський Володимир Леонідович, відеооператор</t>
  </si>
  <si>
    <t>Смотритель Володимир Петрович, народний артист України, актор, виконавець головної ролі</t>
  </si>
  <si>
    <t>Байдак Ігор Миколайович, екскурсовод</t>
  </si>
  <si>
    <t>Латчук Богдана Андріївна, режисер</t>
  </si>
  <si>
    <t>Квасньовська Анастасія Романівна, відеооператор</t>
  </si>
  <si>
    <t>і</t>
  </si>
  <si>
    <t>ї</t>
  </si>
  <si>
    <t>Крентовський Олександр Миколайович, дизайн друкованої продукції</t>
  </si>
  <si>
    <t>й</t>
  </si>
  <si>
    <t>к</t>
  </si>
  <si>
    <t>Степаненко Ольга Олександрівна, фотограф</t>
  </si>
  <si>
    <t>л</t>
  </si>
  <si>
    <t>Ярецький Станіслав Валерійович, композитор</t>
  </si>
  <si>
    <t>м</t>
  </si>
  <si>
    <t>чоловік</t>
  </si>
  <si>
    <t>н</t>
  </si>
  <si>
    <t>о</t>
  </si>
  <si>
    <t>Сироватко В'ячеслав Анатолійович, технічне забезпечення</t>
  </si>
  <si>
    <t>п</t>
  </si>
  <si>
    <t>Романов Микола Федорович, відеомонтаж</t>
  </si>
  <si>
    <t>р</t>
  </si>
  <si>
    <t>Попик Олена Василівна, керівник театру вогню "Zlights", підготовка колективу до участі у виставі</t>
  </si>
  <si>
    <t>с</t>
  </si>
  <si>
    <t>Гавриш Ольга Василівна, асистент режисера</t>
  </si>
  <si>
    <t>Крулик Богдан Володимирович, художник по костюмам, декоратор, сценограф, гример, розробник вуличної інсталяції</t>
  </si>
  <si>
    <t>Актори: Валівоць Микола Іванович, Сигидин Сніжана Василівна, Іванова Галина Володимирівна, Падура Роман Сергійович, Пресліцький Дмитро Ярославович, Хитрий Роман Анатолійович, Бойко Павло Олександрович</t>
  </si>
  <si>
    <t>Якубов Олександр Миколайович, диригент, підготовка оркестру до участі в виставі</t>
  </si>
  <si>
    <t>Взуття жіноче</t>
  </si>
  <si>
    <t>пара</t>
  </si>
  <si>
    <t>Взуття чоловіче</t>
  </si>
  <si>
    <t>цей пункт збільшено на 69806 грн. (200706-130900) за рахунок економії в пунктах 4.1 в, 4.1 д, 4.1 є</t>
  </si>
  <si>
    <t>економія склала 42284 грн. (125400-83116), яку було зараховано в пункт 4.1 б кошторису</t>
  </si>
  <si>
    <t>економія склала 12810 грн. (20000-7190), яку було зараховано в пункт 4.1 б кошторису</t>
  </si>
  <si>
    <t>Костюм жіночий (сукня вишита, сукня з органзи з вишивкою з поясом, нижня сукня)</t>
  </si>
  <si>
    <t>Костюм чоловічий (штани, сорочка вишита, сорочка вишита лляна)</t>
  </si>
  <si>
    <t>Костюм жіночий</t>
  </si>
  <si>
    <t xml:space="preserve">Костюм чоловічий </t>
  </si>
  <si>
    <t>Реквізит (глечик, вінок зі стрічками,  намисто керамічне, шаблі)</t>
  </si>
  <si>
    <t>Сценічна конструкція (робоче дзеркало 8х6 м. + сходи)</t>
  </si>
  <si>
    <t>Комплект світлового обладнання з комп. Керуванням (LED прожектор - 12 шт. + світловий пульт)</t>
  </si>
  <si>
    <t>Базовий комплект звуко-підсилюючої апаратури (акустична система 1000 Вт - 2 шт., мікшерний пульт 4 мікрофонних та 2 стерео входи + блок еффектів, комплект комутаційний, радіомікрофони петличні - 3 шт.)</t>
  </si>
  <si>
    <t>Комплект звуко-підсилюючої апаратури (акустична система 1000 Вт.- 2 шт., мікшерний пульт 24 мікрофонних та 3 стерео входи + обробка звука, комплект комутаційних, радіомікрофони пітлічки - 15 шт., мікрофонна стійка - 9 шт., хорові мікрофони - 10 шт.)</t>
  </si>
  <si>
    <t>Комплект звуко-підсилюючої апаратури (акустична система 1000 Вт - 2шт, мікшерний пульт 24 мікрофонних та 3 стерео входи + блок обробки звуку, комплект комутаційний)</t>
  </si>
  <si>
    <t>Комплект світломузичного обладнання з комп. керуванням (Світловий динамічний прилад «Beam» (Обертова голова) – 2 шт.(1000) Світловий динамічний прилад «LED-WASH» (Обертова голова) – 4 шт. (2000) Світловий прилад «PAR»  - 15 шт. (3750)+ блок керування+світловий пульт (1000), комплект комутації)</t>
  </si>
  <si>
    <t>Тканина (30-50 м, ширина 150 см)</t>
  </si>
  <si>
    <t>рулон</t>
  </si>
  <si>
    <t>Фарба водоемульсійна (10л)</t>
  </si>
  <si>
    <t>банка</t>
  </si>
  <si>
    <t>Кисточки</t>
  </si>
  <si>
    <t>Валик</t>
  </si>
  <si>
    <t>Г</t>
  </si>
  <si>
    <t>ОСБ плита</t>
  </si>
  <si>
    <t>Саморіз універсальний 5*50</t>
  </si>
  <si>
    <t>Грунтівка (10 л)</t>
  </si>
  <si>
    <t>Металевий профіль (4м)</t>
  </si>
  <si>
    <t>ДВП</t>
  </si>
  <si>
    <t>лист</t>
  </si>
  <si>
    <t>Пінопласт екстругований 3 см</t>
  </si>
  <si>
    <t>Мотузка 0,8 см</t>
  </si>
  <si>
    <t>м/п</t>
  </si>
  <si>
    <t>Підклад під ламнат (4 мм)</t>
  </si>
  <si>
    <t>Кювета</t>
  </si>
  <si>
    <t>Брус (50*50)</t>
  </si>
  <si>
    <t>Для створення декорацій, візуальної реалізації концепції вистави</t>
  </si>
  <si>
    <t>Економія склала 855 грн., яку було зараховано в пункт 7.1 і.</t>
  </si>
  <si>
    <t>Цей пункт збільшено на 855 грн. за рахунок економії в пункті 7.1 з.</t>
  </si>
  <si>
    <t>Економія склала 1200 грн., яку було зараховано в пункт 7.1 м.</t>
  </si>
  <si>
    <t>Цей пункт збільшено на 1200 грн. за рахунок економії в пункті 7.1 к.</t>
  </si>
  <si>
    <t xml:space="preserve">Мандзій Валентина Миколаївна, художній керівник танцювального ансамблю "Веснянка", підготовка колективу до участі у виставі </t>
  </si>
  <si>
    <t>Інформаційний супровід проекту відповідно до комунікативної стратегії, створення та ведення сайту проекту, сторінки в мережі «Фейсбук</t>
  </si>
  <si>
    <t>місяць</t>
  </si>
  <si>
    <t>Піротехнічні послуги</t>
  </si>
  <si>
    <t>Друк постерів А0 для сітілайтів</t>
  </si>
  <si>
    <t>Друк постеру на білборд</t>
  </si>
  <si>
    <t>Друк банерів на кінотеатр</t>
  </si>
  <si>
    <t>Друк афіш А3</t>
  </si>
  <si>
    <t>Друк афіш А4</t>
  </si>
  <si>
    <r>
      <t>Розмір постеру - 1.20 x 1.80 м, щільність паперу - 150 г/м</t>
    </r>
    <r>
      <rPr>
        <vertAlign val="superscript"/>
        <sz val="10"/>
        <color theme="1"/>
        <rFont val="Arial"/>
        <family val="2"/>
        <charset val="204"/>
      </rPr>
      <t>2</t>
    </r>
  </si>
  <si>
    <r>
      <t>Розмір постеру - 3.0 x 6.0 м, щільність паперу - 150 г/м</t>
    </r>
    <r>
      <rPr>
        <vertAlign val="superscript"/>
        <sz val="10"/>
        <color theme="1"/>
        <rFont val="Arial"/>
        <family val="2"/>
        <charset val="204"/>
      </rPr>
      <t>2</t>
    </r>
  </si>
  <si>
    <t>У зв'язку з вимушеною зміною місця розміщення банеру, замість двох банерів розміром  2.0 м на 9.0 м, було надруковано один банер розміром 12.0 м на 3.0 м. При цьому вартість витрат за даним пунктом не змінилась, а зміна кількості банерів не вплинула на ефективність реклами, оскільки загальна рекламна площа не змінилась.</t>
  </si>
  <si>
    <t>Папір крейдований, щільність паперу - 115 г/м2, розмір - 292х415 мм</t>
  </si>
  <si>
    <t>Папір крейдований, щільність паперу - 115 г/м2, розмір - 210х297 мм</t>
  </si>
  <si>
    <t>Цей пункт збільшено на 2200 грн. за рахунок економії в пункті 5.2 е. При цьому вартість одного дня оренди комплекту зменшилась, але збільшилась кількість днів оренди, яка склала 3 дні, а не 1. Зменшення вартості одноденної оренди комплекту пов'язане зі зміною його складу.</t>
  </si>
  <si>
    <t>Цей пункт збільшено на 8500 грн. за рахунок економії в пункті 5.2 а. При цьому вартість одного дня оренди комплекту зменшилась, але збільшилась кількість днів оренди, яка склала 5 дні, а не 1. Зменшення вартості одноденної оренди комплекту пов'язане зі зміною його складу.</t>
  </si>
  <si>
    <t>Цей пункт збільшено на 8650 грн. за рахунок економії в пункті 5.2 а. При цьому вартість одного дня оренди комплекту зменшилась, але збільшилась кількість днів оренди, яка склала 3 дні, а не 1. Зменшення вартості одноденної оренди комплекту пов'язане зі зміною його складу.</t>
  </si>
  <si>
    <t>Цей пункт збільшено на 4850 грн. за рахунок економії в пунктах 5.2 а. При цьому вартість одного дня оренди комплекту зменшилась, але збільшилась кількість днів оренди, яка склала 4 дні, а не 1. Зменшення вартості одноденної оренди комплекту пов'язане зі зміною його складу.</t>
  </si>
  <si>
    <t>Оплата праці за договорами ЦПХ</t>
  </si>
  <si>
    <t xml:space="preserve">№01/20 від 09.07.2020 </t>
  </si>
  <si>
    <t xml:space="preserve">№02/20 від 09.07.2020 </t>
  </si>
  <si>
    <t xml:space="preserve">№03/20 від 09.07.2020 </t>
  </si>
  <si>
    <t xml:space="preserve">№04/20 від 09.07.2020 </t>
  </si>
  <si>
    <t>№05/20 від 09.07.2020</t>
  </si>
  <si>
    <t>№06/20 від 09.07.2020</t>
  </si>
  <si>
    <t xml:space="preserve">№07/20 від 09.07.2020 </t>
  </si>
  <si>
    <t>№11/20 від 01.09.2020</t>
  </si>
  <si>
    <t xml:space="preserve">№09/20 від 09.07.2020 </t>
  </si>
  <si>
    <t xml:space="preserve">№08/20 від 09.07.2020 </t>
  </si>
  <si>
    <t>№10/20 від 01.09.2020</t>
  </si>
  <si>
    <t>№19/20 від 01.09.2020</t>
  </si>
  <si>
    <t>№18/20 від 01.09.2020</t>
  </si>
  <si>
    <t>№17/20 від 01.09.2020</t>
  </si>
  <si>
    <t>№12/20 від 01.09.2020</t>
  </si>
  <si>
    <t>№21/20 від 01.09.2020</t>
  </si>
  <si>
    <t>№22/20 від 01.09.2020</t>
  </si>
  <si>
    <t>№23/20 від 01.09.2020</t>
  </si>
  <si>
    <t>№24/20 від 01.09.2020</t>
  </si>
  <si>
    <t>№25/20 від 01.09.2020</t>
  </si>
  <si>
    <t>№26/20 від 01.09.2020</t>
  </si>
  <si>
    <t>№27/20 від 01.09.2020</t>
  </si>
  <si>
    <t>№20/20 від 01.09.2020</t>
  </si>
  <si>
    <t>№13/20 від 01.09.2020</t>
  </si>
  <si>
    <t>№16/20 від 01.09.2020</t>
  </si>
  <si>
    <t>№14/20 від 01.09.2020</t>
  </si>
  <si>
    <t>№15/20 від 01.09.2020</t>
  </si>
  <si>
    <t>№1 від 25.09.2020</t>
  </si>
  <si>
    <t>№1 від 18.09.2020</t>
  </si>
  <si>
    <t>№1 від 17.09.2020</t>
  </si>
  <si>
    <t>№167, 170, 169 від 25.09.2020</t>
  </si>
  <si>
    <t>№171, 173, 174 від 25.09.2020</t>
  </si>
  <si>
    <t>№163, 166, 165 від 25.09.2020</t>
  </si>
  <si>
    <t>Яковлєва Олена Павлівна, 2848212861</t>
  </si>
  <si>
    <t>за проектом Сучасна вулична видовищно-театралізована вистава «Пам’ятники Богдану оживають»</t>
  </si>
  <si>
    <t>Алєксєєва Юлія Михайлівна, 3033507108</t>
  </si>
  <si>
    <t>Мартиник Тарас Петрович, 3017311551</t>
  </si>
  <si>
    <t>Пристоп'юк Елеонора Юріївна, 2983612549</t>
  </si>
  <si>
    <t>Цмур Ігор Іванович, 2610413718</t>
  </si>
  <si>
    <t>Квасньовський Володимир Леонідович, 3381016650</t>
  </si>
  <si>
    <t>Смотритель Володимир Петрович, 1937112115</t>
  </si>
  <si>
    <t>Байдак Ігор Миколайович, 2385815431</t>
  </si>
  <si>
    <t>Гавриш Ольга Василівна, 2676702940</t>
  </si>
  <si>
    <t>Латчук Богдана Андріївна, 3313810780</t>
  </si>
  <si>
    <t>Квасньовська Анастасія Романівна, 3372706247</t>
  </si>
  <si>
    <t>Крентовський Олександр Миколайович, 3250909816</t>
  </si>
  <si>
    <t>Крулик Богдан Володимирович, 3325116599</t>
  </si>
  <si>
    <t>Степаненко Ольга Олександрівна, 3194022703</t>
  </si>
  <si>
    <t>Ярецький Станіслав Валерійович, 3007711070</t>
  </si>
  <si>
    <t>Валівоць Микола Іванович, 1943403511</t>
  </si>
  <si>
    <t>Сигидин Сніжана Василівна, 2596405611</t>
  </si>
  <si>
    <t>Іванова Галина Володимирівна, 3108905708</t>
  </si>
  <si>
    <t>Падура Роман Сергійович,  3433810536</t>
  </si>
  <si>
    <t>Пресліцький Дмитро Ярославович, 2596405611</t>
  </si>
  <si>
    <t>Хитрий Роман Анатолійович, 2987812251</t>
  </si>
  <si>
    <t>Бойко Павло Олександрович, 3201220933</t>
  </si>
  <si>
    <t>Мандзій Валентина Миколаївна, 2770504349</t>
  </si>
  <si>
    <t>Сироватко В'ячеслав Анатолійович, 3303710317</t>
  </si>
  <si>
    <t>Романов Микола Федорович, 2263702676</t>
  </si>
  <si>
    <t>Попик Олена Василівна, 3214305844</t>
  </si>
  <si>
    <t>Якубов Олександр Миколайович, 3047203993</t>
  </si>
  <si>
    <t>№160 від 25.09.2020</t>
  </si>
  <si>
    <t>№168 від 25.09.2020</t>
  </si>
  <si>
    <t>№172 від 25.09.2020</t>
  </si>
  <si>
    <t>№164 від 25.09.2020</t>
  </si>
  <si>
    <t>№151, 154, 153 від 25.09.2020</t>
  </si>
  <si>
    <t>№156 від 25.09.2020</t>
  </si>
  <si>
    <t>№152 від 25.09.2020</t>
  </si>
  <si>
    <t>№149 від 25.09.2020</t>
  </si>
  <si>
    <t>№147, 148, 150 від 25.09.2020</t>
  </si>
  <si>
    <t>№144 від 25.09.2020</t>
  </si>
  <si>
    <t>№145 від 25.09.2020</t>
  </si>
  <si>
    <t>№143, 140, 141 від 22.09.2020</t>
  </si>
  <si>
    <t>№142 від 22.09.2020</t>
  </si>
  <si>
    <t>№136, 138, 139 від 22.09.2020</t>
  </si>
  <si>
    <t>№137 від 22.09.2020</t>
  </si>
  <si>
    <t>№132, 135, 134 від 22.09.2020</t>
  </si>
  <si>
    <t>№133 від 22.09.2020</t>
  </si>
  <si>
    <t>№131, 128, 129 від 22.09.2020</t>
  </si>
  <si>
    <t>№130 від 22.09.2020</t>
  </si>
  <si>
    <t>№127 від 22.09.2020</t>
  </si>
  <si>
    <t>№123 від 22.09.2020</t>
  </si>
  <si>
    <t>№117, 116, 119 від 22.09.2020</t>
  </si>
  <si>
    <t>№118 від 22.09.2020</t>
  </si>
  <si>
    <t>№110 від 21.09.2020</t>
  </si>
  <si>
    <t>№107 від 18.09.2020</t>
  </si>
  <si>
    <t>№111, 105, 106 від 18.09.2020</t>
  </si>
  <si>
    <t>№101, 102, 112 від 18.09.2020</t>
  </si>
  <si>
    <t>№92, 90, 89 від 18.09.2020</t>
  </si>
  <si>
    <t>№91 від 18.09.2020</t>
  </si>
  <si>
    <t>№56 від 17.09.2020</t>
  </si>
  <si>
    <t>№57, 55, 54 від 17.09.2020</t>
  </si>
  <si>
    <t>№63, 64, 66 від 18.09.2020</t>
  </si>
  <si>
    <t>№65 від 18.09.2020</t>
  </si>
  <si>
    <t>№73, 71, 62 від 18.09.2020</t>
  </si>
  <si>
    <t>№72 від 18.09.2020</t>
  </si>
  <si>
    <t>№78 від 18.09.2020</t>
  </si>
  <si>
    <t>№77, 76, 79 від 18.09.2020</t>
  </si>
  <si>
    <t>№95 від 18.09.2020</t>
  </si>
  <si>
    <t>№103 від 18.09.2020</t>
  </si>
  <si>
    <t>№99 від 18.09.2020</t>
  </si>
  <si>
    <t>№86, 88, 85 від 18.09.2020</t>
  </si>
  <si>
    <t>№97, 98, 100 від 18.09.2020</t>
  </si>
  <si>
    <r>
      <t>№81, 82, 83</t>
    </r>
    <r>
      <rPr>
        <sz val="11"/>
        <color theme="1"/>
        <rFont val="Calibri"/>
        <family val="2"/>
        <charset val="204"/>
      </rPr>
      <t xml:space="preserve"> від 18.09.2020</t>
    </r>
  </si>
  <si>
    <t>№96, 94, 93 від 18.09.2020</t>
  </si>
  <si>
    <t>№46 від 20.08.2020, №67 від 18.09.2020</t>
  </si>
  <si>
    <t>№1 від 20.08.2020, №2 від 18.09.2020</t>
  </si>
  <si>
    <t xml:space="preserve">Дим машина CHAUVET H16000 Hurricane 1600 </t>
  </si>
  <si>
    <t>у період з 09.07.2020 року по 30.09.2020 року</t>
  </si>
  <si>
    <t>ІІ/4/4.1/а</t>
  </si>
  <si>
    <t>ІІ/4/4.1/б</t>
  </si>
  <si>
    <t>ІІ/4/4.1/в</t>
  </si>
  <si>
    <t>ІІ/4/4.1/г</t>
  </si>
  <si>
    <t>ІІ/4/4.1/д</t>
  </si>
  <si>
    <t>ІІ/4/4.1/є</t>
  </si>
  <si>
    <t>ІІ/4/4.1/е</t>
  </si>
  <si>
    <t>ІІ/5/5.2/в</t>
  </si>
  <si>
    <t>ІІ/5/5.2/г</t>
  </si>
  <si>
    <t>ІІ/5/5.2/д</t>
  </si>
  <si>
    <t>ІІ/7/7.1/а</t>
  </si>
  <si>
    <t>ІІ/7/7.1/б</t>
  </si>
  <si>
    <t>ІІ/7/7.1/в</t>
  </si>
  <si>
    <t>ІІ/7/7.1/г</t>
  </si>
  <si>
    <t>ІІ/7/7.1/д</t>
  </si>
  <si>
    <t>ІІ/7/7.1/е</t>
  </si>
  <si>
    <t>ІІ/7/7.1/є</t>
  </si>
  <si>
    <t>ІІ/7/7.1/ж</t>
  </si>
  <si>
    <t>ІІ/7/7.1/і</t>
  </si>
  <si>
    <t>ІІ/7/7.1/л</t>
  </si>
  <si>
    <t>ІІ/7/7.1/м</t>
  </si>
  <si>
    <t>ІІ/8/8.1/в</t>
  </si>
  <si>
    <t>ІІ/8/8.1/г</t>
  </si>
  <si>
    <t>ІІ/8/8.1/д</t>
  </si>
  <si>
    <t>ІІ/8/8.1/е</t>
  </si>
  <si>
    <t>ІІ/8/8.1/є</t>
  </si>
  <si>
    <t>ІІ/9//б</t>
  </si>
  <si>
    <t>ІІ/13//в</t>
  </si>
  <si>
    <t>ІІ/14/14.4/г</t>
  </si>
  <si>
    <t>ІІ/14/14.4/д</t>
  </si>
  <si>
    <t>ІІ/14/14.4/е</t>
  </si>
  <si>
    <t>Костюм чоловічий</t>
  </si>
  <si>
    <t>ІІ/1/1.3/а</t>
  </si>
  <si>
    <t>№159, 161, 162 від 25.09.2020</t>
  </si>
  <si>
    <t>ІІ/1/1.3/б</t>
  </si>
  <si>
    <t>ІІ/1/1.3/в</t>
  </si>
  <si>
    <t>ІІ/1/1.3/г</t>
  </si>
  <si>
    <t>ІІ/1/1.3/ґ</t>
  </si>
  <si>
    <t>№44, 45, 47 від 20.08.2020, №69, 68, 70 від 18.09.2020</t>
  </si>
  <si>
    <t>ІІ/1/1.3/д</t>
  </si>
  <si>
    <t>ІІ/1/1.3/ж</t>
  </si>
  <si>
    <t>ІІ/1/1.3/є</t>
  </si>
  <si>
    <t>ІІ/1/1.3/е</t>
  </si>
  <si>
    <t>ІІ/1/1.3/з</t>
  </si>
  <si>
    <t>ІІ/1/1.3/и</t>
  </si>
  <si>
    <t>ІІ/1/1.3/ї</t>
  </si>
  <si>
    <t>№126, 124, 125 від 22.09.2020</t>
  </si>
  <si>
    <t>ІІ/1/1.3/й</t>
  </si>
  <si>
    <t>ІІ/1/1.3/к</t>
  </si>
  <si>
    <t>№122, 121, 120 від 22.09.2020</t>
  </si>
  <si>
    <t>ІІ/1/1.3/л</t>
  </si>
  <si>
    <t>ІІ/1/1.3/м</t>
  </si>
  <si>
    <t>№115, 113, 110 від 21.09.2020</t>
  </si>
  <si>
    <t>№155, 158, 157 від 25.09.2020</t>
  </si>
  <si>
    <t>ІІ/1/1.3/н</t>
  </si>
  <si>
    <t>ІІ/1/1.3/о</t>
  </si>
  <si>
    <t>ІІ/1/1.3/п</t>
  </si>
  <si>
    <t>ІІ/1/1.3/р</t>
  </si>
  <si>
    <t>ІІ/1/1.3/с</t>
  </si>
  <si>
    <t>№ 14 від 11.08.2020 р.</t>
  </si>
  <si>
    <t>Накладна № 818 від 12.08.2020 р./Акт передачі № 1 від 25.09.2020 р</t>
  </si>
  <si>
    <t>№ 04 від 18.08.2020 р</t>
  </si>
  <si>
    <t>№ 03 від 14.08.2020 р</t>
  </si>
  <si>
    <t>№ 13 від 11.08.2020 р</t>
  </si>
  <si>
    <t>№ 41 від 14.08.2020</t>
  </si>
  <si>
    <t>№ 41 від 14.08.2020   № 52 від 09.09.2020</t>
  </si>
  <si>
    <t>№ 51 від 03.09.2020</t>
  </si>
  <si>
    <t>№ 43 від 18.08.2020  № 58  від 17.09.2020</t>
  </si>
  <si>
    <t>ФОП Сковрунський Ігор Анатолійович/ 2874101478</t>
  </si>
  <si>
    <t>ФОП Штогрин Ольга Миколаївна/3060316147</t>
  </si>
  <si>
    <t>ФОП Коваль Інна Анатоліївна/3079921560</t>
  </si>
  <si>
    <t>ФОП Алєксєєв Олександр Олександрович/3055100992</t>
  </si>
  <si>
    <t>ФОП Цапик Тетяна Володимирівна/2185603787</t>
  </si>
  <si>
    <t>№ 7 від 12.08.2020 р.</t>
  </si>
  <si>
    <t>Накладна № 1 від 13.08.2020 р/Акт передачі № 1 від 25.09.2020 р</t>
  </si>
  <si>
    <t>Накладна № 1 від 12.08.2020 р./Акт передачі № 1 від 25.09.2020 р</t>
  </si>
  <si>
    <t>Накладна № 1 від 09.09.2020 р./Акт передачі № 1 від 25.09.2020 р</t>
  </si>
  <si>
    <t>Накладна № 14 від 03.09.2020 р./Акт передачі № 1 від 25.09.2020 р</t>
  </si>
  <si>
    <t>№ 6 від 12.08.2020 р.</t>
  </si>
  <si>
    <t>Накладна № 1 від 12.08.2020 р/Акт передачі № 1 від 25.09.2020 р</t>
  </si>
  <si>
    <t>№ 61 від 17.09.2020 р.</t>
  </si>
  <si>
    <t>№ 02 від 14.08.2020 р.</t>
  </si>
  <si>
    <t>ФОП Цокол Любов Леонтіївна/ 2204203906</t>
  </si>
  <si>
    <t xml:space="preserve">№ 40 від 14.08.2020 р. </t>
  </si>
  <si>
    <t>№ 40 від 14.08.2020 р.  № 49 від 31.08.2020 р.</t>
  </si>
  <si>
    <t>№ 01 від 24.07.2020 р.</t>
  </si>
  <si>
    <t xml:space="preserve">№ 38 від 12.08.2020 р.  </t>
  </si>
  <si>
    <t xml:space="preserve">№ 11 від 10.08.2020 р. </t>
  </si>
  <si>
    <t>ФОП Грінік Руслан Володимирович/ 2651912932</t>
  </si>
  <si>
    <t>Накладна № 1 від 12.08.2020 р./акт списання № 1 від 25.09.2020 р.</t>
  </si>
  <si>
    <t>ФОП Жилюк Олександр Анатолійович/2859418874</t>
  </si>
  <si>
    <t>№ 19 від 28.08.2020 р.</t>
  </si>
  <si>
    <t>№ 16 від 14.08.2020 р.</t>
  </si>
  <si>
    <t>Акт приймання наданих послуг № 1 від 21.09.2020 р.</t>
  </si>
  <si>
    <t>№ 17 від 14.08.2020 р.</t>
  </si>
  <si>
    <t>ФОП Дзюбій Анатолій Миколайович/2243914511</t>
  </si>
  <si>
    <t>ФОП Дзюбій Микола Миколайович/2489516238</t>
  </si>
  <si>
    <t>№ 18 від 17.08.2020 р.</t>
  </si>
  <si>
    <t>ФОП Волошин Володимир Петрович/3101319250</t>
  </si>
  <si>
    <t>№ 10 від 10.08.2020 р.</t>
  </si>
  <si>
    <t>Накладна № 1 від 14.08.2020 р./акт на списання № 2 від 25.09.2020 р.</t>
  </si>
  <si>
    <t>№ 12 від 10.08.2020 р.</t>
  </si>
  <si>
    <t>ФОП Тостоног Світлана Олександрівна/2313924728</t>
  </si>
  <si>
    <t>Накладна № 1 від 11.08.2020 р./акт на списання № 2 від 25.09.2020 р.</t>
  </si>
  <si>
    <t>ФОП Заколодний Микола Іванович/20023950034</t>
  </si>
  <si>
    <t>№ 8 від 03.08.2020 р.</t>
  </si>
  <si>
    <t>акт приймання наданих послуг № 1 від 31.08.2020 р.</t>
  </si>
  <si>
    <t>ТОВ "БІГ МЕДІА"/25281224</t>
  </si>
  <si>
    <t>№ 170920/1 від 17.09.2020 р.</t>
  </si>
  <si>
    <t>акт № ОУ -0004195 від 30.09.2020 р.</t>
  </si>
  <si>
    <t>№ 75 від 18.09.2020 р.</t>
  </si>
  <si>
    <t>ПП  Редакція "Є"/31734158</t>
  </si>
  <si>
    <t>№ 1Р/09 від 23.09.2020 р.</t>
  </si>
  <si>
    <t>ПАФ "Аудитсервіс"/21323931</t>
  </si>
  <si>
    <t>№ 59 від 22.07.2020 р.</t>
  </si>
  <si>
    <t>акт прийому - передачі наданих послуг № 73 від 30.09.2020 р.</t>
  </si>
  <si>
    <t>ХФ АТ КБ "Приіватбанк"</t>
  </si>
  <si>
    <t>Банківська виписка</t>
  </si>
  <si>
    <t>№ 175 від 28.09.2020 р.</t>
  </si>
  <si>
    <t>ФОП Щербанюк Євген Михайлович/33120014058</t>
  </si>
  <si>
    <t>Розрахунок вартості послуг</t>
  </si>
  <si>
    <t>№ 9 від 04.08.2020 р.</t>
  </si>
  <si>
    <t>№ 15 від 14.08.2020 р.</t>
  </si>
  <si>
    <t>економія склала 14712 грн. (37500-22788), яку було зараховано в пункт 4.1 б кошторису</t>
  </si>
  <si>
    <t>ІІ/2/2.1/а</t>
  </si>
  <si>
    <t>ІІ/2/2.1/б</t>
  </si>
  <si>
    <t>ІІ/2/2.1/в</t>
  </si>
  <si>
    <t>ІІ/2/2.1/г</t>
  </si>
  <si>
    <t>ІІ/2/2.1/ґ</t>
  </si>
  <si>
    <t>ІІ/2/2.1/д</t>
  </si>
  <si>
    <t>ІІ/2/2.1/є</t>
  </si>
  <si>
    <t>ІІ/2/2.1/е</t>
  </si>
  <si>
    <t>ІІ/2/2.1/ж</t>
  </si>
  <si>
    <t>ІІ/2/2.1/з</t>
  </si>
  <si>
    <t>ІІ/2/2.1/и</t>
  </si>
  <si>
    <t>ІІ/2/2.1/ї</t>
  </si>
  <si>
    <t>ІІ/2/2.1/й</t>
  </si>
  <si>
    <t>ІІ/2/2.1/к</t>
  </si>
  <si>
    <t>ІІ/2/2.1/л</t>
  </si>
  <si>
    <t>ІІ/2/2.1/м</t>
  </si>
  <si>
    <t>ІІ/2/2.1/н</t>
  </si>
  <si>
    <t>ІІ/2/2.1/о</t>
  </si>
  <si>
    <t>ІІ/2/2.1/п</t>
  </si>
  <si>
    <t>ІІ/2/2.1/р</t>
  </si>
  <si>
    <t>ІІ/2/2.1с</t>
  </si>
  <si>
    <t xml:space="preserve">4.1 </t>
  </si>
  <si>
    <t>Обладнання, інструменти, інвентар, які необхідні для використання його при реалізації проекту грантоотримувача</t>
  </si>
  <si>
    <t>Оренда техніки, обладнання та інструменту</t>
  </si>
  <si>
    <t>Послуги із виготовлення</t>
  </si>
  <si>
    <t xml:space="preserve">14.4 </t>
  </si>
  <si>
    <t>Конкурсна програма: Знакові події</t>
  </si>
  <si>
    <t>ЛОТ: 4 Пам'ятні дати видатних особистостей в українській культурі</t>
  </si>
  <si>
    <t>акт приймання наданих послуг № 1 від 18.09.2020 р.</t>
  </si>
  <si>
    <t>акт приймання наданих послуг № 1 від 21.09.2020 р.</t>
  </si>
  <si>
    <t>акт приймання наданих послуг № 1 від 28.09.2020 р.</t>
  </si>
  <si>
    <t>Костюм жіночий (сукня лляна з вишивкою з поясом, нижня сукня)</t>
  </si>
  <si>
    <t>Заміна замість Мазурук Іванни Валентинівни, за станом здоров'я</t>
  </si>
  <si>
    <t>Заміна замість Стрельникової Марії Юріївни, за станом здоров'я</t>
  </si>
  <si>
    <t>Заміна замість Дробота Степана Зіновійовича, за станом здоров'я</t>
  </si>
  <si>
    <t>Накладна № 12 від 31.08.2020 р.Акт передачі № 1 від 25.09.2020 р., Акт списання №4 від 25.09.2020 р.</t>
  </si>
  <si>
    <t>Накладна № 9 від 12.08.2020 р.Акт списання № 5 від 25.09.2020 р</t>
  </si>
  <si>
    <t>Зміни відбулися відповідно до розробленого сценарію</t>
  </si>
  <si>
    <t xml:space="preserve">Склав: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</si>
</sst>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4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0" fillId="0" borderId="0" xfId="0" applyFont="1" applyAlignment="1"/>
    <xf numFmtId="0" fontId="0" fillId="0" borderId="0" xfId="0" applyFont="1" applyAlignment="1"/>
    <xf numFmtId="0" fontId="25" fillId="0" borderId="0" xfId="0" applyFont="1" applyAlignment="1"/>
    <xf numFmtId="4" fontId="6" fillId="0" borderId="71" xfId="0" applyNumberFormat="1" applyFont="1" applyBorder="1" applyAlignment="1">
      <alignment horizontal="right" vertical="top"/>
    </xf>
    <xf numFmtId="10" fontId="18" fillId="0" borderId="71" xfId="0" applyNumberFormat="1" applyFont="1" applyBorder="1" applyAlignment="1">
      <alignment horizontal="right" vertical="top"/>
    </xf>
    <xf numFmtId="166" fontId="26" fillId="0" borderId="11" xfId="0" applyNumberFormat="1" applyFont="1" applyBorder="1" applyAlignment="1">
      <alignment vertical="top"/>
    </xf>
    <xf numFmtId="49" fontId="26" fillId="0" borderId="12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vertical="top" wrapText="1"/>
    </xf>
    <xf numFmtId="166" fontId="27" fillId="0" borderId="12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7" fillId="9" borderId="12" xfId="0" applyNumberFormat="1" applyFont="1" applyFill="1" applyBorder="1" applyAlignment="1">
      <alignment vertical="top" wrapText="1"/>
    </xf>
    <xf numFmtId="49" fontId="26" fillId="0" borderId="60" xfId="0" applyNumberFormat="1" applyFont="1" applyBorder="1" applyAlignment="1">
      <alignment horizontal="center" vertical="top"/>
    </xf>
    <xf numFmtId="49" fontId="26" fillId="0" borderId="68" xfId="0" applyNumberFormat="1" applyFont="1" applyBorder="1" applyAlignment="1">
      <alignment horizontal="center" vertical="top"/>
    </xf>
    <xf numFmtId="166" fontId="27" fillId="0" borderId="12" xfId="0" applyNumberFormat="1" applyFont="1" applyFill="1" applyBorder="1" applyAlignment="1">
      <alignment vertical="top" wrapText="1"/>
    </xf>
    <xf numFmtId="166" fontId="27" fillId="0" borderId="12" xfId="0" applyNumberFormat="1" applyFont="1" applyFill="1" applyBorder="1" applyAlignment="1">
      <alignment horizontal="center" vertical="top"/>
    </xf>
    <xf numFmtId="166" fontId="26" fillId="0" borderId="67" xfId="0" applyNumberFormat="1" applyFont="1" applyBorder="1" applyAlignment="1">
      <alignment vertical="top"/>
    </xf>
    <xf numFmtId="166" fontId="28" fillId="0" borderId="68" xfId="0" applyNumberFormat="1" applyFont="1" applyFill="1" applyBorder="1" applyAlignment="1">
      <alignment vertical="top" wrapText="1"/>
    </xf>
    <xf numFmtId="166" fontId="27" fillId="0" borderId="68" xfId="0" applyNumberFormat="1" applyFont="1" applyFill="1" applyBorder="1" applyAlignment="1">
      <alignment horizontal="center" vertical="top"/>
    </xf>
    <xf numFmtId="4" fontId="6" fillId="0" borderId="114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27" fillId="0" borderId="60" xfId="0" applyNumberFormat="1" applyFont="1" applyBorder="1" applyAlignment="1">
      <alignment horizontal="center" vertical="top"/>
    </xf>
    <xf numFmtId="166" fontId="27" fillId="0" borderId="68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66" fontId="27" fillId="0" borderId="57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166" fontId="27" fillId="0" borderId="62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horizontal="center" vertical="top"/>
    </xf>
    <xf numFmtId="0" fontId="27" fillId="0" borderId="112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166" fontId="27" fillId="0" borderId="108" xfId="0" applyNumberFormat="1" applyFont="1" applyBorder="1" applyAlignment="1">
      <alignment horizontal="center" vertical="top"/>
    </xf>
    <xf numFmtId="166" fontId="27" fillId="0" borderId="109" xfId="0" applyNumberFormat="1" applyFont="1" applyBorder="1" applyAlignment="1">
      <alignment horizontal="center" vertical="top"/>
    </xf>
    <xf numFmtId="166" fontId="27" fillId="0" borderId="122" xfId="0" applyNumberFormat="1" applyFont="1" applyBorder="1" applyAlignment="1">
      <alignment horizontal="center" vertical="top"/>
    </xf>
    <xf numFmtId="166" fontId="27" fillId="0" borderId="123" xfId="0" applyNumberFormat="1" applyFont="1" applyBorder="1" applyAlignment="1">
      <alignment horizontal="center" vertical="top"/>
    </xf>
    <xf numFmtId="166" fontId="6" fillId="0" borderId="98" xfId="0" applyNumberFormat="1" applyFont="1" applyBorder="1" applyAlignment="1">
      <alignment horizontal="left" vertical="top" wrapText="1"/>
    </xf>
    <xf numFmtId="166" fontId="27" fillId="0" borderId="85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166" fontId="27" fillId="0" borderId="69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/>
    </xf>
    <xf numFmtId="49" fontId="26" fillId="0" borderId="12" xfId="0" quotePrefix="1" applyNumberFormat="1" applyFont="1" applyBorder="1" applyAlignment="1">
      <alignment horizontal="center" vertical="top"/>
    </xf>
    <xf numFmtId="0" fontId="27" fillId="0" borderId="124" xfId="0" applyFont="1" applyBorder="1" applyAlignment="1">
      <alignment vertical="top" wrapText="1"/>
    </xf>
    <xf numFmtId="0" fontId="29" fillId="0" borderId="124" xfId="0" applyFont="1" applyBorder="1" applyAlignment="1">
      <alignment vertical="top" wrapText="1"/>
    </xf>
    <xf numFmtId="0" fontId="31" fillId="0" borderId="12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49" fontId="6" fillId="0" borderId="12" xfId="0" applyNumberFormat="1" applyFont="1" applyBorder="1" applyAlignment="1">
      <alignment horizontal="left" vertical="top" wrapText="1"/>
    </xf>
    <xf numFmtId="166" fontId="6" fillId="0" borderId="71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vertical="top" wrapText="1"/>
    </xf>
    <xf numFmtId="166" fontId="28" fillId="0" borderId="60" xfId="0" applyNumberFormat="1" applyFont="1" applyFill="1" applyBorder="1" applyAlignment="1">
      <alignment vertical="top" wrapText="1"/>
    </xf>
    <xf numFmtId="166" fontId="6" fillId="0" borderId="121" xfId="0" applyNumberFormat="1" applyFont="1" applyBorder="1" applyAlignment="1">
      <alignment vertical="top" wrapText="1"/>
    </xf>
    <xf numFmtId="0" fontId="0" fillId="0" borderId="0" xfId="0" applyFont="1" applyAlignment="1"/>
    <xf numFmtId="0" fontId="2" fillId="0" borderId="12" xfId="0" applyFont="1" applyFill="1" applyBorder="1" applyAlignment="1">
      <alignment wrapText="1"/>
    </xf>
    <xf numFmtId="4" fontId="2" fillId="0" borderId="12" xfId="0" applyNumberFormat="1" applyFont="1" applyFill="1" applyBorder="1"/>
    <xf numFmtId="166" fontId="27" fillId="10" borderId="12" xfId="0" applyNumberFormat="1" applyFont="1" applyFill="1" applyBorder="1" applyAlignment="1">
      <alignment horizontal="center" vertical="top"/>
    </xf>
    <xf numFmtId="4" fontId="6" fillId="10" borderId="13" xfId="0" applyNumberFormat="1" applyFont="1" applyFill="1" applyBorder="1" applyAlignment="1">
      <alignment horizontal="right" vertical="top"/>
    </xf>
    <xf numFmtId="166" fontId="27" fillId="10" borderId="57" xfId="0" applyNumberFormat="1" applyFont="1" applyFill="1" applyBorder="1" applyAlignment="1">
      <alignment horizontal="center" vertical="top"/>
    </xf>
    <xf numFmtId="166" fontId="27" fillId="10" borderId="11" xfId="0" applyNumberFormat="1" applyFont="1" applyFill="1" applyBorder="1" applyAlignment="1">
      <alignment horizontal="center" vertical="top"/>
    </xf>
    <xf numFmtId="166" fontId="27" fillId="10" borderId="85" xfId="0" applyNumberFormat="1" applyFont="1" applyFill="1" applyBorder="1" applyAlignment="1">
      <alignment horizontal="center" vertical="top"/>
    </xf>
    <xf numFmtId="0" fontId="3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right" wrapText="1"/>
    </xf>
    <xf numFmtId="166" fontId="27" fillId="0" borderId="71" xfId="0" applyNumberFormat="1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wrapText="1"/>
    </xf>
    <xf numFmtId="166" fontId="26" fillId="0" borderId="11" xfId="0" applyNumberFormat="1" applyFont="1" applyFill="1" applyBorder="1" applyAlignment="1">
      <alignment vertical="top"/>
    </xf>
    <xf numFmtId="49" fontId="26" fillId="0" borderId="12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7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83" xfId="0" applyFont="1" applyBorder="1"/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3" fillId="0" borderId="12" xfId="0" applyFont="1" applyFill="1" applyBorder="1" applyAlignment="1">
      <alignment wrapText="1"/>
    </xf>
    <xf numFmtId="166" fontId="27" fillId="9" borderId="12" xfId="0" applyNumberFormat="1" applyFont="1" applyFill="1" applyBorder="1" applyAlignment="1">
      <alignment horizontal="center" vertical="top"/>
    </xf>
    <xf numFmtId="4" fontId="6" fillId="9" borderId="65" xfId="0" applyNumberFormat="1" applyFont="1" applyFill="1" applyBorder="1" applyAlignment="1">
      <alignment horizontal="right" vertical="top"/>
    </xf>
    <xf numFmtId="166" fontId="26" fillId="9" borderId="11" xfId="0" applyNumberFormat="1" applyFont="1" applyFill="1" applyBorder="1" applyAlignment="1">
      <alignment vertical="top"/>
    </xf>
    <xf numFmtId="49" fontId="26" fillId="9" borderId="12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vertical="top" wrapText="1"/>
    </xf>
    <xf numFmtId="4" fontId="6" fillId="9" borderId="13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6" fillId="9" borderId="59" xfId="0" applyNumberFormat="1" applyFont="1" applyFill="1" applyBorder="1" applyAlignment="1">
      <alignment horizontal="right" vertical="top"/>
    </xf>
    <xf numFmtId="0" fontId="6" fillId="9" borderId="17" xfId="0" applyFont="1" applyFill="1" applyBorder="1" applyAlignment="1">
      <alignment vertical="top" wrapText="1"/>
    </xf>
    <xf numFmtId="166" fontId="6" fillId="9" borderId="71" xfId="0" applyNumberFormat="1" applyFont="1" applyFill="1" applyBorder="1" applyAlignment="1">
      <alignment horizontal="left" vertical="top" wrapText="1"/>
    </xf>
    <xf numFmtId="49" fontId="26" fillId="9" borderId="60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1" zoomScaleNormal="100" workbookViewId="0">
      <selection activeCell="I25" sqref="I25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265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620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621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262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263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69" t="s">
        <v>2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69" t="s">
        <v>3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71" t="s">
        <v>259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72"/>
      <c r="B16" s="475" t="s">
        <v>4</v>
      </c>
      <c r="C16" s="476"/>
      <c r="D16" s="479" t="s">
        <v>5</v>
      </c>
      <c r="E16" s="480"/>
      <c r="F16" s="480"/>
      <c r="G16" s="480"/>
      <c r="H16" s="480"/>
      <c r="I16" s="480"/>
      <c r="J16" s="481"/>
      <c r="K16" s="482" t="s">
        <v>6</v>
      </c>
      <c r="L16" s="476"/>
      <c r="M16" s="482" t="s">
        <v>7</v>
      </c>
      <c r="N16" s="47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73"/>
      <c r="B17" s="477"/>
      <c r="C17" s="478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84" t="s">
        <v>13</v>
      </c>
      <c r="J17" s="485"/>
      <c r="K17" s="483"/>
      <c r="L17" s="478"/>
      <c r="M17" s="483"/>
      <c r="N17" s="478"/>
    </row>
    <row r="18" spans="1:26" ht="47.25" customHeight="1" x14ac:dyDescent="0.2">
      <c r="A18" s="474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31</v>
      </c>
      <c r="B20" s="32">
        <v>1</v>
      </c>
      <c r="C20" s="33">
        <v>1294578.8999999999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1294578.8999999999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32</v>
      </c>
      <c r="B21" s="32">
        <v>1</v>
      </c>
      <c r="C21" s="33">
        <v>1294578.8999999999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1294578.8999999999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33</v>
      </c>
      <c r="B22" s="32">
        <v>0.78</v>
      </c>
      <c r="C22" s="33">
        <v>1009770.77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1009770.77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34</v>
      </c>
      <c r="B23" s="32">
        <v>0.22</v>
      </c>
      <c r="C23" s="33">
        <f t="shared" ref="C23:H23" si="2">C21-C22</f>
        <v>284808.12999999989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284808.12999999989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</v>
      </c>
      <c r="C26" s="43" t="s">
        <v>261</v>
      </c>
      <c r="D26" s="43"/>
      <c r="E26" s="43"/>
      <c r="F26" s="42"/>
      <c r="G26" s="43"/>
      <c r="H26" s="43"/>
      <c r="I26" s="44"/>
      <c r="J26" s="43" t="s">
        <v>260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C27" s="45" t="s">
        <v>36</v>
      </c>
      <c r="D27" s="45"/>
      <c r="F27" s="46"/>
      <c r="G27" s="45" t="s">
        <v>37</v>
      </c>
      <c r="I27" s="2"/>
      <c r="J27" s="46" t="s">
        <v>38</v>
      </c>
      <c r="K27" s="46"/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60"/>
  <sheetViews>
    <sheetView tabSelected="1" view="pageBreakPreview" zoomScale="60" zoomScaleNormal="100" workbookViewId="0">
      <pane xSplit="3" ySplit="9" topLeftCell="D214" activePane="bottomRight" state="frozen"/>
      <selection pane="topRight" activeCell="D1" sqref="D1"/>
      <selection pane="bottomLeft" activeCell="A10" sqref="A10"/>
      <selection pane="bottomRight" activeCell="L224" sqref="L22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620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266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1</v>
      </c>
      <c r="B4" s="50"/>
      <c r="C4" s="396" t="s">
        <v>267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6.75" customHeight="1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489" t="s">
        <v>40</v>
      </c>
      <c r="B6" s="491" t="s">
        <v>41</v>
      </c>
      <c r="C6" s="494" t="s">
        <v>42</v>
      </c>
      <c r="D6" s="497" t="s">
        <v>43</v>
      </c>
      <c r="E6" s="498" t="s">
        <v>44</v>
      </c>
      <c r="F6" s="487"/>
      <c r="G6" s="487"/>
      <c r="H6" s="487"/>
      <c r="I6" s="487"/>
      <c r="J6" s="488"/>
      <c r="K6" s="498" t="s">
        <v>45</v>
      </c>
      <c r="L6" s="487"/>
      <c r="M6" s="487"/>
      <c r="N6" s="487"/>
      <c r="O6" s="487"/>
      <c r="P6" s="488"/>
      <c r="Q6" s="498" t="s">
        <v>45</v>
      </c>
      <c r="R6" s="487"/>
      <c r="S6" s="487"/>
      <c r="T6" s="487"/>
      <c r="U6" s="487"/>
      <c r="V6" s="488"/>
      <c r="W6" s="498" t="s">
        <v>45</v>
      </c>
      <c r="X6" s="487"/>
      <c r="Y6" s="487"/>
      <c r="Z6" s="487"/>
      <c r="AA6" s="487"/>
      <c r="AB6" s="488"/>
      <c r="AC6" s="507" t="s">
        <v>46</v>
      </c>
      <c r="AD6" s="487"/>
      <c r="AE6" s="487"/>
      <c r="AF6" s="500"/>
      <c r="AG6" s="489" t="s">
        <v>47</v>
      </c>
    </row>
    <row r="7" spans="1:35" ht="71.25" customHeight="1" x14ac:dyDescent="0.2">
      <c r="A7" s="473"/>
      <c r="B7" s="492"/>
      <c r="C7" s="495"/>
      <c r="D7" s="495"/>
      <c r="E7" s="486" t="s">
        <v>48</v>
      </c>
      <c r="F7" s="487"/>
      <c r="G7" s="488"/>
      <c r="H7" s="486" t="s">
        <v>49</v>
      </c>
      <c r="I7" s="487"/>
      <c r="J7" s="488"/>
      <c r="K7" s="486" t="s">
        <v>48</v>
      </c>
      <c r="L7" s="487"/>
      <c r="M7" s="488"/>
      <c r="N7" s="486" t="s">
        <v>49</v>
      </c>
      <c r="O7" s="487"/>
      <c r="P7" s="488"/>
      <c r="Q7" s="486" t="s">
        <v>48</v>
      </c>
      <c r="R7" s="487"/>
      <c r="S7" s="488"/>
      <c r="T7" s="486" t="s">
        <v>49</v>
      </c>
      <c r="U7" s="487"/>
      <c r="V7" s="488"/>
      <c r="W7" s="486" t="s">
        <v>48</v>
      </c>
      <c r="X7" s="487"/>
      <c r="Y7" s="488"/>
      <c r="Z7" s="486" t="s">
        <v>49</v>
      </c>
      <c r="AA7" s="487"/>
      <c r="AB7" s="488"/>
      <c r="AC7" s="509" t="s">
        <v>50</v>
      </c>
      <c r="AD7" s="509" t="s">
        <v>51</v>
      </c>
      <c r="AE7" s="507" t="s">
        <v>52</v>
      </c>
      <c r="AF7" s="500"/>
      <c r="AG7" s="473"/>
    </row>
    <row r="8" spans="1:35" ht="41.25" customHeight="1" x14ac:dyDescent="0.2">
      <c r="A8" s="490"/>
      <c r="B8" s="493"/>
      <c r="C8" s="496"/>
      <c r="D8" s="496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508"/>
      <c r="AD8" s="508"/>
      <c r="AE8" s="61" t="s">
        <v>64</v>
      </c>
      <c r="AF8" s="62" t="s">
        <v>14</v>
      </c>
      <c r="AG8" s="508"/>
    </row>
    <row r="9" spans="1:35" ht="14.25" x14ac:dyDescent="0.2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5" ht="19.5" customHeight="1" x14ac:dyDescent="0.2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96</v>
      </c>
      <c r="B12" s="86">
        <v>1</v>
      </c>
      <c r="C12" s="87" t="s">
        <v>97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98</v>
      </c>
      <c r="B13" s="101" t="s">
        <v>99</v>
      </c>
      <c r="C13" s="102" t="s">
        <v>100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42" si="0">G13+M13+S13+Y13</f>
        <v>0</v>
      </c>
      <c r="AD13" s="108">
        <f t="shared" ref="AD13:AD42" si="1">J13+P13+V13+AB13</f>
        <v>0</v>
      </c>
      <c r="AE13" s="109">
        <f t="shared" ref="AE13:AE43" si="2">AC13-AD13</f>
        <v>0</v>
      </c>
      <c r="AF13" s="110" t="e">
        <f t="shared" ref="AF13:AF43" si="3">AE13/AC13</f>
        <v>#DIV/0!</v>
      </c>
      <c r="AG13" s="111"/>
      <c r="AH13" s="112"/>
      <c r="AI13" s="112"/>
    </row>
    <row r="14" spans="1:35" ht="30" customHeight="1" x14ac:dyDescent="0.2">
      <c r="A14" s="113" t="s">
        <v>101</v>
      </c>
      <c r="B14" s="114" t="s">
        <v>102</v>
      </c>
      <c r="C14" s="115" t="s">
        <v>103</v>
      </c>
      <c r="D14" s="116" t="s">
        <v>104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101</v>
      </c>
      <c r="B15" s="114" t="s">
        <v>105</v>
      </c>
      <c r="C15" s="115" t="s">
        <v>103</v>
      </c>
      <c r="D15" s="116" t="s">
        <v>104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101</v>
      </c>
      <c r="B16" s="126" t="s">
        <v>106</v>
      </c>
      <c r="C16" s="127" t="s">
        <v>103</v>
      </c>
      <c r="D16" s="128" t="s">
        <v>104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98</v>
      </c>
      <c r="B17" s="101" t="s">
        <v>107</v>
      </c>
      <c r="C17" s="102" t="s">
        <v>108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101</v>
      </c>
      <c r="B18" s="114" t="s">
        <v>102</v>
      </c>
      <c r="C18" s="115" t="s">
        <v>103</v>
      </c>
      <c r="D18" s="116" t="s">
        <v>104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101</v>
      </c>
      <c r="B19" s="114" t="s">
        <v>105</v>
      </c>
      <c r="C19" s="115" t="s">
        <v>103</v>
      </c>
      <c r="D19" s="116" t="s">
        <v>104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101</v>
      </c>
      <c r="B20" s="140" t="s">
        <v>106</v>
      </c>
      <c r="C20" s="141" t="s">
        <v>103</v>
      </c>
      <c r="D20" s="142" t="s">
        <v>104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98</v>
      </c>
      <c r="B21" s="101" t="s">
        <v>109</v>
      </c>
      <c r="C21" s="102" t="s">
        <v>110</v>
      </c>
      <c r="D21" s="103"/>
      <c r="E21" s="104"/>
      <c r="F21" s="105"/>
      <c r="G21" s="106">
        <f>SUM(G22:G42)</f>
        <v>548500</v>
      </c>
      <c r="H21" s="104"/>
      <c r="I21" s="105"/>
      <c r="J21" s="106">
        <f>SUM(J22:J42)</f>
        <v>548500</v>
      </c>
      <c r="K21" s="104"/>
      <c r="L21" s="105"/>
      <c r="M21" s="106">
        <f>SUM(M22:M42)</f>
        <v>0</v>
      </c>
      <c r="N21" s="104"/>
      <c r="O21" s="105"/>
      <c r="P21" s="137">
        <f>SUM(P22:P42)</f>
        <v>0</v>
      </c>
      <c r="Q21" s="104"/>
      <c r="R21" s="105"/>
      <c r="S21" s="106">
        <f>SUM(S22:S42)</f>
        <v>0</v>
      </c>
      <c r="T21" s="104"/>
      <c r="U21" s="105"/>
      <c r="V21" s="137">
        <f>SUM(V22:V42)</f>
        <v>0</v>
      </c>
      <c r="W21" s="104"/>
      <c r="X21" s="105"/>
      <c r="Y21" s="106">
        <f>SUM(Y22:Y42)</f>
        <v>0</v>
      </c>
      <c r="Z21" s="104"/>
      <c r="AA21" s="105"/>
      <c r="AB21" s="137">
        <f>SUM(AB22:AB42)</f>
        <v>0</v>
      </c>
      <c r="AC21" s="107">
        <f t="shared" si="0"/>
        <v>548500</v>
      </c>
      <c r="AD21" s="108">
        <f t="shared" si="1"/>
        <v>548500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399" t="s">
        <v>101</v>
      </c>
      <c r="B22" s="400" t="s">
        <v>102</v>
      </c>
      <c r="C22" s="401" t="s">
        <v>268</v>
      </c>
      <c r="D22" s="402" t="s">
        <v>104</v>
      </c>
      <c r="E22" s="402">
        <v>3</v>
      </c>
      <c r="F22" s="402">
        <v>12000</v>
      </c>
      <c r="G22" s="119">
        <f t="shared" ref="G22:G42" si="17">E22*F22</f>
        <v>36000</v>
      </c>
      <c r="H22" s="402">
        <v>3</v>
      </c>
      <c r="I22" s="402">
        <v>12000</v>
      </c>
      <c r="J22" s="119">
        <f t="shared" ref="J22:J42" si="18">H22*I22</f>
        <v>36000</v>
      </c>
      <c r="K22" s="117"/>
      <c r="L22" s="118"/>
      <c r="M22" s="119">
        <f t="shared" ref="M22" si="19">K22*L22</f>
        <v>0</v>
      </c>
      <c r="N22" s="117"/>
      <c r="O22" s="118"/>
      <c r="P22" s="138">
        <f t="shared" ref="P22" si="20">N22*O22</f>
        <v>0</v>
      </c>
      <c r="Q22" s="117"/>
      <c r="R22" s="118"/>
      <c r="S22" s="119">
        <f t="shared" ref="S22" si="21">Q22*R22</f>
        <v>0</v>
      </c>
      <c r="T22" s="117"/>
      <c r="U22" s="118"/>
      <c r="V22" s="138">
        <f t="shared" ref="V22" si="22">T22*U22</f>
        <v>0</v>
      </c>
      <c r="W22" s="117"/>
      <c r="X22" s="118"/>
      <c r="Y22" s="119">
        <f t="shared" ref="Y22" si="23">W22*X22</f>
        <v>0</v>
      </c>
      <c r="Z22" s="117"/>
      <c r="AA22" s="118"/>
      <c r="AB22" s="138">
        <f t="shared" ref="AB22" si="24">Z22*AA22</f>
        <v>0</v>
      </c>
      <c r="AC22" s="120">
        <f t="shared" si="0"/>
        <v>36000</v>
      </c>
      <c r="AD22" s="121">
        <f t="shared" si="1"/>
        <v>36000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s="394" customFormat="1" ht="30" customHeight="1" x14ac:dyDescent="0.2">
      <c r="A23" s="399" t="s">
        <v>101</v>
      </c>
      <c r="B23" s="400" t="s">
        <v>105</v>
      </c>
      <c r="C23" s="401" t="s">
        <v>269</v>
      </c>
      <c r="D23" s="402" t="s">
        <v>104</v>
      </c>
      <c r="E23" s="402">
        <v>3</v>
      </c>
      <c r="F23" s="402">
        <v>10000</v>
      </c>
      <c r="G23" s="119">
        <f t="shared" si="17"/>
        <v>30000</v>
      </c>
      <c r="H23" s="402">
        <v>3</v>
      </c>
      <c r="I23" s="402">
        <v>10000</v>
      </c>
      <c r="J23" s="119">
        <f t="shared" si="18"/>
        <v>30000</v>
      </c>
      <c r="K23" s="117"/>
      <c r="L23" s="118"/>
      <c r="M23" s="397"/>
      <c r="N23" s="117"/>
      <c r="O23" s="118"/>
      <c r="P23" s="138"/>
      <c r="Q23" s="117"/>
      <c r="R23" s="118"/>
      <c r="S23" s="397"/>
      <c r="T23" s="117"/>
      <c r="U23" s="118"/>
      <c r="V23" s="138"/>
      <c r="W23" s="117"/>
      <c r="X23" s="118"/>
      <c r="Y23" s="397"/>
      <c r="Z23" s="117"/>
      <c r="AA23" s="118"/>
      <c r="AB23" s="138"/>
      <c r="AC23" s="120">
        <f t="shared" si="0"/>
        <v>30000</v>
      </c>
      <c r="AD23" s="121">
        <f t="shared" si="1"/>
        <v>30000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94" customFormat="1" ht="30" customHeight="1" x14ac:dyDescent="0.2">
      <c r="A24" s="399" t="s">
        <v>101</v>
      </c>
      <c r="B24" s="400" t="s">
        <v>106</v>
      </c>
      <c r="C24" s="401" t="s">
        <v>270</v>
      </c>
      <c r="D24" s="402" t="s">
        <v>104</v>
      </c>
      <c r="E24" s="402">
        <v>3</v>
      </c>
      <c r="F24" s="402">
        <v>7000</v>
      </c>
      <c r="G24" s="119">
        <f t="shared" si="17"/>
        <v>21000</v>
      </c>
      <c r="H24" s="402">
        <v>3</v>
      </c>
      <c r="I24" s="402">
        <v>7000</v>
      </c>
      <c r="J24" s="119">
        <f t="shared" si="18"/>
        <v>21000</v>
      </c>
      <c r="K24" s="117"/>
      <c r="L24" s="118"/>
      <c r="M24" s="397"/>
      <c r="N24" s="117"/>
      <c r="O24" s="118"/>
      <c r="P24" s="138"/>
      <c r="Q24" s="117"/>
      <c r="R24" s="118"/>
      <c r="S24" s="397"/>
      <c r="T24" s="117"/>
      <c r="U24" s="118"/>
      <c r="V24" s="138"/>
      <c r="W24" s="117"/>
      <c r="X24" s="118"/>
      <c r="Y24" s="397"/>
      <c r="Z24" s="117"/>
      <c r="AA24" s="118"/>
      <c r="AB24" s="138"/>
      <c r="AC24" s="120">
        <f t="shared" si="0"/>
        <v>21000</v>
      </c>
      <c r="AD24" s="121">
        <f t="shared" si="1"/>
        <v>21000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s="394" customFormat="1" ht="30" customHeight="1" x14ac:dyDescent="0.2">
      <c r="A25" s="399" t="s">
        <v>101</v>
      </c>
      <c r="B25" s="400" t="s">
        <v>181</v>
      </c>
      <c r="C25" s="401" t="s">
        <v>271</v>
      </c>
      <c r="D25" s="402" t="s">
        <v>104</v>
      </c>
      <c r="E25" s="402">
        <v>3</v>
      </c>
      <c r="F25" s="402">
        <v>7000</v>
      </c>
      <c r="G25" s="119">
        <f t="shared" si="17"/>
        <v>21000</v>
      </c>
      <c r="H25" s="402">
        <v>3</v>
      </c>
      <c r="I25" s="402">
        <v>7000</v>
      </c>
      <c r="J25" s="119">
        <f t="shared" si="18"/>
        <v>21000</v>
      </c>
      <c r="K25" s="117"/>
      <c r="L25" s="118"/>
      <c r="M25" s="397"/>
      <c r="N25" s="117"/>
      <c r="O25" s="118"/>
      <c r="P25" s="138"/>
      <c r="Q25" s="117"/>
      <c r="R25" s="118"/>
      <c r="S25" s="397"/>
      <c r="T25" s="117"/>
      <c r="U25" s="118"/>
      <c r="V25" s="138"/>
      <c r="W25" s="117"/>
      <c r="X25" s="118"/>
      <c r="Y25" s="397"/>
      <c r="Z25" s="117"/>
      <c r="AA25" s="118"/>
      <c r="AB25" s="138"/>
      <c r="AC25" s="120">
        <f t="shared" si="0"/>
        <v>21000</v>
      </c>
      <c r="AD25" s="121">
        <f t="shared" si="1"/>
        <v>21000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s="394" customFormat="1" ht="30" customHeight="1" x14ac:dyDescent="0.2">
      <c r="A26" s="399" t="s">
        <v>101</v>
      </c>
      <c r="B26" s="400" t="s">
        <v>272</v>
      </c>
      <c r="C26" s="401" t="s">
        <v>273</v>
      </c>
      <c r="D26" s="402" t="s">
        <v>104</v>
      </c>
      <c r="E26" s="402">
        <v>3</v>
      </c>
      <c r="F26" s="402">
        <v>9000</v>
      </c>
      <c r="G26" s="119">
        <f t="shared" si="17"/>
        <v>27000</v>
      </c>
      <c r="H26" s="402">
        <v>3</v>
      </c>
      <c r="I26" s="402">
        <v>9000</v>
      </c>
      <c r="J26" s="119">
        <f t="shared" si="18"/>
        <v>27000</v>
      </c>
      <c r="K26" s="117"/>
      <c r="L26" s="118"/>
      <c r="M26" s="397"/>
      <c r="N26" s="117"/>
      <c r="O26" s="118"/>
      <c r="P26" s="138"/>
      <c r="Q26" s="117"/>
      <c r="R26" s="118"/>
      <c r="S26" s="397"/>
      <c r="T26" s="117"/>
      <c r="U26" s="118"/>
      <c r="V26" s="138"/>
      <c r="W26" s="117"/>
      <c r="X26" s="118"/>
      <c r="Y26" s="397"/>
      <c r="Z26" s="117"/>
      <c r="AA26" s="118"/>
      <c r="AB26" s="138"/>
      <c r="AC26" s="120">
        <f t="shared" si="0"/>
        <v>27000</v>
      </c>
      <c r="AD26" s="121">
        <f t="shared" si="1"/>
        <v>27000</v>
      </c>
      <c r="AE26" s="122">
        <f t="shared" si="2"/>
        <v>0</v>
      </c>
      <c r="AF26" s="123">
        <f t="shared" si="3"/>
        <v>0</v>
      </c>
      <c r="AG26" s="124"/>
      <c r="AH26" s="99"/>
      <c r="AI26" s="99"/>
    </row>
    <row r="27" spans="1:35" s="394" customFormat="1" ht="30" customHeight="1" x14ac:dyDescent="0.2">
      <c r="A27" s="399" t="s">
        <v>101</v>
      </c>
      <c r="B27" s="400" t="s">
        <v>182</v>
      </c>
      <c r="C27" s="401" t="s">
        <v>274</v>
      </c>
      <c r="D27" s="402" t="s">
        <v>104</v>
      </c>
      <c r="E27" s="402">
        <v>3</v>
      </c>
      <c r="F27" s="402">
        <v>8000</v>
      </c>
      <c r="G27" s="119">
        <f t="shared" si="17"/>
        <v>24000</v>
      </c>
      <c r="H27" s="402">
        <v>3</v>
      </c>
      <c r="I27" s="402">
        <v>8000</v>
      </c>
      <c r="J27" s="119">
        <f t="shared" si="18"/>
        <v>24000</v>
      </c>
      <c r="K27" s="117"/>
      <c r="L27" s="118"/>
      <c r="M27" s="397"/>
      <c r="N27" s="117"/>
      <c r="O27" s="118"/>
      <c r="P27" s="138"/>
      <c r="Q27" s="117"/>
      <c r="R27" s="118"/>
      <c r="S27" s="397"/>
      <c r="T27" s="117"/>
      <c r="U27" s="118"/>
      <c r="V27" s="138"/>
      <c r="W27" s="117"/>
      <c r="X27" s="118"/>
      <c r="Y27" s="397"/>
      <c r="Z27" s="117"/>
      <c r="AA27" s="118"/>
      <c r="AB27" s="138"/>
      <c r="AC27" s="120">
        <f t="shared" si="0"/>
        <v>24000</v>
      </c>
      <c r="AD27" s="121">
        <f t="shared" si="1"/>
        <v>24000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s="394" customFormat="1" ht="30" customHeight="1" x14ac:dyDescent="0.2">
      <c r="A28" s="399" t="s">
        <v>101</v>
      </c>
      <c r="B28" s="400" t="s">
        <v>184</v>
      </c>
      <c r="C28" s="401" t="s">
        <v>275</v>
      </c>
      <c r="D28" s="402" t="s">
        <v>104</v>
      </c>
      <c r="E28" s="402">
        <v>3</v>
      </c>
      <c r="F28" s="402">
        <v>12000</v>
      </c>
      <c r="G28" s="119">
        <f t="shared" si="17"/>
        <v>36000</v>
      </c>
      <c r="H28" s="402">
        <v>3</v>
      </c>
      <c r="I28" s="402">
        <v>12000</v>
      </c>
      <c r="J28" s="119">
        <f t="shared" si="18"/>
        <v>36000</v>
      </c>
      <c r="K28" s="117"/>
      <c r="L28" s="118"/>
      <c r="M28" s="397"/>
      <c r="N28" s="117"/>
      <c r="O28" s="118"/>
      <c r="P28" s="138"/>
      <c r="Q28" s="117"/>
      <c r="R28" s="118"/>
      <c r="S28" s="397"/>
      <c r="T28" s="117"/>
      <c r="U28" s="118"/>
      <c r="V28" s="138"/>
      <c r="W28" s="117"/>
      <c r="X28" s="118"/>
      <c r="Y28" s="397"/>
      <c r="Z28" s="117"/>
      <c r="AA28" s="118"/>
      <c r="AB28" s="138"/>
      <c r="AC28" s="120">
        <f t="shared" si="0"/>
        <v>36000</v>
      </c>
      <c r="AD28" s="121">
        <f t="shared" si="1"/>
        <v>36000</v>
      </c>
      <c r="AE28" s="122">
        <f t="shared" si="2"/>
        <v>0</v>
      </c>
      <c r="AF28" s="123">
        <f t="shared" si="3"/>
        <v>0</v>
      </c>
      <c r="AG28" s="124"/>
      <c r="AH28" s="99"/>
      <c r="AI28" s="99"/>
    </row>
    <row r="29" spans="1:35" s="394" customFormat="1" ht="30" customHeight="1" x14ac:dyDescent="0.2">
      <c r="A29" s="399" t="s">
        <v>101</v>
      </c>
      <c r="B29" s="400" t="s">
        <v>183</v>
      </c>
      <c r="C29" s="401" t="s">
        <v>276</v>
      </c>
      <c r="D29" s="402" t="s">
        <v>215</v>
      </c>
      <c r="E29" s="402">
        <v>1</v>
      </c>
      <c r="F29" s="402">
        <v>6000</v>
      </c>
      <c r="G29" s="119">
        <f t="shared" si="17"/>
        <v>6000</v>
      </c>
      <c r="H29" s="402">
        <v>1</v>
      </c>
      <c r="I29" s="402">
        <v>6000</v>
      </c>
      <c r="J29" s="119">
        <f t="shared" si="18"/>
        <v>6000</v>
      </c>
      <c r="K29" s="117"/>
      <c r="L29" s="118"/>
      <c r="M29" s="397"/>
      <c r="N29" s="117"/>
      <c r="O29" s="118"/>
      <c r="P29" s="138"/>
      <c r="Q29" s="117"/>
      <c r="R29" s="118"/>
      <c r="S29" s="397"/>
      <c r="T29" s="117"/>
      <c r="U29" s="118"/>
      <c r="V29" s="138"/>
      <c r="W29" s="117"/>
      <c r="X29" s="118"/>
      <c r="Y29" s="397"/>
      <c r="Z29" s="117"/>
      <c r="AA29" s="118"/>
      <c r="AB29" s="138"/>
      <c r="AC29" s="120">
        <f t="shared" si="0"/>
        <v>6000</v>
      </c>
      <c r="AD29" s="121">
        <f t="shared" si="1"/>
        <v>6000</v>
      </c>
      <c r="AE29" s="122">
        <f t="shared" si="2"/>
        <v>0</v>
      </c>
      <c r="AF29" s="123">
        <f t="shared" si="3"/>
        <v>0</v>
      </c>
      <c r="AG29" s="124"/>
      <c r="AH29" s="99"/>
      <c r="AI29" s="99"/>
    </row>
    <row r="30" spans="1:35" s="394" customFormat="1" ht="39" customHeight="1" x14ac:dyDescent="0.2">
      <c r="A30" s="463" t="s">
        <v>101</v>
      </c>
      <c r="B30" s="464" t="s">
        <v>185</v>
      </c>
      <c r="C30" s="459" t="s">
        <v>297</v>
      </c>
      <c r="D30" s="408" t="s">
        <v>104</v>
      </c>
      <c r="E30" s="408">
        <v>3</v>
      </c>
      <c r="F30" s="408">
        <v>8000</v>
      </c>
      <c r="G30" s="465">
        <f t="shared" si="17"/>
        <v>24000</v>
      </c>
      <c r="H30" s="408">
        <v>3</v>
      </c>
      <c r="I30" s="408">
        <v>8000</v>
      </c>
      <c r="J30" s="465">
        <f t="shared" si="18"/>
        <v>24000</v>
      </c>
      <c r="K30" s="117"/>
      <c r="L30" s="118"/>
      <c r="M30" s="397"/>
      <c r="N30" s="117"/>
      <c r="O30" s="118"/>
      <c r="P30" s="138"/>
      <c r="Q30" s="117"/>
      <c r="R30" s="118"/>
      <c r="S30" s="397"/>
      <c r="T30" s="117"/>
      <c r="U30" s="118"/>
      <c r="V30" s="138"/>
      <c r="W30" s="117"/>
      <c r="X30" s="118"/>
      <c r="Y30" s="397"/>
      <c r="Z30" s="117"/>
      <c r="AA30" s="118"/>
      <c r="AB30" s="138"/>
      <c r="AC30" s="120">
        <f t="shared" si="0"/>
        <v>24000</v>
      </c>
      <c r="AD30" s="121">
        <f t="shared" si="1"/>
        <v>24000</v>
      </c>
      <c r="AE30" s="122">
        <f t="shared" si="2"/>
        <v>0</v>
      </c>
      <c r="AF30" s="123">
        <f t="shared" si="3"/>
        <v>0</v>
      </c>
      <c r="AG30" s="124" t="s">
        <v>626</v>
      </c>
      <c r="AH30" s="99"/>
      <c r="AI30" s="99"/>
    </row>
    <row r="31" spans="1:35" s="394" customFormat="1" ht="30" customHeight="1" x14ac:dyDescent="0.2">
      <c r="A31" s="399" t="s">
        <v>101</v>
      </c>
      <c r="B31" s="400" t="s">
        <v>187</v>
      </c>
      <c r="C31" s="404" t="s">
        <v>277</v>
      </c>
      <c r="D31" s="402" t="s">
        <v>104</v>
      </c>
      <c r="E31" s="402">
        <v>3</v>
      </c>
      <c r="F31" s="402">
        <v>12000</v>
      </c>
      <c r="G31" s="119">
        <f t="shared" si="17"/>
        <v>36000</v>
      </c>
      <c r="H31" s="402">
        <v>3</v>
      </c>
      <c r="I31" s="402">
        <v>12000</v>
      </c>
      <c r="J31" s="119">
        <f t="shared" si="18"/>
        <v>36000</v>
      </c>
      <c r="K31" s="117"/>
      <c r="L31" s="118"/>
      <c r="M31" s="397"/>
      <c r="N31" s="117"/>
      <c r="O31" s="118"/>
      <c r="P31" s="138"/>
      <c r="Q31" s="117"/>
      <c r="R31" s="118"/>
      <c r="S31" s="397"/>
      <c r="T31" s="117"/>
      <c r="U31" s="118"/>
      <c r="V31" s="138"/>
      <c r="W31" s="117"/>
      <c r="X31" s="118"/>
      <c r="Y31" s="397"/>
      <c r="Z31" s="117"/>
      <c r="AA31" s="118"/>
      <c r="AB31" s="138"/>
      <c r="AC31" s="120">
        <f t="shared" si="0"/>
        <v>36000</v>
      </c>
      <c r="AD31" s="121">
        <f t="shared" si="1"/>
        <v>36000</v>
      </c>
      <c r="AE31" s="122">
        <f t="shared" si="2"/>
        <v>0</v>
      </c>
      <c r="AF31" s="123">
        <f t="shared" si="3"/>
        <v>0</v>
      </c>
      <c r="AG31" s="124"/>
      <c r="AH31" s="99"/>
      <c r="AI31" s="99"/>
    </row>
    <row r="32" spans="1:35" s="394" customFormat="1" ht="30" customHeight="1" x14ac:dyDescent="0.2">
      <c r="A32" s="399" t="s">
        <v>101</v>
      </c>
      <c r="B32" s="400" t="s">
        <v>189</v>
      </c>
      <c r="C32" s="401" t="s">
        <v>278</v>
      </c>
      <c r="D32" s="402" t="s">
        <v>215</v>
      </c>
      <c r="E32" s="402">
        <v>1</v>
      </c>
      <c r="F32" s="402">
        <v>21000</v>
      </c>
      <c r="G32" s="119">
        <f t="shared" si="17"/>
        <v>21000</v>
      </c>
      <c r="H32" s="402">
        <v>1</v>
      </c>
      <c r="I32" s="402">
        <v>21000</v>
      </c>
      <c r="J32" s="119">
        <f t="shared" si="18"/>
        <v>21000</v>
      </c>
      <c r="K32" s="117"/>
      <c r="L32" s="118"/>
      <c r="M32" s="397"/>
      <c r="N32" s="117"/>
      <c r="O32" s="118"/>
      <c r="P32" s="138"/>
      <c r="Q32" s="117"/>
      <c r="R32" s="118"/>
      <c r="S32" s="397"/>
      <c r="T32" s="117"/>
      <c r="U32" s="118"/>
      <c r="V32" s="138"/>
      <c r="W32" s="117"/>
      <c r="X32" s="118"/>
      <c r="Y32" s="397"/>
      <c r="Z32" s="117"/>
      <c r="AA32" s="118"/>
      <c r="AB32" s="138"/>
      <c r="AC32" s="120">
        <f t="shared" si="0"/>
        <v>21000</v>
      </c>
      <c r="AD32" s="121">
        <f t="shared" si="1"/>
        <v>21000</v>
      </c>
      <c r="AE32" s="122">
        <f t="shared" si="2"/>
        <v>0</v>
      </c>
      <c r="AF32" s="123">
        <f t="shared" si="3"/>
        <v>0</v>
      </c>
      <c r="AG32" s="124"/>
      <c r="AH32" s="99"/>
      <c r="AI32" s="99"/>
    </row>
    <row r="33" spans="1:35" s="394" customFormat="1" ht="30" customHeight="1" x14ac:dyDescent="0.2">
      <c r="A33" s="399" t="s">
        <v>101</v>
      </c>
      <c r="B33" s="400" t="s">
        <v>280</v>
      </c>
      <c r="C33" s="401" t="s">
        <v>281</v>
      </c>
      <c r="D33" s="402" t="s">
        <v>215</v>
      </c>
      <c r="E33" s="402">
        <v>1</v>
      </c>
      <c r="F33" s="402">
        <v>10000</v>
      </c>
      <c r="G33" s="119">
        <f t="shared" si="17"/>
        <v>10000</v>
      </c>
      <c r="H33" s="402">
        <v>1</v>
      </c>
      <c r="I33" s="402">
        <v>10000</v>
      </c>
      <c r="J33" s="119">
        <f t="shared" si="18"/>
        <v>10000</v>
      </c>
      <c r="K33" s="117"/>
      <c r="L33" s="118"/>
      <c r="M33" s="397"/>
      <c r="N33" s="117"/>
      <c r="O33" s="118"/>
      <c r="P33" s="138"/>
      <c r="Q33" s="117"/>
      <c r="R33" s="118"/>
      <c r="S33" s="397"/>
      <c r="T33" s="117"/>
      <c r="U33" s="118"/>
      <c r="V33" s="138"/>
      <c r="W33" s="117"/>
      <c r="X33" s="118"/>
      <c r="Y33" s="397"/>
      <c r="Z33" s="117"/>
      <c r="AA33" s="118"/>
      <c r="AB33" s="138"/>
      <c r="AC33" s="120">
        <f t="shared" si="0"/>
        <v>10000</v>
      </c>
      <c r="AD33" s="121">
        <f t="shared" si="1"/>
        <v>10000</v>
      </c>
      <c r="AE33" s="122">
        <f t="shared" si="2"/>
        <v>0</v>
      </c>
      <c r="AF33" s="123">
        <f t="shared" si="3"/>
        <v>0</v>
      </c>
      <c r="AG33" s="124"/>
      <c r="AH33" s="99"/>
      <c r="AI33" s="99"/>
    </row>
    <row r="34" spans="1:35" s="394" customFormat="1" ht="53.25" customHeight="1" x14ac:dyDescent="0.2">
      <c r="A34" s="463" t="s">
        <v>101</v>
      </c>
      <c r="B34" s="464" t="s">
        <v>282</v>
      </c>
      <c r="C34" s="407" t="s">
        <v>298</v>
      </c>
      <c r="D34" s="408" t="s">
        <v>215</v>
      </c>
      <c r="E34" s="408">
        <v>1</v>
      </c>
      <c r="F34" s="408">
        <v>24000</v>
      </c>
      <c r="G34" s="465">
        <f t="shared" si="17"/>
        <v>24000</v>
      </c>
      <c r="H34" s="408">
        <v>1</v>
      </c>
      <c r="I34" s="408">
        <v>24000</v>
      </c>
      <c r="J34" s="465">
        <f t="shared" si="18"/>
        <v>24000</v>
      </c>
      <c r="K34" s="466"/>
      <c r="L34" s="467"/>
      <c r="M34" s="468"/>
      <c r="N34" s="117"/>
      <c r="O34" s="118"/>
      <c r="P34" s="138"/>
      <c r="Q34" s="117"/>
      <c r="R34" s="118"/>
      <c r="S34" s="397"/>
      <c r="T34" s="117"/>
      <c r="U34" s="118"/>
      <c r="V34" s="138"/>
      <c r="W34" s="117"/>
      <c r="X34" s="118"/>
      <c r="Y34" s="397"/>
      <c r="Z34" s="117"/>
      <c r="AA34" s="118"/>
      <c r="AB34" s="138"/>
      <c r="AC34" s="120">
        <f t="shared" si="0"/>
        <v>24000</v>
      </c>
      <c r="AD34" s="121">
        <f t="shared" si="1"/>
        <v>24000</v>
      </c>
      <c r="AE34" s="122">
        <f t="shared" si="2"/>
        <v>0</v>
      </c>
      <c r="AF34" s="123">
        <f t="shared" si="3"/>
        <v>0</v>
      </c>
      <c r="AG34" s="124" t="s">
        <v>627</v>
      </c>
      <c r="AH34" s="99"/>
      <c r="AI34" s="99"/>
    </row>
    <row r="35" spans="1:35" s="394" customFormat="1" ht="30" customHeight="1" x14ac:dyDescent="0.2">
      <c r="A35" s="399" t="s">
        <v>101</v>
      </c>
      <c r="B35" s="400" t="s">
        <v>283</v>
      </c>
      <c r="C35" s="401" t="s">
        <v>284</v>
      </c>
      <c r="D35" s="402" t="s">
        <v>215</v>
      </c>
      <c r="E35" s="402">
        <v>1</v>
      </c>
      <c r="F35" s="402">
        <v>7500</v>
      </c>
      <c r="G35" s="119">
        <f t="shared" si="17"/>
        <v>7500</v>
      </c>
      <c r="H35" s="402">
        <v>1</v>
      </c>
      <c r="I35" s="402">
        <v>7500</v>
      </c>
      <c r="J35" s="119">
        <f t="shared" si="18"/>
        <v>7500</v>
      </c>
      <c r="K35" s="117"/>
      <c r="L35" s="118"/>
      <c r="M35" s="397"/>
      <c r="N35" s="117"/>
      <c r="O35" s="118"/>
      <c r="P35" s="138"/>
      <c r="Q35" s="117"/>
      <c r="R35" s="118"/>
      <c r="S35" s="397"/>
      <c r="T35" s="117"/>
      <c r="U35" s="118"/>
      <c r="V35" s="138"/>
      <c r="W35" s="117"/>
      <c r="X35" s="118"/>
      <c r="Y35" s="397"/>
      <c r="Z35" s="117"/>
      <c r="AA35" s="118"/>
      <c r="AB35" s="138"/>
      <c r="AC35" s="120">
        <f t="shared" si="0"/>
        <v>7500</v>
      </c>
      <c r="AD35" s="121">
        <f t="shared" si="1"/>
        <v>7500</v>
      </c>
      <c r="AE35" s="122">
        <f t="shared" si="2"/>
        <v>0</v>
      </c>
      <c r="AF35" s="123">
        <f t="shared" si="3"/>
        <v>0</v>
      </c>
      <c r="AG35" s="124"/>
      <c r="AH35" s="99"/>
      <c r="AI35" s="99"/>
    </row>
    <row r="36" spans="1:35" s="394" customFormat="1" ht="30" customHeight="1" x14ac:dyDescent="0.2">
      <c r="A36" s="399" t="s">
        <v>101</v>
      </c>
      <c r="B36" s="405" t="s">
        <v>285</v>
      </c>
      <c r="C36" s="401" t="s">
        <v>286</v>
      </c>
      <c r="D36" s="402" t="s">
        <v>215</v>
      </c>
      <c r="E36" s="402">
        <v>1</v>
      </c>
      <c r="F36" s="402">
        <v>12000</v>
      </c>
      <c r="G36" s="119">
        <f t="shared" si="17"/>
        <v>12000</v>
      </c>
      <c r="H36" s="402">
        <v>1</v>
      </c>
      <c r="I36" s="402">
        <v>12000</v>
      </c>
      <c r="J36" s="119">
        <f t="shared" si="18"/>
        <v>12000</v>
      </c>
      <c r="K36" s="117"/>
      <c r="L36" s="118"/>
      <c r="M36" s="397"/>
      <c r="N36" s="117"/>
      <c r="O36" s="118"/>
      <c r="P36" s="138"/>
      <c r="Q36" s="117"/>
      <c r="R36" s="118"/>
      <c r="S36" s="397"/>
      <c r="T36" s="117"/>
      <c r="U36" s="118"/>
      <c r="V36" s="138"/>
      <c r="W36" s="117"/>
      <c r="X36" s="118"/>
      <c r="Y36" s="397"/>
      <c r="Z36" s="117"/>
      <c r="AA36" s="118"/>
      <c r="AB36" s="138"/>
      <c r="AC36" s="120">
        <f t="shared" si="0"/>
        <v>12000</v>
      </c>
      <c r="AD36" s="121">
        <f t="shared" si="1"/>
        <v>12000</v>
      </c>
      <c r="AE36" s="122">
        <f t="shared" si="2"/>
        <v>0</v>
      </c>
      <c r="AF36" s="123">
        <f t="shared" si="3"/>
        <v>0</v>
      </c>
      <c r="AG36" s="124"/>
      <c r="AH36" s="99"/>
      <c r="AI36" s="99"/>
    </row>
    <row r="37" spans="1:35" s="394" customFormat="1" ht="88.5" customHeight="1" x14ac:dyDescent="0.2">
      <c r="A37" s="399" t="s">
        <v>101</v>
      </c>
      <c r="B37" s="400" t="s">
        <v>287</v>
      </c>
      <c r="C37" s="401" t="s">
        <v>299</v>
      </c>
      <c r="D37" s="402" t="s">
        <v>288</v>
      </c>
      <c r="E37" s="402">
        <v>7</v>
      </c>
      <c r="F37" s="402">
        <v>16000</v>
      </c>
      <c r="G37" s="119">
        <f t="shared" si="17"/>
        <v>112000</v>
      </c>
      <c r="H37" s="402">
        <v>7</v>
      </c>
      <c r="I37" s="402">
        <v>16000</v>
      </c>
      <c r="J37" s="119">
        <f t="shared" si="18"/>
        <v>112000</v>
      </c>
      <c r="K37" s="117"/>
      <c r="L37" s="118"/>
      <c r="M37" s="397"/>
      <c r="N37" s="117"/>
      <c r="O37" s="118"/>
      <c r="P37" s="138"/>
      <c r="Q37" s="117"/>
      <c r="R37" s="118"/>
      <c r="S37" s="397"/>
      <c r="T37" s="117"/>
      <c r="U37" s="118"/>
      <c r="V37" s="138"/>
      <c r="W37" s="117"/>
      <c r="X37" s="118"/>
      <c r="Y37" s="397"/>
      <c r="Z37" s="117"/>
      <c r="AA37" s="118"/>
      <c r="AB37" s="138"/>
      <c r="AC37" s="120">
        <f t="shared" si="0"/>
        <v>112000</v>
      </c>
      <c r="AD37" s="121">
        <f t="shared" si="1"/>
        <v>112000</v>
      </c>
      <c r="AE37" s="122">
        <f t="shared" si="2"/>
        <v>0</v>
      </c>
      <c r="AF37" s="123">
        <f t="shared" si="3"/>
        <v>0</v>
      </c>
      <c r="AG37" s="124"/>
      <c r="AH37" s="99"/>
      <c r="AI37" s="99"/>
    </row>
    <row r="38" spans="1:35" s="394" customFormat="1" ht="51" customHeight="1" x14ac:dyDescent="0.2">
      <c r="A38" s="399" t="s">
        <v>101</v>
      </c>
      <c r="B38" s="400" t="s">
        <v>289</v>
      </c>
      <c r="C38" s="401" t="s">
        <v>342</v>
      </c>
      <c r="D38" s="402" t="s">
        <v>215</v>
      </c>
      <c r="E38" s="402">
        <v>1</v>
      </c>
      <c r="F38" s="402">
        <v>16000</v>
      </c>
      <c r="G38" s="119">
        <f t="shared" si="17"/>
        <v>16000</v>
      </c>
      <c r="H38" s="402">
        <v>1</v>
      </c>
      <c r="I38" s="402">
        <v>16000</v>
      </c>
      <c r="J38" s="119">
        <f t="shared" si="18"/>
        <v>16000</v>
      </c>
      <c r="K38" s="117"/>
      <c r="L38" s="118"/>
      <c r="M38" s="397"/>
      <c r="N38" s="117"/>
      <c r="O38" s="118"/>
      <c r="P38" s="138"/>
      <c r="Q38" s="117"/>
      <c r="R38" s="118"/>
      <c r="S38" s="397"/>
      <c r="T38" s="117"/>
      <c r="U38" s="118"/>
      <c r="V38" s="138"/>
      <c r="W38" s="117"/>
      <c r="X38" s="118"/>
      <c r="Y38" s="397"/>
      <c r="Z38" s="117"/>
      <c r="AA38" s="118"/>
      <c r="AB38" s="138"/>
      <c r="AC38" s="120">
        <f t="shared" si="0"/>
        <v>16000</v>
      </c>
      <c r="AD38" s="121">
        <f t="shared" si="1"/>
        <v>16000</v>
      </c>
      <c r="AE38" s="122">
        <f t="shared" si="2"/>
        <v>0</v>
      </c>
      <c r="AF38" s="123">
        <f t="shared" si="3"/>
        <v>0</v>
      </c>
      <c r="AG38" s="124" t="s">
        <v>628</v>
      </c>
      <c r="AH38" s="99"/>
      <c r="AI38" s="99"/>
    </row>
    <row r="39" spans="1:35" s="394" customFormat="1" ht="30" customHeight="1" thickBot="1" x14ac:dyDescent="0.25">
      <c r="A39" s="399" t="s">
        <v>101</v>
      </c>
      <c r="B39" s="406" t="s">
        <v>290</v>
      </c>
      <c r="C39" s="401" t="s">
        <v>291</v>
      </c>
      <c r="D39" s="402" t="s">
        <v>215</v>
      </c>
      <c r="E39" s="402">
        <v>1</v>
      </c>
      <c r="F39" s="402">
        <v>21000</v>
      </c>
      <c r="G39" s="119">
        <f t="shared" si="17"/>
        <v>21000</v>
      </c>
      <c r="H39" s="402">
        <v>1</v>
      </c>
      <c r="I39" s="402">
        <v>21000</v>
      </c>
      <c r="J39" s="119">
        <f t="shared" si="18"/>
        <v>21000</v>
      </c>
      <c r="K39" s="117"/>
      <c r="L39" s="118"/>
      <c r="M39" s="397"/>
      <c r="N39" s="117"/>
      <c r="O39" s="118"/>
      <c r="P39" s="138"/>
      <c r="Q39" s="117"/>
      <c r="R39" s="118"/>
      <c r="S39" s="397"/>
      <c r="T39" s="117"/>
      <c r="U39" s="118"/>
      <c r="V39" s="138"/>
      <c r="W39" s="117"/>
      <c r="X39" s="118"/>
      <c r="Y39" s="397"/>
      <c r="Z39" s="117"/>
      <c r="AA39" s="118"/>
      <c r="AB39" s="138"/>
      <c r="AC39" s="120">
        <f t="shared" si="0"/>
        <v>21000</v>
      </c>
      <c r="AD39" s="121">
        <f t="shared" si="1"/>
        <v>21000</v>
      </c>
      <c r="AE39" s="122">
        <f t="shared" si="2"/>
        <v>0</v>
      </c>
      <c r="AF39" s="123">
        <f t="shared" si="3"/>
        <v>0</v>
      </c>
      <c r="AG39" s="124"/>
      <c r="AH39" s="99"/>
      <c r="AI39" s="99"/>
    </row>
    <row r="40" spans="1:35" s="394" customFormat="1" ht="30" customHeight="1" thickBot="1" x14ac:dyDescent="0.25">
      <c r="A40" s="399" t="s">
        <v>101</v>
      </c>
      <c r="B40" s="406" t="s">
        <v>292</v>
      </c>
      <c r="C40" s="407" t="s">
        <v>293</v>
      </c>
      <c r="D40" s="408" t="s">
        <v>215</v>
      </c>
      <c r="E40" s="408">
        <v>1</v>
      </c>
      <c r="F40" s="408">
        <v>24000</v>
      </c>
      <c r="G40" s="119">
        <f t="shared" si="17"/>
        <v>24000</v>
      </c>
      <c r="H40" s="408">
        <v>1</v>
      </c>
      <c r="I40" s="408">
        <v>24000</v>
      </c>
      <c r="J40" s="119">
        <f t="shared" si="18"/>
        <v>24000</v>
      </c>
      <c r="K40" s="117"/>
      <c r="L40" s="118"/>
      <c r="M40" s="397"/>
      <c r="N40" s="117"/>
      <c r="O40" s="118"/>
      <c r="P40" s="138"/>
      <c r="Q40" s="117"/>
      <c r="R40" s="118"/>
      <c r="S40" s="397"/>
      <c r="T40" s="117"/>
      <c r="U40" s="118"/>
      <c r="V40" s="138"/>
      <c r="W40" s="117"/>
      <c r="X40" s="118"/>
      <c r="Y40" s="397"/>
      <c r="Z40" s="117"/>
      <c r="AA40" s="118"/>
      <c r="AB40" s="138"/>
      <c r="AC40" s="120">
        <f t="shared" si="0"/>
        <v>24000</v>
      </c>
      <c r="AD40" s="121">
        <f t="shared" si="1"/>
        <v>24000</v>
      </c>
      <c r="AE40" s="122">
        <f t="shared" si="2"/>
        <v>0</v>
      </c>
      <c r="AF40" s="123">
        <f t="shared" si="3"/>
        <v>0</v>
      </c>
      <c r="AG40" s="124"/>
      <c r="AH40" s="99"/>
      <c r="AI40" s="99"/>
    </row>
    <row r="41" spans="1:35" s="394" customFormat="1" ht="30" customHeight="1" thickBot="1" x14ac:dyDescent="0.25">
      <c r="A41" s="409" t="s">
        <v>101</v>
      </c>
      <c r="B41" s="406" t="s">
        <v>294</v>
      </c>
      <c r="C41" s="407" t="s">
        <v>295</v>
      </c>
      <c r="D41" s="408" t="s">
        <v>215</v>
      </c>
      <c r="E41" s="408">
        <v>1</v>
      </c>
      <c r="F41" s="408">
        <v>16000</v>
      </c>
      <c r="G41" s="119">
        <f t="shared" si="17"/>
        <v>16000</v>
      </c>
      <c r="H41" s="408">
        <v>1</v>
      </c>
      <c r="I41" s="408">
        <v>16000</v>
      </c>
      <c r="J41" s="119">
        <f t="shared" si="18"/>
        <v>16000</v>
      </c>
      <c r="K41" s="117"/>
      <c r="L41" s="118"/>
      <c r="M41" s="397"/>
      <c r="N41" s="117"/>
      <c r="O41" s="118"/>
      <c r="P41" s="138"/>
      <c r="Q41" s="117"/>
      <c r="R41" s="118"/>
      <c r="S41" s="397"/>
      <c r="T41" s="117"/>
      <c r="U41" s="118"/>
      <c r="V41" s="138"/>
      <c r="W41" s="117"/>
      <c r="X41" s="118"/>
      <c r="Y41" s="397"/>
      <c r="Z41" s="117"/>
      <c r="AA41" s="118"/>
      <c r="AB41" s="138"/>
      <c r="AC41" s="120">
        <f t="shared" si="0"/>
        <v>16000</v>
      </c>
      <c r="AD41" s="121">
        <f t="shared" si="1"/>
        <v>16000</v>
      </c>
      <c r="AE41" s="122">
        <f t="shared" si="2"/>
        <v>0</v>
      </c>
      <c r="AF41" s="123">
        <f t="shared" si="3"/>
        <v>0</v>
      </c>
      <c r="AG41" s="124"/>
      <c r="AH41" s="99"/>
      <c r="AI41" s="99"/>
    </row>
    <row r="42" spans="1:35" s="394" customFormat="1" ht="38.25" customHeight="1" thickBot="1" x14ac:dyDescent="0.25">
      <c r="A42" s="409" t="s">
        <v>101</v>
      </c>
      <c r="B42" s="406" t="s">
        <v>296</v>
      </c>
      <c r="C42" s="410" t="s">
        <v>300</v>
      </c>
      <c r="D42" s="411" t="s">
        <v>215</v>
      </c>
      <c r="E42" s="408">
        <v>1</v>
      </c>
      <c r="F42" s="408">
        <v>24000</v>
      </c>
      <c r="G42" s="119">
        <f t="shared" si="17"/>
        <v>24000</v>
      </c>
      <c r="H42" s="408">
        <v>1</v>
      </c>
      <c r="I42" s="408">
        <v>24000</v>
      </c>
      <c r="J42" s="119">
        <f t="shared" si="18"/>
        <v>24000</v>
      </c>
      <c r="K42" s="117"/>
      <c r="L42" s="118"/>
      <c r="M42" s="397"/>
      <c r="N42" s="117"/>
      <c r="O42" s="118"/>
      <c r="P42" s="138"/>
      <c r="Q42" s="117"/>
      <c r="R42" s="118"/>
      <c r="S42" s="397"/>
      <c r="T42" s="117"/>
      <c r="U42" s="118"/>
      <c r="V42" s="138"/>
      <c r="W42" s="117"/>
      <c r="X42" s="118"/>
      <c r="Y42" s="397"/>
      <c r="Z42" s="117"/>
      <c r="AA42" s="118"/>
      <c r="AB42" s="138"/>
      <c r="AC42" s="120">
        <f t="shared" si="0"/>
        <v>24000</v>
      </c>
      <c r="AD42" s="121">
        <f t="shared" si="1"/>
        <v>24000</v>
      </c>
      <c r="AE42" s="122">
        <f t="shared" si="2"/>
        <v>0</v>
      </c>
      <c r="AF42" s="123">
        <f t="shared" si="3"/>
        <v>0</v>
      </c>
      <c r="AG42" s="124"/>
      <c r="AH42" s="99"/>
      <c r="AI42" s="99"/>
    </row>
    <row r="43" spans="1:35" ht="15.75" customHeight="1" thickBot="1" x14ac:dyDescent="0.25">
      <c r="A43" s="151" t="s">
        <v>111</v>
      </c>
      <c r="B43" s="152"/>
      <c r="C43" s="153"/>
      <c r="D43" s="154"/>
      <c r="E43" s="155"/>
      <c r="F43" s="155"/>
      <c r="G43" s="156">
        <f>G21+G17+G13</f>
        <v>548500</v>
      </c>
      <c r="H43" s="155"/>
      <c r="I43" s="157"/>
      <c r="J43" s="158">
        <f>J21+J17+J13</f>
        <v>548500</v>
      </c>
      <c r="K43" s="159"/>
      <c r="L43" s="155"/>
      <c r="M43" s="156">
        <f>M21+M17+M13</f>
        <v>0</v>
      </c>
      <c r="N43" s="155"/>
      <c r="O43" s="155"/>
      <c r="P43" s="158">
        <f>P21+P17+P13</f>
        <v>0</v>
      </c>
      <c r="Q43" s="159"/>
      <c r="R43" s="155"/>
      <c r="S43" s="156">
        <f>S21+S17+S13</f>
        <v>0</v>
      </c>
      <c r="T43" s="155"/>
      <c r="U43" s="155"/>
      <c r="V43" s="158">
        <f>V21+V17+V13</f>
        <v>0</v>
      </c>
      <c r="W43" s="159"/>
      <c r="X43" s="155"/>
      <c r="Y43" s="156">
        <f>Y21+Y17+Y13</f>
        <v>0</v>
      </c>
      <c r="Z43" s="155"/>
      <c r="AA43" s="155"/>
      <c r="AB43" s="158">
        <f>AB21+AB17+AB13</f>
        <v>0</v>
      </c>
      <c r="AC43" s="158">
        <f>AC21+AC17+AC13</f>
        <v>548500</v>
      </c>
      <c r="AD43" s="160">
        <f>AD21+AD17+AD13</f>
        <v>548500</v>
      </c>
      <c r="AE43" s="157">
        <f t="shared" si="2"/>
        <v>0</v>
      </c>
      <c r="AF43" s="161">
        <f t="shared" si="3"/>
        <v>0</v>
      </c>
      <c r="AG43" s="162"/>
      <c r="AH43" s="99"/>
      <c r="AI43" s="99"/>
    </row>
    <row r="44" spans="1:35" ht="30" customHeight="1" x14ac:dyDescent="0.2">
      <c r="A44" s="163" t="s">
        <v>96</v>
      </c>
      <c r="B44" s="164">
        <v>2</v>
      </c>
      <c r="C44" s="165" t="s">
        <v>112</v>
      </c>
      <c r="D44" s="166"/>
      <c r="E44" s="167"/>
      <c r="F44" s="167"/>
      <c r="G44" s="167"/>
      <c r="H44" s="168"/>
      <c r="I44" s="167"/>
      <c r="J44" s="167"/>
      <c r="K44" s="167"/>
      <c r="L44" s="167"/>
      <c r="M44" s="169"/>
      <c r="N44" s="168"/>
      <c r="O44" s="167"/>
      <c r="P44" s="169"/>
      <c r="Q44" s="167"/>
      <c r="R44" s="167"/>
      <c r="S44" s="169"/>
      <c r="T44" s="168"/>
      <c r="U44" s="167"/>
      <c r="V44" s="169"/>
      <c r="W44" s="167"/>
      <c r="X44" s="167"/>
      <c r="Y44" s="169"/>
      <c r="Z44" s="168"/>
      <c r="AA44" s="167"/>
      <c r="AB44" s="167"/>
      <c r="AC44" s="95"/>
      <c r="AD44" s="96"/>
      <c r="AE44" s="96"/>
      <c r="AF44" s="97"/>
      <c r="AG44" s="98"/>
      <c r="AH44" s="99"/>
      <c r="AI44" s="99"/>
    </row>
    <row r="45" spans="1:35" ht="30" customHeight="1" x14ac:dyDescent="0.2">
      <c r="A45" s="100" t="s">
        <v>98</v>
      </c>
      <c r="B45" s="101" t="s">
        <v>113</v>
      </c>
      <c r="C45" s="170" t="s">
        <v>114</v>
      </c>
      <c r="D45" s="171"/>
      <c r="E45" s="104"/>
      <c r="F45" s="105"/>
      <c r="G45" s="106">
        <f>G43*22%</f>
        <v>120670</v>
      </c>
      <c r="H45" s="104"/>
      <c r="I45" s="105"/>
      <c r="J45" s="106">
        <f>J43*22%</f>
        <v>120670</v>
      </c>
      <c r="K45" s="104"/>
      <c r="L45" s="105"/>
      <c r="M45" s="106">
        <f>M66</f>
        <v>0</v>
      </c>
      <c r="N45" s="104"/>
      <c r="O45" s="105"/>
      <c r="P45" s="137">
        <f>P66</f>
        <v>0</v>
      </c>
      <c r="Q45" s="104"/>
      <c r="R45" s="105"/>
      <c r="S45" s="106">
        <f>S66</f>
        <v>0</v>
      </c>
      <c r="T45" s="104"/>
      <c r="U45" s="105"/>
      <c r="V45" s="137">
        <f>V66</f>
        <v>0</v>
      </c>
      <c r="W45" s="104"/>
      <c r="X45" s="105"/>
      <c r="Y45" s="106">
        <f>Y66</f>
        <v>0</v>
      </c>
      <c r="Z45" s="104"/>
      <c r="AA45" s="105"/>
      <c r="AB45" s="137">
        <f>AB66</f>
        <v>0</v>
      </c>
      <c r="AC45" s="107">
        <f t="shared" ref="AC45:AC66" si="25">G45+M45+S45+Y45</f>
        <v>120670</v>
      </c>
      <c r="AD45" s="108">
        <f t="shared" ref="AD45:AD66" si="26">J45+P45+V45+AB45</f>
        <v>120670</v>
      </c>
      <c r="AE45" s="109">
        <f t="shared" ref="AE45:AE66" si="27">AC45-AD45</f>
        <v>0</v>
      </c>
      <c r="AF45" s="110">
        <f t="shared" ref="AF45:AF67" si="28">AE45/AC45</f>
        <v>0</v>
      </c>
      <c r="AG45" s="111"/>
      <c r="AH45" s="112"/>
      <c r="AI45" s="112"/>
    </row>
    <row r="46" spans="1:35" s="394" customFormat="1" ht="30" customHeight="1" thickBot="1" x14ac:dyDescent="0.25">
      <c r="A46" s="399" t="s">
        <v>101</v>
      </c>
      <c r="B46" s="400" t="s">
        <v>102</v>
      </c>
      <c r="C46" s="401" t="s">
        <v>268</v>
      </c>
      <c r="D46" s="402" t="s">
        <v>104</v>
      </c>
      <c r="E46" s="402">
        <v>3</v>
      </c>
      <c r="F46" s="402">
        <v>2640</v>
      </c>
      <c r="G46" s="145">
        <f>E46*F46</f>
        <v>7920</v>
      </c>
      <c r="H46" s="402">
        <v>3</v>
      </c>
      <c r="I46" s="402">
        <v>2640</v>
      </c>
      <c r="J46" s="145">
        <f>H46*I46</f>
        <v>7920</v>
      </c>
      <c r="K46" s="143"/>
      <c r="L46" s="144"/>
      <c r="M46" s="145">
        <f>M42*22%</f>
        <v>0</v>
      </c>
      <c r="N46" s="143"/>
      <c r="O46" s="144"/>
      <c r="P46" s="146">
        <f>P42*22%</f>
        <v>0</v>
      </c>
      <c r="Q46" s="143"/>
      <c r="R46" s="144"/>
      <c r="S46" s="145">
        <f>S42*22%</f>
        <v>0</v>
      </c>
      <c r="T46" s="143"/>
      <c r="U46" s="144"/>
      <c r="V46" s="146">
        <f>V42*22%</f>
        <v>0</v>
      </c>
      <c r="W46" s="143"/>
      <c r="X46" s="144"/>
      <c r="Y46" s="145">
        <f>Y42*22%</f>
        <v>0</v>
      </c>
      <c r="Z46" s="143"/>
      <c r="AA46" s="144"/>
      <c r="AB46" s="146">
        <f>AB42*22%</f>
        <v>0</v>
      </c>
      <c r="AC46" s="132">
        <f t="shared" ref="AC46:AC65" si="29">G46+M46+S46+Y46</f>
        <v>7920</v>
      </c>
      <c r="AD46" s="133">
        <f t="shared" ref="AD46:AD65" si="30">J46+P46+V46+AB46</f>
        <v>7920</v>
      </c>
      <c r="AE46" s="134">
        <f t="shared" ref="AE46:AE65" si="31">AC46-AD46</f>
        <v>0</v>
      </c>
      <c r="AF46" s="149">
        <f t="shared" ref="AF46:AF65" si="32">AE46/AC46</f>
        <v>0</v>
      </c>
      <c r="AG46" s="150"/>
      <c r="AH46" s="99"/>
      <c r="AI46" s="99"/>
    </row>
    <row r="47" spans="1:35" s="394" customFormat="1" ht="30" customHeight="1" thickBot="1" x14ac:dyDescent="0.25">
      <c r="A47" s="399" t="s">
        <v>101</v>
      </c>
      <c r="B47" s="400" t="s">
        <v>105</v>
      </c>
      <c r="C47" s="401" t="s">
        <v>269</v>
      </c>
      <c r="D47" s="402" t="s">
        <v>104</v>
      </c>
      <c r="E47" s="402">
        <v>3</v>
      </c>
      <c r="F47" s="402">
        <v>2200</v>
      </c>
      <c r="G47" s="145">
        <f t="shared" ref="G47:G66" si="33">E47*F47</f>
        <v>6600</v>
      </c>
      <c r="H47" s="402">
        <v>3</v>
      </c>
      <c r="I47" s="402">
        <v>2200</v>
      </c>
      <c r="J47" s="145">
        <f t="shared" ref="J47:J66" si="34">H47*I47</f>
        <v>6600</v>
      </c>
      <c r="K47" s="143"/>
      <c r="L47" s="144"/>
      <c r="M47" s="412"/>
      <c r="N47" s="143"/>
      <c r="O47" s="144"/>
      <c r="P47" s="146"/>
      <c r="Q47" s="143"/>
      <c r="R47" s="144"/>
      <c r="S47" s="412"/>
      <c r="T47" s="143"/>
      <c r="U47" s="144"/>
      <c r="V47" s="146"/>
      <c r="W47" s="143"/>
      <c r="X47" s="144"/>
      <c r="Y47" s="412"/>
      <c r="Z47" s="143"/>
      <c r="AA47" s="144"/>
      <c r="AB47" s="146"/>
      <c r="AC47" s="132">
        <f t="shared" si="29"/>
        <v>6600</v>
      </c>
      <c r="AD47" s="133">
        <f t="shared" si="30"/>
        <v>6600</v>
      </c>
      <c r="AE47" s="134">
        <f t="shared" si="31"/>
        <v>0</v>
      </c>
      <c r="AF47" s="149">
        <f t="shared" si="32"/>
        <v>0</v>
      </c>
      <c r="AG47" s="413"/>
      <c r="AH47" s="99"/>
      <c r="AI47" s="99"/>
    </row>
    <row r="48" spans="1:35" s="394" customFormat="1" ht="30" customHeight="1" thickBot="1" x14ac:dyDescent="0.25">
      <c r="A48" s="399" t="s">
        <v>101</v>
      </c>
      <c r="B48" s="400" t="s">
        <v>106</v>
      </c>
      <c r="C48" s="401" t="s">
        <v>270</v>
      </c>
      <c r="D48" s="402" t="s">
        <v>104</v>
      </c>
      <c r="E48" s="402">
        <v>3</v>
      </c>
      <c r="F48" s="402">
        <v>1540</v>
      </c>
      <c r="G48" s="145">
        <f t="shared" si="33"/>
        <v>4620</v>
      </c>
      <c r="H48" s="402">
        <v>3</v>
      </c>
      <c r="I48" s="402">
        <v>1540</v>
      </c>
      <c r="J48" s="145">
        <f t="shared" si="34"/>
        <v>4620</v>
      </c>
      <c r="K48" s="143"/>
      <c r="L48" s="144"/>
      <c r="M48" s="412"/>
      <c r="N48" s="143"/>
      <c r="O48" s="144"/>
      <c r="P48" s="146"/>
      <c r="Q48" s="143"/>
      <c r="R48" s="144"/>
      <c r="S48" s="412"/>
      <c r="T48" s="143"/>
      <c r="U48" s="144"/>
      <c r="V48" s="146"/>
      <c r="W48" s="143"/>
      <c r="X48" s="144"/>
      <c r="Y48" s="412"/>
      <c r="Z48" s="143"/>
      <c r="AA48" s="144"/>
      <c r="AB48" s="146"/>
      <c r="AC48" s="132">
        <f t="shared" si="29"/>
        <v>4620</v>
      </c>
      <c r="AD48" s="133">
        <f t="shared" si="30"/>
        <v>4620</v>
      </c>
      <c r="AE48" s="134">
        <f t="shared" si="31"/>
        <v>0</v>
      </c>
      <c r="AF48" s="149">
        <f t="shared" si="32"/>
        <v>0</v>
      </c>
      <c r="AG48" s="413"/>
      <c r="AH48" s="99"/>
      <c r="AI48" s="99"/>
    </row>
    <row r="49" spans="1:35" s="394" customFormat="1" ht="30" customHeight="1" thickBot="1" x14ac:dyDescent="0.25">
      <c r="A49" s="399" t="s">
        <v>101</v>
      </c>
      <c r="B49" s="400" t="s">
        <v>181</v>
      </c>
      <c r="C49" s="401" t="s">
        <v>271</v>
      </c>
      <c r="D49" s="402" t="s">
        <v>104</v>
      </c>
      <c r="E49" s="402">
        <v>3</v>
      </c>
      <c r="F49" s="402">
        <v>1540</v>
      </c>
      <c r="G49" s="145">
        <f t="shared" si="33"/>
        <v>4620</v>
      </c>
      <c r="H49" s="402">
        <v>3</v>
      </c>
      <c r="I49" s="402">
        <v>1540</v>
      </c>
      <c r="J49" s="145">
        <f t="shared" si="34"/>
        <v>4620</v>
      </c>
      <c r="K49" s="143"/>
      <c r="L49" s="144"/>
      <c r="M49" s="412"/>
      <c r="N49" s="143"/>
      <c r="O49" s="144"/>
      <c r="P49" s="146"/>
      <c r="Q49" s="143"/>
      <c r="R49" s="144"/>
      <c r="S49" s="412"/>
      <c r="T49" s="143"/>
      <c r="U49" s="144"/>
      <c r="V49" s="146"/>
      <c r="W49" s="143"/>
      <c r="X49" s="144"/>
      <c r="Y49" s="412"/>
      <c r="Z49" s="143"/>
      <c r="AA49" s="144"/>
      <c r="AB49" s="146"/>
      <c r="AC49" s="132">
        <f t="shared" si="29"/>
        <v>4620</v>
      </c>
      <c r="AD49" s="133">
        <f t="shared" si="30"/>
        <v>4620</v>
      </c>
      <c r="AE49" s="134">
        <f t="shared" si="31"/>
        <v>0</v>
      </c>
      <c r="AF49" s="149">
        <f t="shared" si="32"/>
        <v>0</v>
      </c>
      <c r="AG49" s="413"/>
      <c r="AH49" s="99"/>
      <c r="AI49" s="99"/>
    </row>
    <row r="50" spans="1:35" s="394" customFormat="1" ht="30" customHeight="1" thickBot="1" x14ac:dyDescent="0.25">
      <c r="A50" s="399" t="s">
        <v>101</v>
      </c>
      <c r="B50" s="400" t="s">
        <v>272</v>
      </c>
      <c r="C50" s="401" t="s">
        <v>273</v>
      </c>
      <c r="D50" s="402" t="s">
        <v>104</v>
      </c>
      <c r="E50" s="402">
        <v>3</v>
      </c>
      <c r="F50" s="402">
        <v>1980</v>
      </c>
      <c r="G50" s="145">
        <f t="shared" si="33"/>
        <v>5940</v>
      </c>
      <c r="H50" s="402">
        <v>3</v>
      </c>
      <c r="I50" s="402">
        <v>1980</v>
      </c>
      <c r="J50" s="145">
        <f t="shared" si="34"/>
        <v>5940</v>
      </c>
      <c r="K50" s="143"/>
      <c r="L50" s="144"/>
      <c r="M50" s="412"/>
      <c r="N50" s="143"/>
      <c r="O50" s="144"/>
      <c r="P50" s="146"/>
      <c r="Q50" s="143"/>
      <c r="R50" s="144"/>
      <c r="S50" s="412"/>
      <c r="T50" s="143"/>
      <c r="U50" s="144"/>
      <c r="V50" s="146"/>
      <c r="W50" s="143"/>
      <c r="X50" s="144"/>
      <c r="Y50" s="412"/>
      <c r="Z50" s="143"/>
      <c r="AA50" s="144"/>
      <c r="AB50" s="146"/>
      <c r="AC50" s="132">
        <f t="shared" si="29"/>
        <v>5940</v>
      </c>
      <c r="AD50" s="133">
        <f t="shared" si="30"/>
        <v>5940</v>
      </c>
      <c r="AE50" s="134">
        <f t="shared" si="31"/>
        <v>0</v>
      </c>
      <c r="AF50" s="149">
        <f t="shared" si="32"/>
        <v>0</v>
      </c>
      <c r="AG50" s="413"/>
      <c r="AH50" s="99"/>
      <c r="AI50" s="99"/>
    </row>
    <row r="51" spans="1:35" s="394" customFormat="1" ht="30" customHeight="1" thickBot="1" x14ac:dyDescent="0.25">
      <c r="A51" s="399" t="s">
        <v>101</v>
      </c>
      <c r="B51" s="400" t="s">
        <v>182</v>
      </c>
      <c r="C51" s="401" t="s">
        <v>274</v>
      </c>
      <c r="D51" s="402" t="s">
        <v>104</v>
      </c>
      <c r="E51" s="402">
        <v>3</v>
      </c>
      <c r="F51" s="402">
        <v>1760</v>
      </c>
      <c r="G51" s="145">
        <f t="shared" si="33"/>
        <v>5280</v>
      </c>
      <c r="H51" s="402">
        <v>3</v>
      </c>
      <c r="I51" s="402">
        <v>1760</v>
      </c>
      <c r="J51" s="145">
        <f t="shared" si="34"/>
        <v>5280</v>
      </c>
      <c r="K51" s="143"/>
      <c r="L51" s="144"/>
      <c r="M51" s="412"/>
      <c r="N51" s="143"/>
      <c r="O51" s="144"/>
      <c r="P51" s="146"/>
      <c r="Q51" s="143"/>
      <c r="R51" s="144"/>
      <c r="S51" s="412"/>
      <c r="T51" s="143"/>
      <c r="U51" s="144"/>
      <c r="V51" s="146"/>
      <c r="W51" s="143"/>
      <c r="X51" s="144"/>
      <c r="Y51" s="412"/>
      <c r="Z51" s="143"/>
      <c r="AA51" s="144"/>
      <c r="AB51" s="146"/>
      <c r="AC51" s="132">
        <f t="shared" si="29"/>
        <v>5280</v>
      </c>
      <c r="AD51" s="133">
        <f t="shared" si="30"/>
        <v>5280</v>
      </c>
      <c r="AE51" s="134">
        <f t="shared" si="31"/>
        <v>0</v>
      </c>
      <c r="AF51" s="149">
        <f t="shared" si="32"/>
        <v>0</v>
      </c>
      <c r="AG51" s="413"/>
      <c r="AH51" s="99"/>
      <c r="AI51" s="99"/>
    </row>
    <row r="52" spans="1:35" s="394" customFormat="1" ht="30" customHeight="1" thickBot="1" x14ac:dyDescent="0.25">
      <c r="A52" s="399" t="s">
        <v>101</v>
      </c>
      <c r="B52" s="400" t="s">
        <v>184</v>
      </c>
      <c r="C52" s="401" t="s">
        <v>275</v>
      </c>
      <c r="D52" s="402" t="s">
        <v>104</v>
      </c>
      <c r="E52" s="402">
        <v>3</v>
      </c>
      <c r="F52" s="402">
        <v>2640</v>
      </c>
      <c r="G52" s="145">
        <f t="shared" si="33"/>
        <v>7920</v>
      </c>
      <c r="H52" s="402">
        <v>3</v>
      </c>
      <c r="I52" s="402">
        <v>2640</v>
      </c>
      <c r="J52" s="145">
        <f t="shared" si="34"/>
        <v>7920</v>
      </c>
      <c r="K52" s="143"/>
      <c r="L52" s="144"/>
      <c r="M52" s="412"/>
      <c r="N52" s="143"/>
      <c r="O52" s="144"/>
      <c r="P52" s="146"/>
      <c r="Q52" s="143"/>
      <c r="R52" s="144"/>
      <c r="S52" s="412"/>
      <c r="T52" s="143"/>
      <c r="U52" s="144"/>
      <c r="V52" s="146"/>
      <c r="W52" s="143"/>
      <c r="X52" s="144"/>
      <c r="Y52" s="412"/>
      <c r="Z52" s="143"/>
      <c r="AA52" s="144"/>
      <c r="AB52" s="146"/>
      <c r="AC52" s="132">
        <f t="shared" si="29"/>
        <v>7920</v>
      </c>
      <c r="AD52" s="133">
        <f t="shared" si="30"/>
        <v>7920</v>
      </c>
      <c r="AE52" s="134">
        <f t="shared" si="31"/>
        <v>0</v>
      </c>
      <c r="AF52" s="149">
        <f t="shared" si="32"/>
        <v>0</v>
      </c>
      <c r="AG52" s="413"/>
      <c r="AH52" s="99"/>
      <c r="AI52" s="99"/>
    </row>
    <row r="53" spans="1:35" s="394" customFormat="1" ht="30" customHeight="1" thickBot="1" x14ac:dyDescent="0.25">
      <c r="A53" s="399" t="s">
        <v>101</v>
      </c>
      <c r="B53" s="400" t="s">
        <v>183</v>
      </c>
      <c r="C53" s="401" t="s">
        <v>276</v>
      </c>
      <c r="D53" s="402" t="s">
        <v>215</v>
      </c>
      <c r="E53" s="402">
        <v>1</v>
      </c>
      <c r="F53" s="402">
        <v>1320</v>
      </c>
      <c r="G53" s="145">
        <f t="shared" si="33"/>
        <v>1320</v>
      </c>
      <c r="H53" s="402">
        <v>1</v>
      </c>
      <c r="I53" s="402">
        <v>1320</v>
      </c>
      <c r="J53" s="145">
        <f t="shared" si="34"/>
        <v>1320</v>
      </c>
      <c r="K53" s="143"/>
      <c r="L53" s="144"/>
      <c r="M53" s="412"/>
      <c r="N53" s="143"/>
      <c r="O53" s="144"/>
      <c r="P53" s="146"/>
      <c r="Q53" s="143"/>
      <c r="R53" s="144"/>
      <c r="S53" s="412"/>
      <c r="T53" s="143"/>
      <c r="U53" s="144"/>
      <c r="V53" s="146"/>
      <c r="W53" s="143"/>
      <c r="X53" s="144"/>
      <c r="Y53" s="412"/>
      <c r="Z53" s="143"/>
      <c r="AA53" s="144"/>
      <c r="AB53" s="146"/>
      <c r="AC53" s="132">
        <f t="shared" si="29"/>
        <v>1320</v>
      </c>
      <c r="AD53" s="133">
        <f t="shared" si="30"/>
        <v>1320</v>
      </c>
      <c r="AE53" s="134">
        <f t="shared" si="31"/>
        <v>0</v>
      </c>
      <c r="AF53" s="149">
        <f t="shared" si="32"/>
        <v>0</v>
      </c>
      <c r="AG53" s="413"/>
      <c r="AH53" s="99"/>
      <c r="AI53" s="99"/>
    </row>
    <row r="54" spans="1:35" s="394" customFormat="1" ht="30" customHeight="1" thickBot="1" x14ac:dyDescent="0.25">
      <c r="A54" s="399" t="s">
        <v>101</v>
      </c>
      <c r="B54" s="400" t="s">
        <v>185</v>
      </c>
      <c r="C54" s="403" t="s">
        <v>297</v>
      </c>
      <c r="D54" s="402" t="s">
        <v>104</v>
      </c>
      <c r="E54" s="402">
        <v>3</v>
      </c>
      <c r="F54" s="402">
        <v>1760</v>
      </c>
      <c r="G54" s="145">
        <f t="shared" si="33"/>
        <v>5280</v>
      </c>
      <c r="H54" s="402">
        <v>3</v>
      </c>
      <c r="I54" s="402">
        <v>1760</v>
      </c>
      <c r="J54" s="145">
        <f t="shared" si="34"/>
        <v>5280</v>
      </c>
      <c r="K54" s="143"/>
      <c r="L54" s="144"/>
      <c r="M54" s="412"/>
      <c r="N54" s="143"/>
      <c r="O54" s="144"/>
      <c r="P54" s="146"/>
      <c r="Q54" s="143"/>
      <c r="R54" s="144"/>
      <c r="S54" s="412"/>
      <c r="T54" s="143"/>
      <c r="U54" s="144"/>
      <c r="V54" s="146"/>
      <c r="W54" s="143"/>
      <c r="X54" s="144"/>
      <c r="Y54" s="412"/>
      <c r="Z54" s="143"/>
      <c r="AA54" s="144"/>
      <c r="AB54" s="146"/>
      <c r="AC54" s="132">
        <f t="shared" si="29"/>
        <v>5280</v>
      </c>
      <c r="AD54" s="133">
        <f t="shared" si="30"/>
        <v>5280</v>
      </c>
      <c r="AE54" s="134">
        <f t="shared" si="31"/>
        <v>0</v>
      </c>
      <c r="AF54" s="149">
        <f t="shared" si="32"/>
        <v>0</v>
      </c>
      <c r="AG54" s="413"/>
      <c r="AH54" s="99"/>
      <c r="AI54" s="99"/>
    </row>
    <row r="55" spans="1:35" s="394" customFormat="1" ht="30" customHeight="1" thickBot="1" x14ac:dyDescent="0.25">
      <c r="A55" s="399" t="s">
        <v>101</v>
      </c>
      <c r="B55" s="400" t="s">
        <v>187</v>
      </c>
      <c r="C55" s="404" t="s">
        <v>277</v>
      </c>
      <c r="D55" s="402" t="s">
        <v>104</v>
      </c>
      <c r="E55" s="402">
        <v>3</v>
      </c>
      <c r="F55" s="402">
        <v>2640</v>
      </c>
      <c r="G55" s="145">
        <f t="shared" si="33"/>
        <v>7920</v>
      </c>
      <c r="H55" s="402">
        <v>3</v>
      </c>
      <c r="I55" s="402">
        <v>2640</v>
      </c>
      <c r="J55" s="145">
        <f t="shared" si="34"/>
        <v>7920</v>
      </c>
      <c r="K55" s="143"/>
      <c r="L55" s="144"/>
      <c r="M55" s="412"/>
      <c r="N55" s="143"/>
      <c r="O55" s="144"/>
      <c r="P55" s="146"/>
      <c r="Q55" s="143"/>
      <c r="R55" s="144"/>
      <c r="S55" s="412"/>
      <c r="T55" s="143"/>
      <c r="U55" s="144"/>
      <c r="V55" s="146"/>
      <c r="W55" s="143"/>
      <c r="X55" s="144"/>
      <c r="Y55" s="412"/>
      <c r="Z55" s="143"/>
      <c r="AA55" s="144"/>
      <c r="AB55" s="146"/>
      <c r="AC55" s="132">
        <f t="shared" si="29"/>
        <v>7920</v>
      </c>
      <c r="AD55" s="133">
        <f t="shared" si="30"/>
        <v>7920</v>
      </c>
      <c r="AE55" s="134">
        <f t="shared" si="31"/>
        <v>0</v>
      </c>
      <c r="AF55" s="149">
        <f t="shared" si="32"/>
        <v>0</v>
      </c>
      <c r="AG55" s="413"/>
      <c r="AH55" s="99"/>
      <c r="AI55" s="99"/>
    </row>
    <row r="56" spans="1:35" s="394" customFormat="1" ht="30" customHeight="1" thickBot="1" x14ac:dyDescent="0.25">
      <c r="A56" s="399" t="s">
        <v>101</v>
      </c>
      <c r="B56" s="400" t="s">
        <v>189</v>
      </c>
      <c r="C56" s="401" t="s">
        <v>278</v>
      </c>
      <c r="D56" s="402" t="s">
        <v>215</v>
      </c>
      <c r="E56" s="402">
        <v>1</v>
      </c>
      <c r="F56" s="402">
        <v>4620</v>
      </c>
      <c r="G56" s="145">
        <f t="shared" si="33"/>
        <v>4620</v>
      </c>
      <c r="H56" s="402">
        <v>1</v>
      </c>
      <c r="I56" s="402">
        <v>4620</v>
      </c>
      <c r="J56" s="145">
        <f t="shared" si="34"/>
        <v>4620</v>
      </c>
      <c r="K56" s="143"/>
      <c r="L56" s="144"/>
      <c r="M56" s="412"/>
      <c r="N56" s="143"/>
      <c r="O56" s="144"/>
      <c r="P56" s="146"/>
      <c r="Q56" s="143"/>
      <c r="R56" s="144"/>
      <c r="S56" s="412"/>
      <c r="T56" s="143"/>
      <c r="U56" s="144"/>
      <c r="V56" s="146"/>
      <c r="W56" s="143"/>
      <c r="X56" s="144"/>
      <c r="Y56" s="412"/>
      <c r="Z56" s="143"/>
      <c r="AA56" s="144"/>
      <c r="AB56" s="146"/>
      <c r="AC56" s="132">
        <f t="shared" si="29"/>
        <v>4620</v>
      </c>
      <c r="AD56" s="133">
        <f t="shared" si="30"/>
        <v>4620</v>
      </c>
      <c r="AE56" s="134">
        <f t="shared" si="31"/>
        <v>0</v>
      </c>
      <c r="AF56" s="149">
        <f t="shared" si="32"/>
        <v>0</v>
      </c>
      <c r="AG56" s="413"/>
      <c r="AH56" s="99"/>
      <c r="AI56" s="99"/>
    </row>
    <row r="57" spans="1:35" s="394" customFormat="1" ht="30" customHeight="1" thickBot="1" x14ac:dyDescent="0.25">
      <c r="A57" s="399" t="s">
        <v>101</v>
      </c>
      <c r="B57" s="400" t="s">
        <v>280</v>
      </c>
      <c r="C57" s="401" t="s">
        <v>281</v>
      </c>
      <c r="D57" s="402" t="s">
        <v>215</v>
      </c>
      <c r="E57" s="402">
        <v>1</v>
      </c>
      <c r="F57" s="402">
        <v>2200</v>
      </c>
      <c r="G57" s="145">
        <f t="shared" si="33"/>
        <v>2200</v>
      </c>
      <c r="H57" s="402">
        <v>1</v>
      </c>
      <c r="I57" s="402">
        <v>2200</v>
      </c>
      <c r="J57" s="145">
        <f t="shared" si="34"/>
        <v>2200</v>
      </c>
      <c r="K57" s="143"/>
      <c r="L57" s="144"/>
      <c r="M57" s="412"/>
      <c r="N57" s="143"/>
      <c r="O57" s="144"/>
      <c r="P57" s="146"/>
      <c r="Q57" s="143"/>
      <c r="R57" s="144"/>
      <c r="S57" s="412"/>
      <c r="T57" s="143"/>
      <c r="U57" s="144"/>
      <c r="V57" s="146"/>
      <c r="W57" s="143"/>
      <c r="X57" s="144"/>
      <c r="Y57" s="412"/>
      <c r="Z57" s="143"/>
      <c r="AA57" s="144"/>
      <c r="AB57" s="146"/>
      <c r="AC57" s="132">
        <f t="shared" si="29"/>
        <v>2200</v>
      </c>
      <c r="AD57" s="133">
        <f t="shared" si="30"/>
        <v>2200</v>
      </c>
      <c r="AE57" s="134">
        <f t="shared" si="31"/>
        <v>0</v>
      </c>
      <c r="AF57" s="149">
        <f t="shared" si="32"/>
        <v>0</v>
      </c>
      <c r="AG57" s="413"/>
      <c r="AH57" s="99"/>
      <c r="AI57" s="99"/>
    </row>
    <row r="58" spans="1:35" s="394" customFormat="1" ht="30" customHeight="1" thickBot="1" x14ac:dyDescent="0.25">
      <c r="A58" s="399" t="s">
        <v>101</v>
      </c>
      <c r="B58" s="400" t="s">
        <v>282</v>
      </c>
      <c r="C58" s="401" t="s">
        <v>298</v>
      </c>
      <c r="D58" s="402" t="s">
        <v>215</v>
      </c>
      <c r="E58" s="402">
        <v>1</v>
      </c>
      <c r="F58" s="402">
        <v>5280</v>
      </c>
      <c r="G58" s="145">
        <f t="shared" si="33"/>
        <v>5280</v>
      </c>
      <c r="H58" s="402">
        <v>1</v>
      </c>
      <c r="I58" s="402">
        <v>5280</v>
      </c>
      <c r="J58" s="145">
        <f t="shared" si="34"/>
        <v>5280</v>
      </c>
      <c r="K58" s="143"/>
      <c r="L58" s="144"/>
      <c r="M58" s="412"/>
      <c r="N58" s="143"/>
      <c r="O58" s="144"/>
      <c r="P58" s="146"/>
      <c r="Q58" s="143"/>
      <c r="R58" s="144"/>
      <c r="S58" s="412"/>
      <c r="T58" s="143"/>
      <c r="U58" s="144"/>
      <c r="V58" s="146"/>
      <c r="W58" s="143"/>
      <c r="X58" s="144"/>
      <c r="Y58" s="412"/>
      <c r="Z58" s="143"/>
      <c r="AA58" s="144"/>
      <c r="AB58" s="146"/>
      <c r="AC58" s="132">
        <f t="shared" si="29"/>
        <v>5280</v>
      </c>
      <c r="AD58" s="133">
        <f t="shared" si="30"/>
        <v>5280</v>
      </c>
      <c r="AE58" s="134">
        <f t="shared" si="31"/>
        <v>0</v>
      </c>
      <c r="AF58" s="149">
        <f t="shared" si="32"/>
        <v>0</v>
      </c>
      <c r="AG58" s="413"/>
      <c r="AH58" s="99"/>
      <c r="AI58" s="99"/>
    </row>
    <row r="59" spans="1:35" s="394" customFormat="1" ht="30" customHeight="1" thickBot="1" x14ac:dyDescent="0.25">
      <c r="A59" s="399" t="s">
        <v>101</v>
      </c>
      <c r="B59" s="400" t="s">
        <v>283</v>
      </c>
      <c r="C59" s="401" t="s">
        <v>284</v>
      </c>
      <c r="D59" s="402" t="s">
        <v>215</v>
      </c>
      <c r="E59" s="402">
        <v>1</v>
      </c>
      <c r="F59" s="414">
        <v>1650</v>
      </c>
      <c r="G59" s="145">
        <f t="shared" si="33"/>
        <v>1650</v>
      </c>
      <c r="H59" s="402">
        <v>1</v>
      </c>
      <c r="I59" s="414">
        <v>1650</v>
      </c>
      <c r="J59" s="145">
        <f t="shared" si="34"/>
        <v>1650</v>
      </c>
      <c r="K59" s="143"/>
      <c r="L59" s="144"/>
      <c r="M59" s="412"/>
      <c r="N59" s="143"/>
      <c r="O59" s="144"/>
      <c r="P59" s="146"/>
      <c r="Q59" s="143"/>
      <c r="R59" s="144"/>
      <c r="S59" s="412"/>
      <c r="T59" s="143"/>
      <c r="U59" s="144"/>
      <c r="V59" s="146"/>
      <c r="W59" s="143"/>
      <c r="X59" s="144"/>
      <c r="Y59" s="412"/>
      <c r="Z59" s="143"/>
      <c r="AA59" s="144"/>
      <c r="AB59" s="146"/>
      <c r="AC59" s="132">
        <f t="shared" si="29"/>
        <v>1650</v>
      </c>
      <c r="AD59" s="133">
        <f t="shared" si="30"/>
        <v>1650</v>
      </c>
      <c r="AE59" s="134">
        <f t="shared" si="31"/>
        <v>0</v>
      </c>
      <c r="AF59" s="149">
        <f t="shared" si="32"/>
        <v>0</v>
      </c>
      <c r="AG59" s="413"/>
      <c r="AH59" s="99"/>
      <c r="AI59" s="99"/>
    </row>
    <row r="60" spans="1:35" s="394" customFormat="1" ht="30" customHeight="1" thickBot="1" x14ac:dyDescent="0.25">
      <c r="A60" s="399" t="s">
        <v>101</v>
      </c>
      <c r="B60" s="405" t="s">
        <v>285</v>
      </c>
      <c r="C60" s="401" t="s">
        <v>286</v>
      </c>
      <c r="D60" s="402" t="s">
        <v>215</v>
      </c>
      <c r="E60" s="402">
        <v>1</v>
      </c>
      <c r="F60" s="402">
        <v>2640</v>
      </c>
      <c r="G60" s="145">
        <f t="shared" si="33"/>
        <v>2640</v>
      </c>
      <c r="H60" s="402">
        <v>1</v>
      </c>
      <c r="I60" s="402">
        <v>2640</v>
      </c>
      <c r="J60" s="145">
        <f t="shared" si="34"/>
        <v>2640</v>
      </c>
      <c r="K60" s="143"/>
      <c r="L60" s="144"/>
      <c r="M60" s="412"/>
      <c r="N60" s="143"/>
      <c r="O60" s="144"/>
      <c r="P60" s="146"/>
      <c r="Q60" s="143"/>
      <c r="R60" s="144"/>
      <c r="S60" s="412"/>
      <c r="T60" s="143"/>
      <c r="U60" s="144"/>
      <c r="V60" s="146"/>
      <c r="W60" s="143"/>
      <c r="X60" s="144"/>
      <c r="Y60" s="412"/>
      <c r="Z60" s="143"/>
      <c r="AA60" s="144"/>
      <c r="AB60" s="146"/>
      <c r="AC60" s="132">
        <f t="shared" si="29"/>
        <v>2640</v>
      </c>
      <c r="AD60" s="133">
        <f t="shared" si="30"/>
        <v>2640</v>
      </c>
      <c r="AE60" s="134">
        <f t="shared" si="31"/>
        <v>0</v>
      </c>
      <c r="AF60" s="149">
        <f t="shared" si="32"/>
        <v>0</v>
      </c>
      <c r="AG60" s="413"/>
      <c r="AH60" s="99"/>
      <c r="AI60" s="99"/>
    </row>
    <row r="61" spans="1:35" s="394" customFormat="1" ht="91.5" customHeight="1" thickBot="1" x14ac:dyDescent="0.25">
      <c r="A61" s="399" t="s">
        <v>101</v>
      </c>
      <c r="B61" s="400" t="s">
        <v>287</v>
      </c>
      <c r="C61" s="401" t="s">
        <v>299</v>
      </c>
      <c r="D61" s="402" t="s">
        <v>288</v>
      </c>
      <c r="E61" s="402">
        <v>7</v>
      </c>
      <c r="F61" s="402">
        <v>3520</v>
      </c>
      <c r="G61" s="145">
        <f t="shared" si="33"/>
        <v>24640</v>
      </c>
      <c r="H61" s="402">
        <v>7</v>
      </c>
      <c r="I61" s="402">
        <v>3520</v>
      </c>
      <c r="J61" s="145">
        <f t="shared" si="34"/>
        <v>24640</v>
      </c>
      <c r="K61" s="143"/>
      <c r="L61" s="144"/>
      <c r="M61" s="412"/>
      <c r="N61" s="143"/>
      <c r="O61" s="144"/>
      <c r="P61" s="146"/>
      <c r="Q61" s="143"/>
      <c r="R61" s="144"/>
      <c r="S61" s="412"/>
      <c r="T61" s="143"/>
      <c r="U61" s="144"/>
      <c r="V61" s="146"/>
      <c r="W61" s="143"/>
      <c r="X61" s="144"/>
      <c r="Y61" s="412"/>
      <c r="Z61" s="143"/>
      <c r="AA61" s="144"/>
      <c r="AB61" s="146"/>
      <c r="AC61" s="132">
        <f t="shared" si="29"/>
        <v>24640</v>
      </c>
      <c r="AD61" s="133">
        <f t="shared" si="30"/>
        <v>24640</v>
      </c>
      <c r="AE61" s="134">
        <f t="shared" si="31"/>
        <v>0</v>
      </c>
      <c r="AF61" s="149">
        <f t="shared" si="32"/>
        <v>0</v>
      </c>
      <c r="AG61" s="413"/>
      <c r="AH61" s="99"/>
      <c r="AI61" s="99"/>
    </row>
    <row r="62" spans="1:35" s="394" customFormat="1" ht="57.75" customHeight="1" thickBot="1" x14ac:dyDescent="0.25">
      <c r="A62" s="463" t="s">
        <v>101</v>
      </c>
      <c r="B62" s="464" t="s">
        <v>289</v>
      </c>
      <c r="C62" s="407" t="s">
        <v>342</v>
      </c>
      <c r="D62" s="520" t="s">
        <v>215</v>
      </c>
      <c r="E62" s="520">
        <v>1</v>
      </c>
      <c r="F62" s="520">
        <v>3520</v>
      </c>
      <c r="G62" s="521">
        <f t="shared" si="33"/>
        <v>3520</v>
      </c>
      <c r="H62" s="520">
        <v>1</v>
      </c>
      <c r="I62" s="520">
        <v>3520</v>
      </c>
      <c r="J62" s="521">
        <f t="shared" si="34"/>
        <v>3520</v>
      </c>
      <c r="K62" s="143"/>
      <c r="L62" s="144"/>
      <c r="M62" s="412"/>
      <c r="N62" s="143"/>
      <c r="O62" s="144"/>
      <c r="P62" s="146"/>
      <c r="Q62" s="143"/>
      <c r="R62" s="144"/>
      <c r="S62" s="412"/>
      <c r="T62" s="143"/>
      <c r="U62" s="144"/>
      <c r="V62" s="146"/>
      <c r="W62" s="143"/>
      <c r="X62" s="144"/>
      <c r="Y62" s="412"/>
      <c r="Z62" s="143"/>
      <c r="AA62" s="144"/>
      <c r="AB62" s="146"/>
      <c r="AC62" s="132">
        <f t="shared" si="29"/>
        <v>3520</v>
      </c>
      <c r="AD62" s="133">
        <f t="shared" si="30"/>
        <v>3520</v>
      </c>
      <c r="AE62" s="134">
        <f t="shared" si="31"/>
        <v>0</v>
      </c>
      <c r="AF62" s="149">
        <f t="shared" si="32"/>
        <v>0</v>
      </c>
      <c r="AG62" s="413"/>
      <c r="AH62" s="99"/>
      <c r="AI62" s="99"/>
    </row>
    <row r="63" spans="1:35" s="394" customFormat="1" ht="30" customHeight="1" thickBot="1" x14ac:dyDescent="0.25">
      <c r="A63" s="399" t="s">
        <v>101</v>
      </c>
      <c r="B63" s="406" t="s">
        <v>290</v>
      </c>
      <c r="C63" s="401" t="s">
        <v>291</v>
      </c>
      <c r="D63" s="402" t="s">
        <v>215</v>
      </c>
      <c r="E63" s="402">
        <v>1</v>
      </c>
      <c r="F63" s="402">
        <v>4620</v>
      </c>
      <c r="G63" s="145">
        <f t="shared" si="33"/>
        <v>4620</v>
      </c>
      <c r="H63" s="402">
        <v>1</v>
      </c>
      <c r="I63" s="402">
        <v>4620</v>
      </c>
      <c r="J63" s="145">
        <f t="shared" si="34"/>
        <v>4620</v>
      </c>
      <c r="K63" s="143"/>
      <c r="L63" s="144"/>
      <c r="M63" s="412"/>
      <c r="N63" s="143"/>
      <c r="O63" s="144"/>
      <c r="P63" s="146"/>
      <c r="Q63" s="143"/>
      <c r="R63" s="144"/>
      <c r="S63" s="412"/>
      <c r="T63" s="143"/>
      <c r="U63" s="144"/>
      <c r="V63" s="146"/>
      <c r="W63" s="143"/>
      <c r="X63" s="144"/>
      <c r="Y63" s="412"/>
      <c r="Z63" s="143"/>
      <c r="AA63" s="144"/>
      <c r="AB63" s="146"/>
      <c r="AC63" s="132">
        <f t="shared" si="29"/>
        <v>4620</v>
      </c>
      <c r="AD63" s="133">
        <f t="shared" si="30"/>
        <v>4620</v>
      </c>
      <c r="AE63" s="134">
        <f t="shared" si="31"/>
        <v>0</v>
      </c>
      <c r="AF63" s="149">
        <f t="shared" si="32"/>
        <v>0</v>
      </c>
      <c r="AG63" s="413"/>
      <c r="AH63" s="99"/>
      <c r="AI63" s="99"/>
    </row>
    <row r="64" spans="1:35" s="394" customFormat="1" ht="30" customHeight="1" thickBot="1" x14ac:dyDescent="0.25">
      <c r="A64" s="399" t="s">
        <v>101</v>
      </c>
      <c r="B64" s="406" t="s">
        <v>292</v>
      </c>
      <c r="C64" s="407" t="s">
        <v>293</v>
      </c>
      <c r="D64" s="408" t="s">
        <v>215</v>
      </c>
      <c r="E64" s="408">
        <v>1</v>
      </c>
      <c r="F64" s="402">
        <v>5280</v>
      </c>
      <c r="G64" s="145">
        <f t="shared" si="33"/>
        <v>5280</v>
      </c>
      <c r="H64" s="408">
        <v>1</v>
      </c>
      <c r="I64" s="402">
        <v>5280</v>
      </c>
      <c r="J64" s="145">
        <f t="shared" si="34"/>
        <v>5280</v>
      </c>
      <c r="K64" s="143"/>
      <c r="L64" s="144"/>
      <c r="M64" s="412"/>
      <c r="N64" s="143"/>
      <c r="O64" s="144"/>
      <c r="P64" s="146"/>
      <c r="Q64" s="143"/>
      <c r="R64" s="144"/>
      <c r="S64" s="412"/>
      <c r="T64" s="143"/>
      <c r="U64" s="144"/>
      <c r="V64" s="146"/>
      <c r="W64" s="143"/>
      <c r="X64" s="144"/>
      <c r="Y64" s="412"/>
      <c r="Z64" s="143"/>
      <c r="AA64" s="144"/>
      <c r="AB64" s="146"/>
      <c r="AC64" s="132">
        <f t="shared" si="29"/>
        <v>5280</v>
      </c>
      <c r="AD64" s="133">
        <f t="shared" si="30"/>
        <v>5280</v>
      </c>
      <c r="AE64" s="134">
        <f t="shared" si="31"/>
        <v>0</v>
      </c>
      <c r="AF64" s="149">
        <f t="shared" si="32"/>
        <v>0</v>
      </c>
      <c r="AG64" s="413"/>
      <c r="AH64" s="99"/>
      <c r="AI64" s="99"/>
    </row>
    <row r="65" spans="1:35" s="394" customFormat="1" ht="30" customHeight="1" thickBot="1" x14ac:dyDescent="0.25">
      <c r="A65" s="409" t="s">
        <v>101</v>
      </c>
      <c r="B65" s="406" t="s">
        <v>294</v>
      </c>
      <c r="C65" s="407" t="s">
        <v>295</v>
      </c>
      <c r="D65" s="408" t="s">
        <v>215</v>
      </c>
      <c r="E65" s="408">
        <v>1</v>
      </c>
      <c r="F65" s="402">
        <v>3520</v>
      </c>
      <c r="G65" s="145">
        <f t="shared" si="33"/>
        <v>3520</v>
      </c>
      <c r="H65" s="408">
        <v>1</v>
      </c>
      <c r="I65" s="402">
        <v>3520</v>
      </c>
      <c r="J65" s="145">
        <f t="shared" si="34"/>
        <v>3520</v>
      </c>
      <c r="K65" s="143"/>
      <c r="L65" s="144"/>
      <c r="M65" s="412"/>
      <c r="N65" s="143"/>
      <c r="O65" s="144"/>
      <c r="P65" s="146"/>
      <c r="Q65" s="143"/>
      <c r="R65" s="144"/>
      <c r="S65" s="412"/>
      <c r="T65" s="143"/>
      <c r="U65" s="144"/>
      <c r="V65" s="146"/>
      <c r="W65" s="143"/>
      <c r="X65" s="144"/>
      <c r="Y65" s="412"/>
      <c r="Z65" s="143"/>
      <c r="AA65" s="144"/>
      <c r="AB65" s="146"/>
      <c r="AC65" s="132">
        <f t="shared" si="29"/>
        <v>3520</v>
      </c>
      <c r="AD65" s="133">
        <f t="shared" si="30"/>
        <v>3520</v>
      </c>
      <c r="AE65" s="134">
        <f t="shared" si="31"/>
        <v>0</v>
      </c>
      <c r="AF65" s="149">
        <f t="shared" si="32"/>
        <v>0</v>
      </c>
      <c r="AG65" s="413"/>
      <c r="AH65" s="99"/>
      <c r="AI65" s="99"/>
    </row>
    <row r="66" spans="1:35" ht="48" customHeight="1" thickBot="1" x14ac:dyDescent="0.25">
      <c r="A66" s="409" t="s">
        <v>101</v>
      </c>
      <c r="B66" s="406" t="s">
        <v>296</v>
      </c>
      <c r="C66" s="410" t="s">
        <v>300</v>
      </c>
      <c r="D66" s="411" t="s">
        <v>215</v>
      </c>
      <c r="E66" s="408">
        <v>1</v>
      </c>
      <c r="F66" s="415">
        <v>5280</v>
      </c>
      <c r="G66" s="145">
        <f t="shared" si="33"/>
        <v>5280</v>
      </c>
      <c r="H66" s="408">
        <v>1</v>
      </c>
      <c r="I66" s="415">
        <v>5280</v>
      </c>
      <c r="J66" s="145">
        <f t="shared" si="34"/>
        <v>5280</v>
      </c>
      <c r="K66" s="143"/>
      <c r="L66" s="144"/>
      <c r="M66" s="145">
        <f>M43*22%</f>
        <v>0</v>
      </c>
      <c r="N66" s="143"/>
      <c r="O66" s="144"/>
      <c r="P66" s="146">
        <f>P43*22%</f>
        <v>0</v>
      </c>
      <c r="Q66" s="143"/>
      <c r="R66" s="144"/>
      <c r="S66" s="145">
        <f>S43*22%</f>
        <v>0</v>
      </c>
      <c r="T66" s="143"/>
      <c r="U66" s="144"/>
      <c r="V66" s="146">
        <f>V43*22%</f>
        <v>0</v>
      </c>
      <c r="W66" s="143"/>
      <c r="X66" s="144"/>
      <c r="Y66" s="145">
        <f>Y43*22%</f>
        <v>0</v>
      </c>
      <c r="Z66" s="143"/>
      <c r="AA66" s="144"/>
      <c r="AB66" s="146">
        <f>AB43*22%</f>
        <v>0</v>
      </c>
      <c r="AC66" s="132">
        <f t="shared" si="25"/>
        <v>5280</v>
      </c>
      <c r="AD66" s="133">
        <f t="shared" si="26"/>
        <v>5280</v>
      </c>
      <c r="AE66" s="134">
        <f t="shared" si="27"/>
        <v>0</v>
      </c>
      <c r="AF66" s="149">
        <f t="shared" si="28"/>
        <v>0</v>
      </c>
      <c r="AG66" s="150"/>
      <c r="AH66" s="99"/>
      <c r="AI66" s="99"/>
    </row>
    <row r="67" spans="1:35" ht="15.75" customHeight="1" thickBot="1" x14ac:dyDescent="0.25">
      <c r="A67" s="151" t="s">
        <v>115</v>
      </c>
      <c r="B67" s="152"/>
      <c r="C67" s="172"/>
      <c r="D67" s="173"/>
      <c r="E67" s="155"/>
      <c r="F67" s="155"/>
      <c r="G67" s="158">
        <f>G45</f>
        <v>120670</v>
      </c>
      <c r="H67" s="155"/>
      <c r="I67" s="157"/>
      <c r="J67" s="158">
        <f>J45</f>
        <v>120670</v>
      </c>
      <c r="K67" s="159"/>
      <c r="L67" s="155"/>
      <c r="M67" s="156">
        <f>M45</f>
        <v>0</v>
      </c>
      <c r="N67" s="155"/>
      <c r="O67" s="155"/>
      <c r="P67" s="158">
        <f>P45</f>
        <v>0</v>
      </c>
      <c r="Q67" s="159"/>
      <c r="R67" s="155"/>
      <c r="S67" s="156">
        <f>S45</f>
        <v>0</v>
      </c>
      <c r="T67" s="155"/>
      <c r="U67" s="155"/>
      <c r="V67" s="158">
        <f>V45</f>
        <v>0</v>
      </c>
      <c r="W67" s="159"/>
      <c r="X67" s="155"/>
      <c r="Y67" s="156">
        <f>Y45</f>
        <v>0</v>
      </c>
      <c r="Z67" s="155"/>
      <c r="AA67" s="155"/>
      <c r="AB67" s="158">
        <f>AB45</f>
        <v>0</v>
      </c>
      <c r="AC67" s="158">
        <f>AC45</f>
        <v>120670</v>
      </c>
      <c r="AD67" s="160">
        <f>AD45</f>
        <v>120670</v>
      </c>
      <c r="AE67" s="157">
        <f t="shared" ref="AE67" si="35">AE66</f>
        <v>0</v>
      </c>
      <c r="AF67" s="161">
        <f t="shared" si="28"/>
        <v>0</v>
      </c>
      <c r="AG67" s="162"/>
      <c r="AH67" s="99"/>
      <c r="AI67" s="99"/>
    </row>
    <row r="68" spans="1:35" ht="33" customHeight="1" x14ac:dyDescent="0.2">
      <c r="A68" s="163" t="s">
        <v>116</v>
      </c>
      <c r="B68" s="174" t="s">
        <v>20</v>
      </c>
      <c r="C68" s="175" t="s">
        <v>117</v>
      </c>
      <c r="D68" s="176"/>
      <c r="E68" s="177"/>
      <c r="F68" s="178"/>
      <c r="G68" s="178"/>
      <c r="H68" s="89"/>
      <c r="I68" s="90"/>
      <c r="J68" s="94"/>
      <c r="K68" s="90"/>
      <c r="L68" s="90"/>
      <c r="M68" s="94"/>
      <c r="N68" s="89"/>
      <c r="O68" s="90"/>
      <c r="P68" s="94"/>
      <c r="Q68" s="90"/>
      <c r="R68" s="90"/>
      <c r="S68" s="94"/>
      <c r="T68" s="89"/>
      <c r="U68" s="90"/>
      <c r="V68" s="94"/>
      <c r="W68" s="90"/>
      <c r="X68" s="90"/>
      <c r="Y68" s="94"/>
      <c r="Z68" s="89"/>
      <c r="AA68" s="90"/>
      <c r="AB68" s="90"/>
      <c r="AC68" s="95"/>
      <c r="AD68" s="96"/>
      <c r="AE68" s="96"/>
      <c r="AF68" s="97"/>
      <c r="AG68" s="98"/>
      <c r="AH68" s="99"/>
      <c r="AI68" s="99"/>
    </row>
    <row r="69" spans="1:35" ht="29.25" customHeight="1" x14ac:dyDescent="0.2">
      <c r="A69" s="100" t="s">
        <v>98</v>
      </c>
      <c r="B69" s="101" t="s">
        <v>118</v>
      </c>
      <c r="C69" s="170" t="s">
        <v>119</v>
      </c>
      <c r="D69" s="179"/>
      <c r="E69" s="104"/>
      <c r="F69" s="105"/>
      <c r="G69" s="137">
        <f>SUM(G70:G72)</f>
        <v>0</v>
      </c>
      <c r="H69" s="104"/>
      <c r="I69" s="105"/>
      <c r="J69" s="106">
        <f>SUM(J70:J72)</f>
        <v>0</v>
      </c>
      <c r="K69" s="104"/>
      <c r="L69" s="105"/>
      <c r="M69" s="106">
        <f>SUM(M70:M72)</f>
        <v>0</v>
      </c>
      <c r="N69" s="104"/>
      <c r="O69" s="105"/>
      <c r="P69" s="137">
        <f>SUM(P70:P72)</f>
        <v>0</v>
      </c>
      <c r="Q69" s="104"/>
      <c r="R69" s="105"/>
      <c r="S69" s="106">
        <f>SUM(S70:S72)</f>
        <v>0</v>
      </c>
      <c r="T69" s="104"/>
      <c r="U69" s="105"/>
      <c r="V69" s="137">
        <f>SUM(V70:V72)</f>
        <v>0</v>
      </c>
      <c r="W69" s="104"/>
      <c r="X69" s="105"/>
      <c r="Y69" s="106">
        <f>SUM(Y70:Y72)</f>
        <v>0</v>
      </c>
      <c r="Z69" s="104"/>
      <c r="AA69" s="105"/>
      <c r="AB69" s="137">
        <f>SUM(AB70:AB72)</f>
        <v>0</v>
      </c>
      <c r="AC69" s="107">
        <f t="shared" ref="AC69:AC80" si="36">G69+M69+S69+Y69</f>
        <v>0</v>
      </c>
      <c r="AD69" s="108">
        <f t="shared" ref="AD69:AD80" si="37">J69+P69+V69+AB69</f>
        <v>0</v>
      </c>
      <c r="AE69" s="108">
        <f t="shared" ref="AE69:AE81" si="38">AC69-AD69</f>
        <v>0</v>
      </c>
      <c r="AF69" s="180" t="e">
        <f t="shared" ref="AF69:AF81" si="39">AE69/AC69</f>
        <v>#DIV/0!</v>
      </c>
      <c r="AG69" s="111"/>
      <c r="AH69" s="112"/>
      <c r="AI69" s="112"/>
    </row>
    <row r="70" spans="1:35" ht="39.75" customHeight="1" x14ac:dyDescent="0.2">
      <c r="A70" s="113" t="s">
        <v>101</v>
      </c>
      <c r="B70" s="114" t="s">
        <v>102</v>
      </c>
      <c r="C70" s="115" t="s">
        <v>120</v>
      </c>
      <c r="D70" s="116" t="s">
        <v>121</v>
      </c>
      <c r="E70" s="117"/>
      <c r="F70" s="118"/>
      <c r="G70" s="138">
        <f t="shared" ref="G70:G72" si="40">E70*F70</f>
        <v>0</v>
      </c>
      <c r="H70" s="117"/>
      <c r="I70" s="118"/>
      <c r="J70" s="119">
        <f t="shared" ref="J70:J72" si="41">H70*I70</f>
        <v>0</v>
      </c>
      <c r="K70" s="117"/>
      <c r="L70" s="118"/>
      <c r="M70" s="119">
        <f t="shared" ref="M70:M72" si="42">K70*L70</f>
        <v>0</v>
      </c>
      <c r="N70" s="117"/>
      <c r="O70" s="118"/>
      <c r="P70" s="138">
        <f t="shared" ref="P70:P72" si="43">N70*O70</f>
        <v>0</v>
      </c>
      <c r="Q70" s="117"/>
      <c r="R70" s="118"/>
      <c r="S70" s="119">
        <f t="shared" ref="S70:S72" si="44">Q70*R70</f>
        <v>0</v>
      </c>
      <c r="T70" s="117"/>
      <c r="U70" s="118"/>
      <c r="V70" s="138">
        <f t="shared" ref="V70:V72" si="45">T70*U70</f>
        <v>0</v>
      </c>
      <c r="W70" s="117"/>
      <c r="X70" s="118"/>
      <c r="Y70" s="119">
        <f t="shared" ref="Y70:Y72" si="46">W70*X70</f>
        <v>0</v>
      </c>
      <c r="Z70" s="117"/>
      <c r="AA70" s="118"/>
      <c r="AB70" s="138">
        <f t="shared" ref="AB70:AB72" si="47">Z70*AA70</f>
        <v>0</v>
      </c>
      <c r="AC70" s="120">
        <f t="shared" si="36"/>
        <v>0</v>
      </c>
      <c r="AD70" s="121">
        <f t="shared" si="37"/>
        <v>0</v>
      </c>
      <c r="AE70" s="181">
        <f t="shared" si="38"/>
        <v>0</v>
      </c>
      <c r="AF70" s="182" t="e">
        <f t="shared" si="39"/>
        <v>#DIV/0!</v>
      </c>
      <c r="AG70" s="124"/>
      <c r="AH70" s="99"/>
      <c r="AI70" s="99"/>
    </row>
    <row r="71" spans="1:35" ht="39.75" customHeight="1" x14ac:dyDescent="0.2">
      <c r="A71" s="113" t="s">
        <v>101</v>
      </c>
      <c r="B71" s="114" t="s">
        <v>105</v>
      </c>
      <c r="C71" s="115" t="s">
        <v>120</v>
      </c>
      <c r="D71" s="116" t="s">
        <v>121</v>
      </c>
      <c r="E71" s="117"/>
      <c r="F71" s="118"/>
      <c r="G71" s="138">
        <f t="shared" si="40"/>
        <v>0</v>
      </c>
      <c r="H71" s="117"/>
      <c r="I71" s="118"/>
      <c r="J71" s="119">
        <f t="shared" si="41"/>
        <v>0</v>
      </c>
      <c r="K71" s="117"/>
      <c r="L71" s="118"/>
      <c r="M71" s="119">
        <f t="shared" si="42"/>
        <v>0</v>
      </c>
      <c r="N71" s="117"/>
      <c r="O71" s="118"/>
      <c r="P71" s="138">
        <f t="shared" si="43"/>
        <v>0</v>
      </c>
      <c r="Q71" s="117"/>
      <c r="R71" s="118"/>
      <c r="S71" s="119">
        <f t="shared" si="44"/>
        <v>0</v>
      </c>
      <c r="T71" s="117"/>
      <c r="U71" s="118"/>
      <c r="V71" s="138">
        <f t="shared" si="45"/>
        <v>0</v>
      </c>
      <c r="W71" s="117"/>
      <c r="X71" s="118"/>
      <c r="Y71" s="119">
        <f t="shared" si="46"/>
        <v>0</v>
      </c>
      <c r="Z71" s="117"/>
      <c r="AA71" s="118"/>
      <c r="AB71" s="138">
        <f t="shared" si="47"/>
        <v>0</v>
      </c>
      <c r="AC71" s="120">
        <f t="shared" si="36"/>
        <v>0</v>
      </c>
      <c r="AD71" s="121">
        <f t="shared" si="37"/>
        <v>0</v>
      </c>
      <c r="AE71" s="181">
        <f t="shared" si="38"/>
        <v>0</v>
      </c>
      <c r="AF71" s="182" t="e">
        <f t="shared" si="39"/>
        <v>#DIV/0!</v>
      </c>
      <c r="AG71" s="124"/>
      <c r="AH71" s="99"/>
      <c r="AI71" s="99"/>
    </row>
    <row r="72" spans="1:35" ht="39.75" customHeight="1" x14ac:dyDescent="0.2">
      <c r="A72" s="139" t="s">
        <v>101</v>
      </c>
      <c r="B72" s="140" t="s">
        <v>106</v>
      </c>
      <c r="C72" s="141" t="s">
        <v>120</v>
      </c>
      <c r="D72" s="142" t="s">
        <v>121</v>
      </c>
      <c r="E72" s="143"/>
      <c r="F72" s="144"/>
      <c r="G72" s="146">
        <f t="shared" si="40"/>
        <v>0</v>
      </c>
      <c r="H72" s="143"/>
      <c r="I72" s="144"/>
      <c r="J72" s="145">
        <f t="shared" si="41"/>
        <v>0</v>
      </c>
      <c r="K72" s="143"/>
      <c r="L72" s="144"/>
      <c r="M72" s="145">
        <f t="shared" si="42"/>
        <v>0</v>
      </c>
      <c r="N72" s="143"/>
      <c r="O72" s="144"/>
      <c r="P72" s="146">
        <f t="shared" si="43"/>
        <v>0</v>
      </c>
      <c r="Q72" s="143"/>
      <c r="R72" s="144"/>
      <c r="S72" s="145">
        <f t="shared" si="44"/>
        <v>0</v>
      </c>
      <c r="T72" s="143"/>
      <c r="U72" s="144"/>
      <c r="V72" s="146">
        <f t="shared" si="45"/>
        <v>0</v>
      </c>
      <c r="W72" s="143"/>
      <c r="X72" s="144"/>
      <c r="Y72" s="145">
        <f t="shared" si="46"/>
        <v>0</v>
      </c>
      <c r="Z72" s="143"/>
      <c r="AA72" s="144"/>
      <c r="AB72" s="146">
        <f t="shared" si="47"/>
        <v>0</v>
      </c>
      <c r="AC72" s="132">
        <f t="shared" si="36"/>
        <v>0</v>
      </c>
      <c r="AD72" s="133">
        <f t="shared" si="37"/>
        <v>0</v>
      </c>
      <c r="AE72" s="183">
        <f t="shared" si="38"/>
        <v>0</v>
      </c>
      <c r="AF72" s="182" t="e">
        <f t="shared" si="39"/>
        <v>#DIV/0!</v>
      </c>
      <c r="AG72" s="124"/>
      <c r="AH72" s="99"/>
      <c r="AI72" s="99"/>
    </row>
    <row r="73" spans="1:35" ht="30" customHeight="1" x14ac:dyDescent="0.2">
      <c r="A73" s="100" t="s">
        <v>98</v>
      </c>
      <c r="B73" s="101" t="s">
        <v>122</v>
      </c>
      <c r="C73" s="102" t="s">
        <v>123</v>
      </c>
      <c r="D73" s="103"/>
      <c r="E73" s="104">
        <f t="shared" ref="E73:AB73" si="48">SUM(E74:E76)</f>
        <v>0</v>
      </c>
      <c r="F73" s="105">
        <f t="shared" si="48"/>
        <v>0</v>
      </c>
      <c r="G73" s="106">
        <f t="shared" si="48"/>
        <v>0</v>
      </c>
      <c r="H73" s="104">
        <f t="shared" si="48"/>
        <v>0</v>
      </c>
      <c r="I73" s="105">
        <f t="shared" si="48"/>
        <v>0</v>
      </c>
      <c r="J73" s="106">
        <f t="shared" si="48"/>
        <v>0</v>
      </c>
      <c r="K73" s="104">
        <f t="shared" si="48"/>
        <v>0</v>
      </c>
      <c r="L73" s="105">
        <f t="shared" si="48"/>
        <v>0</v>
      </c>
      <c r="M73" s="106">
        <f t="shared" si="48"/>
        <v>0</v>
      </c>
      <c r="N73" s="104">
        <f t="shared" si="48"/>
        <v>0</v>
      </c>
      <c r="O73" s="105">
        <f t="shared" si="48"/>
        <v>0</v>
      </c>
      <c r="P73" s="137">
        <f t="shared" si="48"/>
        <v>0</v>
      </c>
      <c r="Q73" s="104">
        <f t="shared" si="48"/>
        <v>0</v>
      </c>
      <c r="R73" s="105">
        <f t="shared" si="48"/>
        <v>0</v>
      </c>
      <c r="S73" s="106">
        <f t="shared" si="48"/>
        <v>0</v>
      </c>
      <c r="T73" s="104">
        <f t="shared" si="48"/>
        <v>0</v>
      </c>
      <c r="U73" s="105">
        <f t="shared" si="48"/>
        <v>0</v>
      </c>
      <c r="V73" s="137">
        <f t="shared" si="48"/>
        <v>0</v>
      </c>
      <c r="W73" s="104">
        <f t="shared" si="48"/>
        <v>0</v>
      </c>
      <c r="X73" s="105">
        <f t="shared" si="48"/>
        <v>0</v>
      </c>
      <c r="Y73" s="106">
        <f t="shared" si="48"/>
        <v>0</v>
      </c>
      <c r="Z73" s="104">
        <f t="shared" si="48"/>
        <v>0</v>
      </c>
      <c r="AA73" s="105">
        <f t="shared" si="48"/>
        <v>0</v>
      </c>
      <c r="AB73" s="137">
        <f t="shared" si="48"/>
        <v>0</v>
      </c>
      <c r="AC73" s="107">
        <f t="shared" si="36"/>
        <v>0</v>
      </c>
      <c r="AD73" s="108">
        <f t="shared" si="37"/>
        <v>0</v>
      </c>
      <c r="AE73" s="108">
        <f t="shared" si="38"/>
        <v>0</v>
      </c>
      <c r="AF73" s="184" t="e">
        <f t="shared" si="39"/>
        <v>#DIV/0!</v>
      </c>
      <c r="AG73" s="148"/>
      <c r="AH73" s="112"/>
      <c r="AI73" s="112"/>
    </row>
    <row r="74" spans="1:35" ht="39.75" customHeight="1" x14ac:dyDescent="0.2">
      <c r="A74" s="113" t="s">
        <v>101</v>
      </c>
      <c r="B74" s="114" t="s">
        <v>102</v>
      </c>
      <c r="C74" s="115" t="s">
        <v>124</v>
      </c>
      <c r="D74" s="116" t="s">
        <v>125</v>
      </c>
      <c r="E74" s="117"/>
      <c r="F74" s="118"/>
      <c r="G74" s="119">
        <f t="shared" ref="G74:G76" si="49">E74*F74</f>
        <v>0</v>
      </c>
      <c r="H74" s="117"/>
      <c r="I74" s="118"/>
      <c r="J74" s="119">
        <f t="shared" ref="J74:J76" si="50">H74*I74</f>
        <v>0</v>
      </c>
      <c r="K74" s="117"/>
      <c r="L74" s="118"/>
      <c r="M74" s="119">
        <f t="shared" ref="M74:M76" si="51">K74*L74</f>
        <v>0</v>
      </c>
      <c r="N74" s="117"/>
      <c r="O74" s="118"/>
      <c r="P74" s="138">
        <f t="shared" ref="P74:P76" si="52">N74*O74</f>
        <v>0</v>
      </c>
      <c r="Q74" s="117"/>
      <c r="R74" s="118"/>
      <c r="S74" s="119">
        <f t="shared" ref="S74:S76" si="53">Q74*R74</f>
        <v>0</v>
      </c>
      <c r="T74" s="117"/>
      <c r="U74" s="118"/>
      <c r="V74" s="138">
        <f t="shared" ref="V74:V76" si="54">T74*U74</f>
        <v>0</v>
      </c>
      <c r="W74" s="117"/>
      <c r="X74" s="118"/>
      <c r="Y74" s="119">
        <f t="shared" ref="Y74:Y76" si="55">W74*X74</f>
        <v>0</v>
      </c>
      <c r="Z74" s="117"/>
      <c r="AA74" s="118"/>
      <c r="AB74" s="138">
        <f t="shared" ref="AB74:AB76" si="56">Z74*AA74</f>
        <v>0</v>
      </c>
      <c r="AC74" s="120">
        <f t="shared" si="36"/>
        <v>0</v>
      </c>
      <c r="AD74" s="121">
        <f t="shared" si="37"/>
        <v>0</v>
      </c>
      <c r="AE74" s="181">
        <f t="shared" si="38"/>
        <v>0</v>
      </c>
      <c r="AF74" s="182" t="e">
        <f t="shared" si="39"/>
        <v>#DIV/0!</v>
      </c>
      <c r="AG74" s="124"/>
      <c r="AH74" s="99"/>
      <c r="AI74" s="99"/>
    </row>
    <row r="75" spans="1:35" ht="39.75" customHeight="1" x14ac:dyDescent="0.2">
      <c r="A75" s="113" t="s">
        <v>101</v>
      </c>
      <c r="B75" s="114" t="s">
        <v>105</v>
      </c>
      <c r="C75" s="115" t="s">
        <v>124</v>
      </c>
      <c r="D75" s="116" t="s">
        <v>125</v>
      </c>
      <c r="E75" s="117"/>
      <c r="F75" s="118"/>
      <c r="G75" s="119">
        <f t="shared" si="49"/>
        <v>0</v>
      </c>
      <c r="H75" s="117"/>
      <c r="I75" s="118"/>
      <c r="J75" s="119">
        <f t="shared" si="50"/>
        <v>0</v>
      </c>
      <c r="K75" s="117"/>
      <c r="L75" s="118"/>
      <c r="M75" s="119">
        <f t="shared" si="51"/>
        <v>0</v>
      </c>
      <c r="N75" s="117"/>
      <c r="O75" s="118"/>
      <c r="P75" s="138">
        <f t="shared" si="52"/>
        <v>0</v>
      </c>
      <c r="Q75" s="117"/>
      <c r="R75" s="118"/>
      <c r="S75" s="119">
        <f t="shared" si="53"/>
        <v>0</v>
      </c>
      <c r="T75" s="117"/>
      <c r="U75" s="118"/>
      <c r="V75" s="138">
        <f t="shared" si="54"/>
        <v>0</v>
      </c>
      <c r="W75" s="117"/>
      <c r="X75" s="118"/>
      <c r="Y75" s="119">
        <f t="shared" si="55"/>
        <v>0</v>
      </c>
      <c r="Z75" s="117"/>
      <c r="AA75" s="118"/>
      <c r="AB75" s="138">
        <f t="shared" si="56"/>
        <v>0</v>
      </c>
      <c r="AC75" s="120">
        <f t="shared" si="36"/>
        <v>0</v>
      </c>
      <c r="AD75" s="121">
        <f t="shared" si="37"/>
        <v>0</v>
      </c>
      <c r="AE75" s="181">
        <f t="shared" si="38"/>
        <v>0</v>
      </c>
      <c r="AF75" s="182" t="e">
        <f t="shared" si="39"/>
        <v>#DIV/0!</v>
      </c>
      <c r="AG75" s="124"/>
      <c r="AH75" s="99"/>
      <c r="AI75" s="99"/>
    </row>
    <row r="76" spans="1:35" ht="39.75" customHeight="1" x14ac:dyDescent="0.2">
      <c r="A76" s="139" t="s">
        <v>101</v>
      </c>
      <c r="B76" s="140" t="s">
        <v>106</v>
      </c>
      <c r="C76" s="141" t="s">
        <v>124</v>
      </c>
      <c r="D76" s="142" t="s">
        <v>125</v>
      </c>
      <c r="E76" s="143"/>
      <c r="F76" s="144"/>
      <c r="G76" s="145">
        <f t="shared" si="49"/>
        <v>0</v>
      </c>
      <c r="H76" s="143"/>
      <c r="I76" s="144"/>
      <c r="J76" s="145">
        <f t="shared" si="50"/>
        <v>0</v>
      </c>
      <c r="K76" s="143"/>
      <c r="L76" s="144"/>
      <c r="M76" s="145">
        <f t="shared" si="51"/>
        <v>0</v>
      </c>
      <c r="N76" s="143"/>
      <c r="O76" s="144"/>
      <c r="P76" s="146">
        <f t="shared" si="52"/>
        <v>0</v>
      </c>
      <c r="Q76" s="143"/>
      <c r="R76" s="144"/>
      <c r="S76" s="145">
        <f t="shared" si="53"/>
        <v>0</v>
      </c>
      <c r="T76" s="143"/>
      <c r="U76" s="144"/>
      <c r="V76" s="146">
        <f t="shared" si="54"/>
        <v>0</v>
      </c>
      <c r="W76" s="143"/>
      <c r="X76" s="144"/>
      <c r="Y76" s="145">
        <f t="shared" si="55"/>
        <v>0</v>
      </c>
      <c r="Z76" s="143"/>
      <c r="AA76" s="144"/>
      <c r="AB76" s="146">
        <f t="shared" si="56"/>
        <v>0</v>
      </c>
      <c r="AC76" s="132">
        <f t="shared" si="36"/>
        <v>0</v>
      </c>
      <c r="AD76" s="133">
        <f t="shared" si="37"/>
        <v>0</v>
      </c>
      <c r="AE76" s="183">
        <f t="shared" si="38"/>
        <v>0</v>
      </c>
      <c r="AF76" s="182" t="e">
        <f t="shared" si="39"/>
        <v>#DIV/0!</v>
      </c>
      <c r="AG76" s="124"/>
      <c r="AH76" s="99"/>
      <c r="AI76" s="99"/>
    </row>
    <row r="77" spans="1:35" ht="30" customHeight="1" x14ac:dyDescent="0.2">
      <c r="A77" s="100" t="s">
        <v>98</v>
      </c>
      <c r="B77" s="101" t="s">
        <v>126</v>
      </c>
      <c r="C77" s="102" t="s">
        <v>127</v>
      </c>
      <c r="D77" s="103"/>
      <c r="E77" s="104">
        <f t="shared" ref="E77:AB77" si="57">SUM(E78:E80)</f>
        <v>0</v>
      </c>
      <c r="F77" s="105">
        <f t="shared" si="57"/>
        <v>0</v>
      </c>
      <c r="G77" s="106">
        <f t="shared" si="57"/>
        <v>0</v>
      </c>
      <c r="H77" s="104">
        <f t="shared" si="57"/>
        <v>0</v>
      </c>
      <c r="I77" s="105">
        <f t="shared" si="57"/>
        <v>0</v>
      </c>
      <c r="J77" s="137">
        <f t="shared" si="57"/>
        <v>0</v>
      </c>
      <c r="K77" s="104">
        <f t="shared" si="57"/>
        <v>0</v>
      </c>
      <c r="L77" s="105">
        <f t="shared" si="57"/>
        <v>0</v>
      </c>
      <c r="M77" s="106">
        <f t="shared" si="57"/>
        <v>0</v>
      </c>
      <c r="N77" s="104">
        <f t="shared" si="57"/>
        <v>0</v>
      </c>
      <c r="O77" s="105">
        <f t="shared" si="57"/>
        <v>0</v>
      </c>
      <c r="P77" s="137">
        <f t="shared" si="57"/>
        <v>0</v>
      </c>
      <c r="Q77" s="104">
        <f t="shared" si="57"/>
        <v>0</v>
      </c>
      <c r="R77" s="105">
        <f t="shared" si="57"/>
        <v>0</v>
      </c>
      <c r="S77" s="106">
        <f t="shared" si="57"/>
        <v>0</v>
      </c>
      <c r="T77" s="104">
        <f t="shared" si="57"/>
        <v>0</v>
      </c>
      <c r="U77" s="105">
        <f t="shared" si="57"/>
        <v>0</v>
      </c>
      <c r="V77" s="137">
        <f t="shared" si="57"/>
        <v>0</v>
      </c>
      <c r="W77" s="104">
        <f t="shared" si="57"/>
        <v>0</v>
      </c>
      <c r="X77" s="105">
        <f t="shared" si="57"/>
        <v>0</v>
      </c>
      <c r="Y77" s="106">
        <f t="shared" si="57"/>
        <v>0</v>
      </c>
      <c r="Z77" s="104">
        <f t="shared" si="57"/>
        <v>0</v>
      </c>
      <c r="AA77" s="105">
        <f t="shared" si="57"/>
        <v>0</v>
      </c>
      <c r="AB77" s="137">
        <f t="shared" si="57"/>
        <v>0</v>
      </c>
      <c r="AC77" s="107">
        <f t="shared" si="36"/>
        <v>0</v>
      </c>
      <c r="AD77" s="108">
        <f t="shared" si="37"/>
        <v>0</v>
      </c>
      <c r="AE77" s="108">
        <f t="shared" si="38"/>
        <v>0</v>
      </c>
      <c r="AF77" s="184" t="e">
        <f t="shared" si="39"/>
        <v>#DIV/0!</v>
      </c>
      <c r="AG77" s="148"/>
      <c r="AH77" s="112"/>
      <c r="AI77" s="112"/>
    </row>
    <row r="78" spans="1:35" ht="34.5" customHeight="1" x14ac:dyDescent="0.2">
      <c r="A78" s="113" t="s">
        <v>101</v>
      </c>
      <c r="B78" s="114" t="s">
        <v>102</v>
      </c>
      <c r="C78" s="115" t="s">
        <v>128</v>
      </c>
      <c r="D78" s="116" t="s">
        <v>125</v>
      </c>
      <c r="E78" s="117"/>
      <c r="F78" s="118"/>
      <c r="G78" s="119">
        <f t="shared" ref="G78:G80" si="58">E78*F78</f>
        <v>0</v>
      </c>
      <c r="H78" s="117"/>
      <c r="I78" s="118"/>
      <c r="J78" s="138">
        <f t="shared" ref="J78:J80" si="59">H78*I78</f>
        <v>0</v>
      </c>
      <c r="K78" s="117"/>
      <c r="L78" s="118"/>
      <c r="M78" s="119">
        <f t="shared" ref="M78:M80" si="60">K78*L78</f>
        <v>0</v>
      </c>
      <c r="N78" s="117"/>
      <c r="O78" s="118"/>
      <c r="P78" s="138">
        <f t="shared" ref="P78:P80" si="61">N78*O78</f>
        <v>0</v>
      </c>
      <c r="Q78" s="117"/>
      <c r="R78" s="118"/>
      <c r="S78" s="119">
        <f t="shared" ref="S78:S80" si="62">Q78*R78</f>
        <v>0</v>
      </c>
      <c r="T78" s="117"/>
      <c r="U78" s="118"/>
      <c r="V78" s="138">
        <f t="shared" ref="V78:V80" si="63">T78*U78</f>
        <v>0</v>
      </c>
      <c r="W78" s="117"/>
      <c r="X78" s="118"/>
      <c r="Y78" s="119">
        <f t="shared" ref="Y78:Y80" si="64">W78*X78</f>
        <v>0</v>
      </c>
      <c r="Z78" s="117"/>
      <c r="AA78" s="118"/>
      <c r="AB78" s="138">
        <f t="shared" ref="AB78:AB80" si="65">Z78*AA78</f>
        <v>0</v>
      </c>
      <c r="AC78" s="120">
        <f t="shared" si="36"/>
        <v>0</v>
      </c>
      <c r="AD78" s="121">
        <f t="shared" si="37"/>
        <v>0</v>
      </c>
      <c r="AE78" s="181">
        <f t="shared" si="38"/>
        <v>0</v>
      </c>
      <c r="AF78" s="182" t="e">
        <f t="shared" si="39"/>
        <v>#DIV/0!</v>
      </c>
      <c r="AG78" s="124"/>
      <c r="AH78" s="99"/>
      <c r="AI78" s="99"/>
    </row>
    <row r="79" spans="1:35" ht="34.5" customHeight="1" x14ac:dyDescent="0.2">
      <c r="A79" s="113" t="s">
        <v>101</v>
      </c>
      <c r="B79" s="114" t="s">
        <v>105</v>
      </c>
      <c r="C79" s="115" t="s">
        <v>128</v>
      </c>
      <c r="D79" s="116" t="s">
        <v>125</v>
      </c>
      <c r="E79" s="117"/>
      <c r="F79" s="118"/>
      <c r="G79" s="119">
        <f t="shared" si="58"/>
        <v>0</v>
      </c>
      <c r="H79" s="117"/>
      <c r="I79" s="118"/>
      <c r="J79" s="138">
        <f t="shared" si="59"/>
        <v>0</v>
      </c>
      <c r="K79" s="117"/>
      <c r="L79" s="118"/>
      <c r="M79" s="119">
        <f t="shared" si="60"/>
        <v>0</v>
      </c>
      <c r="N79" s="117"/>
      <c r="O79" s="118"/>
      <c r="P79" s="138">
        <f t="shared" si="61"/>
        <v>0</v>
      </c>
      <c r="Q79" s="117"/>
      <c r="R79" s="118"/>
      <c r="S79" s="119">
        <f t="shared" si="62"/>
        <v>0</v>
      </c>
      <c r="T79" s="117"/>
      <c r="U79" s="118"/>
      <c r="V79" s="138">
        <f t="shared" si="63"/>
        <v>0</v>
      </c>
      <c r="W79" s="117"/>
      <c r="X79" s="118"/>
      <c r="Y79" s="119">
        <f t="shared" si="64"/>
        <v>0</v>
      </c>
      <c r="Z79" s="117"/>
      <c r="AA79" s="118"/>
      <c r="AB79" s="138">
        <f t="shared" si="65"/>
        <v>0</v>
      </c>
      <c r="AC79" s="120">
        <f t="shared" si="36"/>
        <v>0</v>
      </c>
      <c r="AD79" s="121">
        <f t="shared" si="37"/>
        <v>0</v>
      </c>
      <c r="AE79" s="181">
        <f t="shared" si="38"/>
        <v>0</v>
      </c>
      <c r="AF79" s="182" t="e">
        <f t="shared" si="39"/>
        <v>#DIV/0!</v>
      </c>
      <c r="AG79" s="124"/>
      <c r="AH79" s="99"/>
      <c r="AI79" s="99"/>
    </row>
    <row r="80" spans="1:35" ht="34.5" customHeight="1" x14ac:dyDescent="0.2">
      <c r="A80" s="139" t="s">
        <v>101</v>
      </c>
      <c r="B80" s="140" t="s">
        <v>106</v>
      </c>
      <c r="C80" s="141" t="s">
        <v>128</v>
      </c>
      <c r="D80" s="142" t="s">
        <v>125</v>
      </c>
      <c r="E80" s="143"/>
      <c r="F80" s="144"/>
      <c r="G80" s="145">
        <f t="shared" si="58"/>
        <v>0</v>
      </c>
      <c r="H80" s="143"/>
      <c r="I80" s="144"/>
      <c r="J80" s="146">
        <f t="shared" si="59"/>
        <v>0</v>
      </c>
      <c r="K80" s="143"/>
      <c r="L80" s="144"/>
      <c r="M80" s="145">
        <f t="shared" si="60"/>
        <v>0</v>
      </c>
      <c r="N80" s="143"/>
      <c r="O80" s="144"/>
      <c r="P80" s="146">
        <f t="shared" si="61"/>
        <v>0</v>
      </c>
      <c r="Q80" s="143"/>
      <c r="R80" s="144"/>
      <c r="S80" s="145">
        <f t="shared" si="62"/>
        <v>0</v>
      </c>
      <c r="T80" s="143"/>
      <c r="U80" s="144"/>
      <c r="V80" s="146">
        <f t="shared" si="63"/>
        <v>0</v>
      </c>
      <c r="W80" s="143"/>
      <c r="X80" s="144"/>
      <c r="Y80" s="145">
        <f t="shared" si="64"/>
        <v>0</v>
      </c>
      <c r="Z80" s="143"/>
      <c r="AA80" s="144"/>
      <c r="AB80" s="146">
        <f t="shared" si="65"/>
        <v>0</v>
      </c>
      <c r="AC80" s="132">
        <f t="shared" si="36"/>
        <v>0</v>
      </c>
      <c r="AD80" s="133">
        <f t="shared" si="37"/>
        <v>0</v>
      </c>
      <c r="AE80" s="183">
        <f t="shared" si="38"/>
        <v>0</v>
      </c>
      <c r="AF80" s="182" t="e">
        <f t="shared" si="39"/>
        <v>#DIV/0!</v>
      </c>
      <c r="AG80" s="124"/>
      <c r="AH80" s="99"/>
      <c r="AI80" s="99"/>
    </row>
    <row r="81" spans="1:35" ht="15" customHeight="1" x14ac:dyDescent="0.2">
      <c r="A81" s="185" t="s">
        <v>129</v>
      </c>
      <c r="B81" s="186"/>
      <c r="C81" s="187"/>
      <c r="D81" s="188"/>
      <c r="E81" s="189"/>
      <c r="F81" s="190"/>
      <c r="G81" s="191">
        <f>G77+G73+G69</f>
        <v>0</v>
      </c>
      <c r="H81" s="155"/>
      <c r="I81" s="157"/>
      <c r="J81" s="191">
        <f>J77+J73+J69</f>
        <v>0</v>
      </c>
      <c r="K81" s="192"/>
      <c r="L81" s="190"/>
      <c r="M81" s="193">
        <f>M77+M73+M69</f>
        <v>0</v>
      </c>
      <c r="N81" s="189"/>
      <c r="O81" s="190"/>
      <c r="P81" s="193">
        <f>P77+P73+P69</f>
        <v>0</v>
      </c>
      <c r="Q81" s="192"/>
      <c r="R81" s="190"/>
      <c r="S81" s="193">
        <f>S77+S73+S69</f>
        <v>0</v>
      </c>
      <c r="T81" s="189"/>
      <c r="U81" s="190"/>
      <c r="V81" s="193">
        <f>V77+V73+V69</f>
        <v>0</v>
      </c>
      <c r="W81" s="192"/>
      <c r="X81" s="190"/>
      <c r="Y81" s="193">
        <f>Y77+Y73+Y69</f>
        <v>0</v>
      </c>
      <c r="Z81" s="189"/>
      <c r="AA81" s="190"/>
      <c r="AB81" s="193">
        <f>AB77+AB73+AB69</f>
        <v>0</v>
      </c>
      <c r="AC81" s="189">
        <f t="shared" ref="AC81:AD81" si="66">AC69+AC73+AC77</f>
        <v>0</v>
      </c>
      <c r="AD81" s="194">
        <f t="shared" si="66"/>
        <v>0</v>
      </c>
      <c r="AE81" s="193">
        <f t="shared" si="38"/>
        <v>0</v>
      </c>
      <c r="AF81" s="195" t="e">
        <f t="shared" si="39"/>
        <v>#DIV/0!</v>
      </c>
      <c r="AG81" s="196"/>
      <c r="AH81" s="99"/>
      <c r="AI81" s="99"/>
    </row>
    <row r="82" spans="1:35" ht="15.75" customHeight="1" x14ac:dyDescent="0.2">
      <c r="A82" s="197" t="s">
        <v>96</v>
      </c>
      <c r="B82" s="198" t="s">
        <v>21</v>
      </c>
      <c r="C82" s="165" t="s">
        <v>130</v>
      </c>
      <c r="D82" s="199"/>
      <c r="E82" s="89"/>
      <c r="F82" s="90"/>
      <c r="G82" s="90"/>
      <c r="H82" s="89"/>
      <c r="I82" s="90"/>
      <c r="J82" s="94"/>
      <c r="K82" s="90"/>
      <c r="L82" s="90"/>
      <c r="M82" s="94"/>
      <c r="N82" s="89"/>
      <c r="O82" s="90"/>
      <c r="P82" s="94"/>
      <c r="Q82" s="90"/>
      <c r="R82" s="90"/>
      <c r="S82" s="94"/>
      <c r="T82" s="89"/>
      <c r="U82" s="90"/>
      <c r="V82" s="94"/>
      <c r="W82" s="90"/>
      <c r="X82" s="90"/>
      <c r="Y82" s="94"/>
      <c r="Z82" s="89"/>
      <c r="AA82" s="90"/>
      <c r="AB82" s="90"/>
      <c r="AC82" s="95"/>
      <c r="AD82" s="96"/>
      <c r="AE82" s="96"/>
      <c r="AF82" s="97"/>
      <c r="AG82" s="98"/>
      <c r="AH82" s="99"/>
      <c r="AI82" s="99"/>
    </row>
    <row r="83" spans="1:35" ht="57.75" customHeight="1" x14ac:dyDescent="0.2">
      <c r="A83" s="100" t="s">
        <v>98</v>
      </c>
      <c r="B83" s="101" t="s">
        <v>131</v>
      </c>
      <c r="C83" s="170" t="s">
        <v>132</v>
      </c>
      <c r="D83" s="179"/>
      <c r="E83" s="200">
        <f t="shared" ref="E83:AB83" si="67">SUM(E84:E91)</f>
        <v>115</v>
      </c>
      <c r="F83" s="201">
        <f t="shared" si="67"/>
        <v>30850</v>
      </c>
      <c r="G83" s="202">
        <f t="shared" si="67"/>
        <v>408300</v>
      </c>
      <c r="H83" s="104">
        <f t="shared" si="67"/>
        <v>115</v>
      </c>
      <c r="I83" s="105">
        <f t="shared" si="67"/>
        <v>31033.485000000001</v>
      </c>
      <c r="J83" s="137">
        <f t="shared" si="67"/>
        <v>408299.99699999997</v>
      </c>
      <c r="K83" s="200">
        <f t="shared" si="67"/>
        <v>0</v>
      </c>
      <c r="L83" s="201">
        <f t="shared" si="67"/>
        <v>0</v>
      </c>
      <c r="M83" s="202">
        <f t="shared" si="67"/>
        <v>0</v>
      </c>
      <c r="N83" s="104">
        <f t="shared" si="67"/>
        <v>0</v>
      </c>
      <c r="O83" s="105">
        <f t="shared" si="67"/>
        <v>0</v>
      </c>
      <c r="P83" s="137">
        <f t="shared" si="67"/>
        <v>0</v>
      </c>
      <c r="Q83" s="200">
        <f t="shared" si="67"/>
        <v>0</v>
      </c>
      <c r="R83" s="201">
        <f t="shared" si="67"/>
        <v>0</v>
      </c>
      <c r="S83" s="202">
        <f t="shared" si="67"/>
        <v>0</v>
      </c>
      <c r="T83" s="104">
        <f t="shared" si="67"/>
        <v>0</v>
      </c>
      <c r="U83" s="105">
        <f t="shared" si="67"/>
        <v>0</v>
      </c>
      <c r="V83" s="137">
        <f t="shared" si="67"/>
        <v>0</v>
      </c>
      <c r="W83" s="200">
        <f t="shared" si="67"/>
        <v>0</v>
      </c>
      <c r="X83" s="201">
        <f t="shared" si="67"/>
        <v>0</v>
      </c>
      <c r="Y83" s="202">
        <f t="shared" si="67"/>
        <v>0</v>
      </c>
      <c r="Z83" s="104">
        <f t="shared" si="67"/>
        <v>0</v>
      </c>
      <c r="AA83" s="105">
        <f t="shared" si="67"/>
        <v>0</v>
      </c>
      <c r="AB83" s="137">
        <f t="shared" si="67"/>
        <v>0</v>
      </c>
      <c r="AC83" s="107">
        <f t="shared" ref="AC83:AC95" si="68">G83+M83+S83+Y83</f>
        <v>408300</v>
      </c>
      <c r="AD83" s="108">
        <f t="shared" ref="AD83:AD95" si="69">J83+P83+V83+AB83</f>
        <v>408299.99699999997</v>
      </c>
      <c r="AE83" s="108">
        <f t="shared" ref="AE83:AE96" si="70">AC83-AD83</f>
        <v>3.0000000260770321E-3</v>
      </c>
      <c r="AF83" s="110">
        <f t="shared" ref="AF83:AF96" si="71">AE83/AC83</f>
        <v>7.3475386384448494E-9</v>
      </c>
      <c r="AG83" s="111"/>
      <c r="AH83" s="112"/>
      <c r="AI83" s="112"/>
    </row>
    <row r="84" spans="1:35" ht="34.5" customHeight="1" x14ac:dyDescent="0.2">
      <c r="A84" s="399" t="s">
        <v>101</v>
      </c>
      <c r="B84" s="400" t="s">
        <v>102</v>
      </c>
      <c r="C84" s="441" t="s">
        <v>468</v>
      </c>
      <c r="D84" s="417" t="s">
        <v>121</v>
      </c>
      <c r="E84" s="418">
        <v>1</v>
      </c>
      <c r="F84" s="402">
        <v>5900</v>
      </c>
      <c r="G84" s="119">
        <f t="shared" ref="G84:G91" si="72">E84*F84</f>
        <v>5900</v>
      </c>
      <c r="H84" s="423">
        <v>1</v>
      </c>
      <c r="I84" s="424">
        <v>5900</v>
      </c>
      <c r="J84" s="138">
        <f t="shared" ref="J84:J91" si="73">H84*I84</f>
        <v>5900</v>
      </c>
      <c r="K84" s="117"/>
      <c r="L84" s="118"/>
      <c r="M84" s="119">
        <f t="shared" ref="M84:M85" si="74">K84*L84</f>
        <v>0</v>
      </c>
      <c r="N84" s="117"/>
      <c r="O84" s="118"/>
      <c r="P84" s="138">
        <f t="shared" ref="P84:P85" si="75">N84*O84</f>
        <v>0</v>
      </c>
      <c r="Q84" s="117"/>
      <c r="R84" s="118"/>
      <c r="S84" s="119">
        <f t="shared" ref="S84:S85" si="76">Q84*R84</f>
        <v>0</v>
      </c>
      <c r="T84" s="117"/>
      <c r="U84" s="118"/>
      <c r="V84" s="138">
        <f t="shared" ref="V84:V85" si="77">T84*U84</f>
        <v>0</v>
      </c>
      <c r="W84" s="117"/>
      <c r="X84" s="118"/>
      <c r="Y84" s="119">
        <f t="shared" ref="Y84:Y91" si="78">W84*X84</f>
        <v>0</v>
      </c>
      <c r="Z84" s="117"/>
      <c r="AA84" s="118"/>
      <c r="AB84" s="138">
        <f t="shared" ref="AB84:AB91" si="79">Z84*AA84</f>
        <v>0</v>
      </c>
      <c r="AC84" s="120">
        <f t="shared" si="68"/>
        <v>5900</v>
      </c>
      <c r="AD84" s="121">
        <f t="shared" si="69"/>
        <v>5900</v>
      </c>
      <c r="AE84" s="181">
        <f t="shared" si="70"/>
        <v>0</v>
      </c>
      <c r="AF84" s="123">
        <f t="shared" si="71"/>
        <v>0</v>
      </c>
      <c r="AG84" s="421"/>
      <c r="AH84" s="99"/>
      <c r="AI84" s="99"/>
    </row>
    <row r="85" spans="1:35" ht="62.25" customHeight="1" x14ac:dyDescent="0.2">
      <c r="A85" s="399" t="s">
        <v>101</v>
      </c>
      <c r="B85" s="400" t="s">
        <v>105</v>
      </c>
      <c r="C85" s="445" t="s">
        <v>307</v>
      </c>
      <c r="D85" s="417" t="s">
        <v>121</v>
      </c>
      <c r="E85" s="418">
        <v>22</v>
      </c>
      <c r="F85" s="402">
        <v>5950</v>
      </c>
      <c r="G85" s="119">
        <f t="shared" si="72"/>
        <v>130900</v>
      </c>
      <c r="H85" s="418">
        <v>22</v>
      </c>
      <c r="I85" s="402">
        <v>9123</v>
      </c>
      <c r="J85" s="138">
        <f t="shared" si="73"/>
        <v>200706</v>
      </c>
      <c r="K85" s="117"/>
      <c r="L85" s="118"/>
      <c r="M85" s="119">
        <f t="shared" si="74"/>
        <v>0</v>
      </c>
      <c r="N85" s="117"/>
      <c r="O85" s="118"/>
      <c r="P85" s="138">
        <f t="shared" si="75"/>
        <v>0</v>
      </c>
      <c r="Q85" s="117"/>
      <c r="R85" s="118"/>
      <c r="S85" s="119">
        <f t="shared" si="76"/>
        <v>0</v>
      </c>
      <c r="T85" s="117"/>
      <c r="U85" s="118"/>
      <c r="V85" s="138">
        <f t="shared" si="77"/>
        <v>0</v>
      </c>
      <c r="W85" s="418"/>
      <c r="X85" s="402"/>
      <c r="Y85" s="119">
        <f t="shared" si="78"/>
        <v>0</v>
      </c>
      <c r="Z85" s="117"/>
      <c r="AA85" s="118"/>
      <c r="AB85" s="138">
        <f t="shared" si="79"/>
        <v>0</v>
      </c>
      <c r="AC85" s="120">
        <f t="shared" si="68"/>
        <v>130900</v>
      </c>
      <c r="AD85" s="121">
        <f t="shared" si="69"/>
        <v>200706</v>
      </c>
      <c r="AE85" s="181">
        <f t="shared" si="70"/>
        <v>-69806</v>
      </c>
      <c r="AF85" s="123">
        <f t="shared" si="71"/>
        <v>-0.5332773109243697</v>
      </c>
      <c r="AG85" s="422" t="s">
        <v>304</v>
      </c>
      <c r="AH85" s="99"/>
      <c r="AI85" s="99"/>
    </row>
    <row r="86" spans="1:35" s="394" customFormat="1" ht="54.75" customHeight="1" x14ac:dyDescent="0.2">
      <c r="A86" s="399" t="s">
        <v>101</v>
      </c>
      <c r="B86" s="400" t="s">
        <v>106</v>
      </c>
      <c r="C86" s="446" t="s">
        <v>308</v>
      </c>
      <c r="D86" s="419" t="s">
        <v>121</v>
      </c>
      <c r="E86" s="420">
        <v>22</v>
      </c>
      <c r="F86" s="414">
        <v>5700</v>
      </c>
      <c r="G86" s="119">
        <f t="shared" si="72"/>
        <v>125400</v>
      </c>
      <c r="H86" s="420">
        <v>22</v>
      </c>
      <c r="I86" s="414">
        <v>3778</v>
      </c>
      <c r="J86" s="138">
        <f t="shared" si="73"/>
        <v>83116</v>
      </c>
      <c r="K86" s="129"/>
      <c r="L86" s="130"/>
      <c r="M86" s="416"/>
      <c r="N86" s="129"/>
      <c r="O86" s="130"/>
      <c r="P86" s="228"/>
      <c r="Q86" s="129"/>
      <c r="R86" s="130"/>
      <c r="S86" s="416"/>
      <c r="T86" s="129"/>
      <c r="U86" s="130"/>
      <c r="V86" s="228"/>
      <c r="W86" s="420"/>
      <c r="X86" s="414"/>
      <c r="Y86" s="119">
        <f t="shared" si="78"/>
        <v>0</v>
      </c>
      <c r="Z86" s="129"/>
      <c r="AA86" s="130"/>
      <c r="AB86" s="138">
        <f t="shared" si="79"/>
        <v>0</v>
      </c>
      <c r="AC86" s="120">
        <f t="shared" si="68"/>
        <v>125400</v>
      </c>
      <c r="AD86" s="121">
        <f t="shared" si="69"/>
        <v>83116</v>
      </c>
      <c r="AE86" s="181">
        <f t="shared" si="70"/>
        <v>42284</v>
      </c>
      <c r="AF86" s="123">
        <f t="shared" si="71"/>
        <v>0.33719298245614038</v>
      </c>
      <c r="AG86" s="422" t="s">
        <v>305</v>
      </c>
      <c r="AH86" s="99"/>
      <c r="AI86" s="99"/>
    </row>
    <row r="87" spans="1:35" s="394" customFormat="1" ht="34.5" customHeight="1" x14ac:dyDescent="0.2">
      <c r="A87" s="399" t="s">
        <v>101</v>
      </c>
      <c r="B87" s="400" t="s">
        <v>181</v>
      </c>
      <c r="C87" s="401" t="s">
        <v>301</v>
      </c>
      <c r="D87" s="402" t="s">
        <v>302</v>
      </c>
      <c r="E87" s="402">
        <v>22</v>
      </c>
      <c r="F87" s="402">
        <v>1900</v>
      </c>
      <c r="G87" s="119">
        <f t="shared" si="72"/>
        <v>41800</v>
      </c>
      <c r="H87" s="402">
        <v>22</v>
      </c>
      <c r="I87" s="402">
        <v>1900</v>
      </c>
      <c r="J87" s="138">
        <f t="shared" si="73"/>
        <v>41800</v>
      </c>
      <c r="K87" s="129"/>
      <c r="L87" s="130"/>
      <c r="M87" s="416"/>
      <c r="N87" s="129"/>
      <c r="O87" s="130"/>
      <c r="P87" s="228"/>
      <c r="Q87" s="129"/>
      <c r="R87" s="130"/>
      <c r="S87" s="416"/>
      <c r="T87" s="129"/>
      <c r="U87" s="130"/>
      <c r="V87" s="228"/>
      <c r="W87" s="402"/>
      <c r="X87" s="402"/>
      <c r="Y87" s="119">
        <f t="shared" si="78"/>
        <v>0</v>
      </c>
      <c r="Z87" s="129"/>
      <c r="AA87" s="130"/>
      <c r="AB87" s="138">
        <f t="shared" si="79"/>
        <v>0</v>
      </c>
      <c r="AC87" s="120">
        <f t="shared" si="68"/>
        <v>41800</v>
      </c>
      <c r="AD87" s="121">
        <f t="shared" si="69"/>
        <v>41800</v>
      </c>
      <c r="AE87" s="181">
        <f t="shared" si="70"/>
        <v>0</v>
      </c>
      <c r="AF87" s="123">
        <f t="shared" si="71"/>
        <v>0</v>
      </c>
      <c r="AG87" s="422"/>
      <c r="AH87" s="99"/>
      <c r="AI87" s="99"/>
    </row>
    <row r="88" spans="1:35" s="394" customFormat="1" ht="34.5" customHeight="1" x14ac:dyDescent="0.2">
      <c r="A88" s="399" t="s">
        <v>101</v>
      </c>
      <c r="B88" s="400" t="s">
        <v>272</v>
      </c>
      <c r="C88" s="401" t="s">
        <v>303</v>
      </c>
      <c r="D88" s="402" t="s">
        <v>302</v>
      </c>
      <c r="E88" s="402">
        <v>22</v>
      </c>
      <c r="F88" s="402">
        <v>1900</v>
      </c>
      <c r="G88" s="119">
        <f t="shared" si="72"/>
        <v>41800</v>
      </c>
      <c r="H88" s="402">
        <v>22</v>
      </c>
      <c r="I88" s="402">
        <v>1900</v>
      </c>
      <c r="J88" s="138">
        <f t="shared" si="73"/>
        <v>41800</v>
      </c>
      <c r="K88" s="129"/>
      <c r="L88" s="130"/>
      <c r="M88" s="416"/>
      <c r="N88" s="129"/>
      <c r="O88" s="130"/>
      <c r="P88" s="228"/>
      <c r="Q88" s="129"/>
      <c r="R88" s="130"/>
      <c r="S88" s="416"/>
      <c r="T88" s="129"/>
      <c r="U88" s="130"/>
      <c r="V88" s="228"/>
      <c r="W88" s="402"/>
      <c r="X88" s="402"/>
      <c r="Y88" s="119">
        <f t="shared" si="78"/>
        <v>0</v>
      </c>
      <c r="Z88" s="129"/>
      <c r="AA88" s="130"/>
      <c r="AB88" s="138">
        <f t="shared" si="79"/>
        <v>0</v>
      </c>
      <c r="AC88" s="120">
        <f t="shared" si="68"/>
        <v>41800</v>
      </c>
      <c r="AD88" s="121">
        <f t="shared" si="69"/>
        <v>41800</v>
      </c>
      <c r="AE88" s="181">
        <f t="shared" si="70"/>
        <v>0</v>
      </c>
      <c r="AF88" s="123">
        <f t="shared" si="71"/>
        <v>0</v>
      </c>
      <c r="AG88" s="422"/>
      <c r="AH88" s="99"/>
      <c r="AI88" s="99"/>
    </row>
    <row r="89" spans="1:35" s="394" customFormat="1" ht="54.75" customHeight="1" x14ac:dyDescent="0.2">
      <c r="A89" s="399" t="s">
        <v>101</v>
      </c>
      <c r="B89" s="400" t="s">
        <v>182</v>
      </c>
      <c r="C89" s="445" t="s">
        <v>309</v>
      </c>
      <c r="D89" s="419" t="s">
        <v>121</v>
      </c>
      <c r="E89" s="420">
        <v>10</v>
      </c>
      <c r="F89" s="414">
        <v>2000</v>
      </c>
      <c r="G89" s="119">
        <f t="shared" si="72"/>
        <v>20000</v>
      </c>
      <c r="H89" s="420">
        <v>3</v>
      </c>
      <c r="I89" s="414">
        <v>2396.6669999999999</v>
      </c>
      <c r="J89" s="138">
        <f t="shared" si="73"/>
        <v>7190.0010000000002</v>
      </c>
      <c r="K89" s="129"/>
      <c r="L89" s="130"/>
      <c r="M89" s="416"/>
      <c r="N89" s="129"/>
      <c r="O89" s="130"/>
      <c r="P89" s="228"/>
      <c r="Q89" s="129"/>
      <c r="R89" s="130"/>
      <c r="S89" s="416"/>
      <c r="T89" s="129"/>
      <c r="U89" s="130"/>
      <c r="V89" s="228"/>
      <c r="W89" s="420"/>
      <c r="X89" s="414"/>
      <c r="Y89" s="119">
        <f t="shared" si="78"/>
        <v>0</v>
      </c>
      <c r="Z89" s="129"/>
      <c r="AA89" s="130"/>
      <c r="AB89" s="138">
        <f t="shared" si="79"/>
        <v>0</v>
      </c>
      <c r="AC89" s="120">
        <f t="shared" si="68"/>
        <v>20000</v>
      </c>
      <c r="AD89" s="121">
        <f t="shared" si="69"/>
        <v>7190.0010000000002</v>
      </c>
      <c r="AE89" s="181">
        <f t="shared" si="70"/>
        <v>12809.999</v>
      </c>
      <c r="AF89" s="123">
        <f t="shared" si="71"/>
        <v>0.64049995000000004</v>
      </c>
      <c r="AG89" s="422" t="s">
        <v>306</v>
      </c>
      <c r="AH89" s="99"/>
      <c r="AI89" s="99"/>
    </row>
    <row r="90" spans="1:35" s="394" customFormat="1" ht="50.25" customHeight="1" x14ac:dyDescent="0.2">
      <c r="A90" s="522" t="s">
        <v>101</v>
      </c>
      <c r="B90" s="523" t="s">
        <v>184</v>
      </c>
      <c r="C90" s="524" t="s">
        <v>310</v>
      </c>
      <c r="D90" s="520" t="s">
        <v>121</v>
      </c>
      <c r="E90" s="520">
        <v>15</v>
      </c>
      <c r="F90" s="520">
        <v>2500</v>
      </c>
      <c r="G90" s="525">
        <f t="shared" si="72"/>
        <v>37500</v>
      </c>
      <c r="H90" s="520">
        <v>22</v>
      </c>
      <c r="I90" s="520">
        <v>1035.818</v>
      </c>
      <c r="J90" s="526">
        <f t="shared" si="73"/>
        <v>22787.995999999999</v>
      </c>
      <c r="K90" s="527"/>
      <c r="L90" s="130"/>
      <c r="M90" s="416"/>
      <c r="N90" s="129"/>
      <c r="O90" s="130"/>
      <c r="P90" s="228"/>
      <c r="Q90" s="129"/>
      <c r="R90" s="130"/>
      <c r="S90" s="416"/>
      <c r="T90" s="129"/>
      <c r="U90" s="130"/>
      <c r="V90" s="228"/>
      <c r="W90" s="402"/>
      <c r="X90" s="402"/>
      <c r="Y90" s="119">
        <f t="shared" si="78"/>
        <v>0</v>
      </c>
      <c r="Z90" s="129"/>
      <c r="AA90" s="130"/>
      <c r="AB90" s="138">
        <f t="shared" si="79"/>
        <v>0</v>
      </c>
      <c r="AC90" s="120">
        <f t="shared" si="68"/>
        <v>37500</v>
      </c>
      <c r="AD90" s="121">
        <f t="shared" si="69"/>
        <v>22787.995999999999</v>
      </c>
      <c r="AE90" s="181">
        <f t="shared" si="70"/>
        <v>14712.004000000001</v>
      </c>
      <c r="AF90" s="123">
        <f t="shared" si="71"/>
        <v>0.39232010666666667</v>
      </c>
      <c r="AG90" s="528" t="s">
        <v>593</v>
      </c>
      <c r="AH90" s="99"/>
      <c r="AI90" s="99"/>
    </row>
    <row r="91" spans="1:35" s="394" customFormat="1" ht="43.5" customHeight="1" thickBot="1" x14ac:dyDescent="0.25">
      <c r="A91" s="399" t="s">
        <v>101</v>
      </c>
      <c r="B91" s="400" t="s">
        <v>183</v>
      </c>
      <c r="C91" s="448" t="s">
        <v>311</v>
      </c>
      <c r="D91" s="419" t="s">
        <v>121</v>
      </c>
      <c r="E91" s="420">
        <v>1</v>
      </c>
      <c r="F91" s="414">
        <v>5000</v>
      </c>
      <c r="G91" s="119">
        <f t="shared" si="72"/>
        <v>5000</v>
      </c>
      <c r="H91" s="425">
        <v>1</v>
      </c>
      <c r="I91" s="426">
        <v>5000</v>
      </c>
      <c r="J91" s="138">
        <f t="shared" si="73"/>
        <v>5000</v>
      </c>
      <c r="K91" s="129"/>
      <c r="L91" s="130"/>
      <c r="M91" s="416"/>
      <c r="N91" s="129"/>
      <c r="O91" s="130"/>
      <c r="P91" s="228"/>
      <c r="Q91" s="129"/>
      <c r="R91" s="130"/>
      <c r="S91" s="416"/>
      <c r="T91" s="129"/>
      <c r="U91" s="130"/>
      <c r="V91" s="228"/>
      <c r="W91" s="420"/>
      <c r="X91" s="414"/>
      <c r="Y91" s="119">
        <f t="shared" si="78"/>
        <v>0</v>
      </c>
      <c r="Z91" s="129"/>
      <c r="AA91" s="130"/>
      <c r="AB91" s="138">
        <f t="shared" si="79"/>
        <v>0</v>
      </c>
      <c r="AC91" s="120">
        <f t="shared" si="68"/>
        <v>5000</v>
      </c>
      <c r="AD91" s="121">
        <f t="shared" si="69"/>
        <v>5000</v>
      </c>
      <c r="AE91" s="181">
        <f t="shared" si="70"/>
        <v>0</v>
      </c>
      <c r="AF91" s="123">
        <f t="shared" si="71"/>
        <v>0</v>
      </c>
      <c r="AG91" s="532" t="s">
        <v>631</v>
      </c>
      <c r="AH91" s="99"/>
      <c r="AI91" s="99"/>
    </row>
    <row r="92" spans="1:35" ht="56.25" customHeight="1" x14ac:dyDescent="0.2">
      <c r="A92" s="100" t="s">
        <v>98</v>
      </c>
      <c r="B92" s="101" t="s">
        <v>135</v>
      </c>
      <c r="C92" s="102" t="s">
        <v>136</v>
      </c>
      <c r="D92" s="103"/>
      <c r="E92" s="104">
        <f t="shared" ref="E92:AB92" si="80">SUM(E93:E95)</f>
        <v>0</v>
      </c>
      <c r="F92" s="105">
        <f t="shared" si="80"/>
        <v>0</v>
      </c>
      <c r="G92" s="106">
        <f t="shared" si="80"/>
        <v>0</v>
      </c>
      <c r="H92" s="104">
        <f t="shared" si="80"/>
        <v>0</v>
      </c>
      <c r="I92" s="105">
        <f t="shared" si="80"/>
        <v>0</v>
      </c>
      <c r="J92" s="137">
        <f t="shared" si="80"/>
        <v>0</v>
      </c>
      <c r="K92" s="203">
        <f t="shared" si="80"/>
        <v>0</v>
      </c>
      <c r="L92" s="105">
        <f t="shared" si="80"/>
        <v>0</v>
      </c>
      <c r="M92" s="137">
        <f t="shared" si="80"/>
        <v>0</v>
      </c>
      <c r="N92" s="104">
        <f t="shared" si="80"/>
        <v>0</v>
      </c>
      <c r="O92" s="105">
        <f t="shared" si="80"/>
        <v>0</v>
      </c>
      <c r="P92" s="137">
        <f t="shared" si="80"/>
        <v>0</v>
      </c>
      <c r="Q92" s="203">
        <f t="shared" si="80"/>
        <v>0</v>
      </c>
      <c r="R92" s="105">
        <f t="shared" si="80"/>
        <v>0</v>
      </c>
      <c r="S92" s="137">
        <f t="shared" si="80"/>
        <v>0</v>
      </c>
      <c r="T92" s="104">
        <f t="shared" si="80"/>
        <v>0</v>
      </c>
      <c r="U92" s="105">
        <f t="shared" si="80"/>
        <v>0</v>
      </c>
      <c r="V92" s="137">
        <f t="shared" si="80"/>
        <v>0</v>
      </c>
      <c r="W92" s="203">
        <f t="shared" si="80"/>
        <v>0</v>
      </c>
      <c r="X92" s="105">
        <f t="shared" si="80"/>
        <v>0</v>
      </c>
      <c r="Y92" s="137">
        <f t="shared" si="80"/>
        <v>0</v>
      </c>
      <c r="Z92" s="104">
        <f t="shared" si="80"/>
        <v>0</v>
      </c>
      <c r="AA92" s="105">
        <f t="shared" si="80"/>
        <v>0</v>
      </c>
      <c r="AB92" s="137">
        <f t="shared" si="80"/>
        <v>0</v>
      </c>
      <c r="AC92" s="107">
        <f t="shared" si="68"/>
        <v>0</v>
      </c>
      <c r="AD92" s="108">
        <f t="shared" si="69"/>
        <v>0</v>
      </c>
      <c r="AE92" s="108">
        <f t="shared" si="70"/>
        <v>0</v>
      </c>
      <c r="AF92" s="147" t="e">
        <f t="shared" si="71"/>
        <v>#DIV/0!</v>
      </c>
      <c r="AG92" s="148"/>
      <c r="AH92" s="112"/>
      <c r="AI92" s="112"/>
    </row>
    <row r="93" spans="1:35" ht="45" customHeight="1" x14ac:dyDescent="0.2">
      <c r="A93" s="113" t="s">
        <v>101</v>
      </c>
      <c r="B93" s="114" t="s">
        <v>102</v>
      </c>
      <c r="C93" s="115" t="s">
        <v>137</v>
      </c>
      <c r="D93" s="204"/>
      <c r="E93" s="117"/>
      <c r="F93" s="118"/>
      <c r="G93" s="119">
        <f t="shared" ref="G93:G95" si="81">E93*F93</f>
        <v>0</v>
      </c>
      <c r="H93" s="117"/>
      <c r="I93" s="118"/>
      <c r="J93" s="138">
        <f t="shared" ref="J93:J95" si="82">H93*I93</f>
        <v>0</v>
      </c>
      <c r="K93" s="205"/>
      <c r="L93" s="118"/>
      <c r="M93" s="138">
        <f t="shared" ref="M93:M95" si="83">K93*L93</f>
        <v>0</v>
      </c>
      <c r="N93" s="117"/>
      <c r="O93" s="118"/>
      <c r="P93" s="138">
        <f t="shared" ref="P93:P95" si="84">N93*O93</f>
        <v>0</v>
      </c>
      <c r="Q93" s="205"/>
      <c r="R93" s="118"/>
      <c r="S93" s="138">
        <f t="shared" ref="S93:S95" si="85">Q93*R93</f>
        <v>0</v>
      </c>
      <c r="T93" s="117"/>
      <c r="U93" s="118"/>
      <c r="V93" s="138">
        <f t="shared" ref="V93:V95" si="86">T93*U93</f>
        <v>0</v>
      </c>
      <c r="W93" s="205"/>
      <c r="X93" s="118"/>
      <c r="Y93" s="138">
        <f t="shared" ref="Y93:Y95" si="87">W93*X93</f>
        <v>0</v>
      </c>
      <c r="Z93" s="117"/>
      <c r="AA93" s="118"/>
      <c r="AB93" s="138">
        <f t="shared" ref="AB93:AB95" si="88">Z93*AA93</f>
        <v>0</v>
      </c>
      <c r="AC93" s="120">
        <f t="shared" si="68"/>
        <v>0</v>
      </c>
      <c r="AD93" s="121">
        <f t="shared" si="69"/>
        <v>0</v>
      </c>
      <c r="AE93" s="181">
        <f t="shared" si="70"/>
        <v>0</v>
      </c>
      <c r="AF93" s="123" t="e">
        <f t="shared" si="71"/>
        <v>#DIV/0!</v>
      </c>
      <c r="AG93" s="124"/>
      <c r="AH93" s="99"/>
      <c r="AI93" s="99"/>
    </row>
    <row r="94" spans="1:35" ht="24.75" customHeight="1" x14ac:dyDescent="0.2">
      <c r="A94" s="113" t="s">
        <v>101</v>
      </c>
      <c r="B94" s="114" t="s">
        <v>105</v>
      </c>
      <c r="C94" s="115" t="s">
        <v>138</v>
      </c>
      <c r="D94" s="204"/>
      <c r="E94" s="117"/>
      <c r="F94" s="118"/>
      <c r="G94" s="119">
        <f t="shared" si="81"/>
        <v>0</v>
      </c>
      <c r="H94" s="117"/>
      <c r="I94" s="118"/>
      <c r="J94" s="138">
        <f t="shared" si="82"/>
        <v>0</v>
      </c>
      <c r="K94" s="205"/>
      <c r="L94" s="118"/>
      <c r="M94" s="138">
        <f t="shared" si="83"/>
        <v>0</v>
      </c>
      <c r="N94" s="117"/>
      <c r="O94" s="118"/>
      <c r="P94" s="138">
        <f t="shared" si="84"/>
        <v>0</v>
      </c>
      <c r="Q94" s="205"/>
      <c r="R94" s="118"/>
      <c r="S94" s="138">
        <f t="shared" si="85"/>
        <v>0</v>
      </c>
      <c r="T94" s="117"/>
      <c r="U94" s="118"/>
      <c r="V94" s="138">
        <f t="shared" si="86"/>
        <v>0</v>
      </c>
      <c r="W94" s="205"/>
      <c r="X94" s="118"/>
      <c r="Y94" s="138">
        <f t="shared" si="87"/>
        <v>0</v>
      </c>
      <c r="Z94" s="117"/>
      <c r="AA94" s="118"/>
      <c r="AB94" s="138">
        <f t="shared" si="88"/>
        <v>0</v>
      </c>
      <c r="AC94" s="120">
        <f t="shared" si="68"/>
        <v>0</v>
      </c>
      <c r="AD94" s="121">
        <f t="shared" si="69"/>
        <v>0</v>
      </c>
      <c r="AE94" s="181">
        <f t="shared" si="70"/>
        <v>0</v>
      </c>
      <c r="AF94" s="123" t="e">
        <f t="shared" si="71"/>
        <v>#DIV/0!</v>
      </c>
      <c r="AG94" s="124"/>
      <c r="AH94" s="99"/>
      <c r="AI94" s="99"/>
    </row>
    <row r="95" spans="1:35" ht="21" customHeight="1" x14ac:dyDescent="0.2">
      <c r="A95" s="139" t="s">
        <v>101</v>
      </c>
      <c r="B95" s="140" t="s">
        <v>106</v>
      </c>
      <c r="C95" s="141" t="s">
        <v>139</v>
      </c>
      <c r="D95" s="206"/>
      <c r="E95" s="143"/>
      <c r="F95" s="144"/>
      <c r="G95" s="145">
        <f t="shared" si="81"/>
        <v>0</v>
      </c>
      <c r="H95" s="143"/>
      <c r="I95" s="144"/>
      <c r="J95" s="146">
        <f t="shared" si="82"/>
        <v>0</v>
      </c>
      <c r="K95" s="207"/>
      <c r="L95" s="144"/>
      <c r="M95" s="146">
        <f t="shared" si="83"/>
        <v>0</v>
      </c>
      <c r="N95" s="143"/>
      <c r="O95" s="144"/>
      <c r="P95" s="146">
        <f t="shared" si="84"/>
        <v>0</v>
      </c>
      <c r="Q95" s="207"/>
      <c r="R95" s="144"/>
      <c r="S95" s="146">
        <f t="shared" si="85"/>
        <v>0</v>
      </c>
      <c r="T95" s="143"/>
      <c r="U95" s="144"/>
      <c r="V95" s="146">
        <f t="shared" si="86"/>
        <v>0</v>
      </c>
      <c r="W95" s="207"/>
      <c r="X95" s="144"/>
      <c r="Y95" s="146">
        <f t="shared" si="87"/>
        <v>0</v>
      </c>
      <c r="Z95" s="143"/>
      <c r="AA95" s="144"/>
      <c r="AB95" s="146">
        <f t="shared" si="88"/>
        <v>0</v>
      </c>
      <c r="AC95" s="132">
        <f t="shared" si="68"/>
        <v>0</v>
      </c>
      <c r="AD95" s="133">
        <f t="shared" si="69"/>
        <v>0</v>
      </c>
      <c r="AE95" s="183">
        <f t="shared" si="70"/>
        <v>0</v>
      </c>
      <c r="AF95" s="149" t="e">
        <f t="shared" si="71"/>
        <v>#DIV/0!</v>
      </c>
      <c r="AG95" s="150"/>
      <c r="AH95" s="99"/>
      <c r="AI95" s="99"/>
    </row>
    <row r="96" spans="1:35" ht="15" customHeight="1" x14ac:dyDescent="0.2">
      <c r="A96" s="185" t="s">
        <v>140</v>
      </c>
      <c r="B96" s="186"/>
      <c r="C96" s="187"/>
      <c r="D96" s="188"/>
      <c r="E96" s="189">
        <f t="shared" ref="E96:AB96" si="89">E92+E83</f>
        <v>115</v>
      </c>
      <c r="F96" s="190">
        <f t="shared" si="89"/>
        <v>30850</v>
      </c>
      <c r="G96" s="191">
        <f t="shared" si="89"/>
        <v>408300</v>
      </c>
      <c r="H96" s="155">
        <f t="shared" si="89"/>
        <v>115</v>
      </c>
      <c r="I96" s="157">
        <f t="shared" si="89"/>
        <v>31033.485000000001</v>
      </c>
      <c r="J96" s="208">
        <f t="shared" si="89"/>
        <v>408299.99699999997</v>
      </c>
      <c r="K96" s="192">
        <f t="shared" si="89"/>
        <v>0</v>
      </c>
      <c r="L96" s="190">
        <f t="shared" si="89"/>
        <v>0</v>
      </c>
      <c r="M96" s="193">
        <f t="shared" si="89"/>
        <v>0</v>
      </c>
      <c r="N96" s="189">
        <f t="shared" si="89"/>
        <v>0</v>
      </c>
      <c r="O96" s="190">
        <f t="shared" si="89"/>
        <v>0</v>
      </c>
      <c r="P96" s="193">
        <f t="shared" si="89"/>
        <v>0</v>
      </c>
      <c r="Q96" s="192">
        <f t="shared" si="89"/>
        <v>0</v>
      </c>
      <c r="R96" s="190">
        <f t="shared" si="89"/>
        <v>0</v>
      </c>
      <c r="S96" s="193">
        <f t="shared" si="89"/>
        <v>0</v>
      </c>
      <c r="T96" s="189">
        <f t="shared" si="89"/>
        <v>0</v>
      </c>
      <c r="U96" s="190">
        <f t="shared" si="89"/>
        <v>0</v>
      </c>
      <c r="V96" s="193">
        <f t="shared" si="89"/>
        <v>0</v>
      </c>
      <c r="W96" s="192">
        <f t="shared" si="89"/>
        <v>0</v>
      </c>
      <c r="X96" s="190">
        <f t="shared" si="89"/>
        <v>0</v>
      </c>
      <c r="Y96" s="193">
        <f t="shared" si="89"/>
        <v>0</v>
      </c>
      <c r="Z96" s="189">
        <f t="shared" si="89"/>
        <v>0</v>
      </c>
      <c r="AA96" s="190">
        <f t="shared" si="89"/>
        <v>0</v>
      </c>
      <c r="AB96" s="193">
        <f t="shared" si="89"/>
        <v>0</v>
      </c>
      <c r="AC96" s="192">
        <f>AC83+AC92</f>
        <v>408300</v>
      </c>
      <c r="AD96" s="194">
        <f>AD83+AD92</f>
        <v>408299.99699999997</v>
      </c>
      <c r="AE96" s="189">
        <f t="shared" si="70"/>
        <v>3.0000000260770321E-3</v>
      </c>
      <c r="AF96" s="209">
        <f t="shared" si="71"/>
        <v>7.3475386384448494E-9</v>
      </c>
      <c r="AG96" s="210"/>
      <c r="AH96" s="99"/>
      <c r="AI96" s="99"/>
    </row>
    <row r="97" spans="1:35" ht="15" customHeight="1" x14ac:dyDescent="0.2">
      <c r="A97" s="211" t="s">
        <v>96</v>
      </c>
      <c r="B97" s="212" t="s">
        <v>22</v>
      </c>
      <c r="C97" s="165" t="s">
        <v>141</v>
      </c>
      <c r="D97" s="199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" customHeight="1" x14ac:dyDescent="0.2">
      <c r="A98" s="100" t="s">
        <v>98</v>
      </c>
      <c r="B98" s="101" t="s">
        <v>142</v>
      </c>
      <c r="C98" s="170" t="s">
        <v>143</v>
      </c>
      <c r="D98" s="179"/>
      <c r="E98" s="200">
        <f t="shared" ref="E98:AB98" si="90">SUM(E99:E101)</f>
        <v>0</v>
      </c>
      <c r="F98" s="201">
        <f t="shared" si="90"/>
        <v>0</v>
      </c>
      <c r="G98" s="202">
        <f t="shared" si="90"/>
        <v>0</v>
      </c>
      <c r="H98" s="104">
        <f t="shared" si="90"/>
        <v>0</v>
      </c>
      <c r="I98" s="105">
        <f t="shared" si="90"/>
        <v>0</v>
      </c>
      <c r="J98" s="137">
        <f t="shared" si="90"/>
        <v>0</v>
      </c>
      <c r="K98" s="213">
        <f t="shared" si="90"/>
        <v>0</v>
      </c>
      <c r="L98" s="201">
        <f t="shared" si="90"/>
        <v>0</v>
      </c>
      <c r="M98" s="214">
        <f t="shared" si="90"/>
        <v>0</v>
      </c>
      <c r="N98" s="200">
        <f t="shared" si="90"/>
        <v>0</v>
      </c>
      <c r="O98" s="201">
        <f t="shared" si="90"/>
        <v>0</v>
      </c>
      <c r="P98" s="214">
        <f t="shared" si="90"/>
        <v>0</v>
      </c>
      <c r="Q98" s="213">
        <f t="shared" si="90"/>
        <v>0</v>
      </c>
      <c r="R98" s="201">
        <f t="shared" si="90"/>
        <v>0</v>
      </c>
      <c r="S98" s="214">
        <f t="shared" si="90"/>
        <v>0</v>
      </c>
      <c r="T98" s="200">
        <f t="shared" si="90"/>
        <v>0</v>
      </c>
      <c r="U98" s="201">
        <f t="shared" si="90"/>
        <v>0</v>
      </c>
      <c r="V98" s="214">
        <f t="shared" si="90"/>
        <v>0</v>
      </c>
      <c r="W98" s="213">
        <f t="shared" si="90"/>
        <v>0</v>
      </c>
      <c r="X98" s="201">
        <f t="shared" si="90"/>
        <v>0</v>
      </c>
      <c r="Y98" s="214">
        <f t="shared" si="90"/>
        <v>0</v>
      </c>
      <c r="Z98" s="200">
        <f t="shared" si="90"/>
        <v>0</v>
      </c>
      <c r="AA98" s="201">
        <f t="shared" si="90"/>
        <v>0</v>
      </c>
      <c r="AB98" s="214">
        <f t="shared" si="90"/>
        <v>0</v>
      </c>
      <c r="AC98" s="107">
        <f t="shared" ref="AC98:AC123" si="91">G98+M98+S98+Y98</f>
        <v>0</v>
      </c>
      <c r="AD98" s="108">
        <f t="shared" ref="AD98:AD123" si="92">J98+P98+V98+AB98</f>
        <v>0</v>
      </c>
      <c r="AE98" s="108">
        <f t="shared" ref="AE98:AE130" si="93">AC98-AD98</f>
        <v>0</v>
      </c>
      <c r="AF98" s="110" t="e">
        <f t="shared" ref="AF98:AF130" si="94">AE98/AC98</f>
        <v>#DIV/0!</v>
      </c>
      <c r="AG98" s="111"/>
      <c r="AH98" s="112"/>
      <c r="AI98" s="112"/>
    </row>
    <row r="99" spans="1:35" ht="34.5" customHeight="1" x14ac:dyDescent="0.2">
      <c r="A99" s="113" t="s">
        <v>101</v>
      </c>
      <c r="B99" s="114" t="s">
        <v>102</v>
      </c>
      <c r="C99" s="115" t="s">
        <v>144</v>
      </c>
      <c r="D99" s="215" t="s">
        <v>145</v>
      </c>
      <c r="E99" s="216"/>
      <c r="F99" s="217"/>
      <c r="G99" s="218">
        <f t="shared" ref="G99:G101" si="95">E99*F99</f>
        <v>0</v>
      </c>
      <c r="H99" s="216"/>
      <c r="I99" s="217"/>
      <c r="J99" s="219">
        <f t="shared" ref="J99:J101" si="96">H99*I99</f>
        <v>0</v>
      </c>
      <c r="K99" s="205"/>
      <c r="L99" s="217"/>
      <c r="M99" s="138">
        <f t="shared" ref="M99:M101" si="97">K99*L99</f>
        <v>0</v>
      </c>
      <c r="N99" s="117"/>
      <c r="O99" s="217"/>
      <c r="P99" s="138">
        <f t="shared" ref="P99:P101" si="98">N99*O99</f>
        <v>0</v>
      </c>
      <c r="Q99" s="205"/>
      <c r="R99" s="217"/>
      <c r="S99" s="138">
        <f t="shared" ref="S99:S101" si="99">Q99*R99</f>
        <v>0</v>
      </c>
      <c r="T99" s="117"/>
      <c r="U99" s="217"/>
      <c r="V99" s="138">
        <f t="shared" ref="V99:V101" si="100">T99*U99</f>
        <v>0</v>
      </c>
      <c r="W99" s="205"/>
      <c r="X99" s="217"/>
      <c r="Y99" s="138">
        <f t="shared" ref="Y99:Y101" si="101">W99*X99</f>
        <v>0</v>
      </c>
      <c r="Z99" s="117"/>
      <c r="AA99" s="217"/>
      <c r="AB99" s="138">
        <f t="shared" ref="AB99:AB101" si="102">Z99*AA99</f>
        <v>0</v>
      </c>
      <c r="AC99" s="120">
        <f t="shared" si="91"/>
        <v>0</v>
      </c>
      <c r="AD99" s="121">
        <f t="shared" si="92"/>
        <v>0</v>
      </c>
      <c r="AE99" s="181">
        <f t="shared" si="93"/>
        <v>0</v>
      </c>
      <c r="AF99" s="123" t="e">
        <f t="shared" si="94"/>
        <v>#DIV/0!</v>
      </c>
      <c r="AG99" s="124"/>
      <c r="AH99" s="99"/>
      <c r="AI99" s="99"/>
    </row>
    <row r="100" spans="1:35" ht="34.5" customHeight="1" x14ac:dyDescent="0.2">
      <c r="A100" s="113" t="s">
        <v>101</v>
      </c>
      <c r="B100" s="114" t="s">
        <v>105</v>
      </c>
      <c r="C100" s="115" t="s">
        <v>144</v>
      </c>
      <c r="D100" s="215" t="s">
        <v>145</v>
      </c>
      <c r="E100" s="216"/>
      <c r="F100" s="217"/>
      <c r="G100" s="218">
        <f t="shared" si="95"/>
        <v>0</v>
      </c>
      <c r="H100" s="216"/>
      <c r="I100" s="217"/>
      <c r="J100" s="219">
        <f t="shared" si="96"/>
        <v>0</v>
      </c>
      <c r="K100" s="205"/>
      <c r="L100" s="217"/>
      <c r="M100" s="138">
        <f t="shared" si="97"/>
        <v>0</v>
      </c>
      <c r="N100" s="117"/>
      <c r="O100" s="217"/>
      <c r="P100" s="138">
        <f t="shared" si="98"/>
        <v>0</v>
      </c>
      <c r="Q100" s="205"/>
      <c r="R100" s="217"/>
      <c r="S100" s="138">
        <f t="shared" si="99"/>
        <v>0</v>
      </c>
      <c r="T100" s="117"/>
      <c r="U100" s="217"/>
      <c r="V100" s="138">
        <f t="shared" si="100"/>
        <v>0</v>
      </c>
      <c r="W100" s="205"/>
      <c r="X100" s="217"/>
      <c r="Y100" s="138">
        <f t="shared" si="101"/>
        <v>0</v>
      </c>
      <c r="Z100" s="117"/>
      <c r="AA100" s="217"/>
      <c r="AB100" s="138">
        <f t="shared" si="102"/>
        <v>0</v>
      </c>
      <c r="AC100" s="120">
        <f t="shared" si="91"/>
        <v>0</v>
      </c>
      <c r="AD100" s="121">
        <f t="shared" si="92"/>
        <v>0</v>
      </c>
      <c r="AE100" s="181">
        <f t="shared" si="93"/>
        <v>0</v>
      </c>
      <c r="AF100" s="123" t="e">
        <f t="shared" si="94"/>
        <v>#DIV/0!</v>
      </c>
      <c r="AG100" s="124"/>
      <c r="AH100" s="99"/>
      <c r="AI100" s="99"/>
    </row>
    <row r="101" spans="1:35" ht="34.5" customHeight="1" x14ac:dyDescent="0.2">
      <c r="A101" s="139" t="s">
        <v>101</v>
      </c>
      <c r="B101" s="126" t="s">
        <v>106</v>
      </c>
      <c r="C101" s="127" t="s">
        <v>144</v>
      </c>
      <c r="D101" s="220" t="s">
        <v>145</v>
      </c>
      <c r="E101" s="221"/>
      <c r="F101" s="222"/>
      <c r="G101" s="223">
        <f t="shared" si="95"/>
        <v>0</v>
      </c>
      <c r="H101" s="224"/>
      <c r="I101" s="225"/>
      <c r="J101" s="226">
        <f t="shared" si="96"/>
        <v>0</v>
      </c>
      <c r="K101" s="227"/>
      <c r="L101" s="222"/>
      <c r="M101" s="228">
        <f t="shared" si="97"/>
        <v>0</v>
      </c>
      <c r="N101" s="129"/>
      <c r="O101" s="222"/>
      <c r="P101" s="228">
        <f t="shared" si="98"/>
        <v>0</v>
      </c>
      <c r="Q101" s="227"/>
      <c r="R101" s="222"/>
      <c r="S101" s="228">
        <f t="shared" si="99"/>
        <v>0</v>
      </c>
      <c r="T101" s="129"/>
      <c r="U101" s="222"/>
      <c r="V101" s="228">
        <f t="shared" si="100"/>
        <v>0</v>
      </c>
      <c r="W101" s="227"/>
      <c r="X101" s="222"/>
      <c r="Y101" s="228">
        <f t="shared" si="101"/>
        <v>0</v>
      </c>
      <c r="Z101" s="129"/>
      <c r="AA101" s="222"/>
      <c r="AB101" s="228">
        <f t="shared" si="102"/>
        <v>0</v>
      </c>
      <c r="AC101" s="132">
        <f t="shared" si="91"/>
        <v>0</v>
      </c>
      <c r="AD101" s="133">
        <f t="shared" si="92"/>
        <v>0</v>
      </c>
      <c r="AE101" s="183">
        <f t="shared" si="93"/>
        <v>0</v>
      </c>
      <c r="AF101" s="123" t="e">
        <f t="shared" si="94"/>
        <v>#DIV/0!</v>
      </c>
      <c r="AG101" s="124"/>
      <c r="AH101" s="99"/>
      <c r="AI101" s="99"/>
    </row>
    <row r="102" spans="1:35" ht="27.75" customHeight="1" x14ac:dyDescent="0.2">
      <c r="A102" s="100" t="s">
        <v>98</v>
      </c>
      <c r="B102" s="101" t="s">
        <v>146</v>
      </c>
      <c r="C102" s="102" t="s">
        <v>147</v>
      </c>
      <c r="D102" s="103"/>
      <c r="E102" s="104">
        <f>SUM(E103:E111)</f>
        <v>6</v>
      </c>
      <c r="F102" s="105">
        <f>F103+F105+F106+F107+F108+F109</f>
        <v>88300</v>
      </c>
      <c r="G102" s="106">
        <f t="shared" ref="G102:AB102" si="103">SUM(G103:G111)</f>
        <v>88300</v>
      </c>
      <c r="H102" s="104">
        <f t="shared" si="103"/>
        <v>15</v>
      </c>
      <c r="I102" s="105">
        <f t="shared" si="103"/>
        <v>24212.5</v>
      </c>
      <c r="J102" s="137">
        <f t="shared" si="103"/>
        <v>88300</v>
      </c>
      <c r="K102" s="203">
        <f t="shared" si="103"/>
        <v>0</v>
      </c>
      <c r="L102" s="105">
        <f t="shared" si="103"/>
        <v>0</v>
      </c>
      <c r="M102" s="137">
        <f t="shared" si="103"/>
        <v>0</v>
      </c>
      <c r="N102" s="104">
        <f t="shared" si="103"/>
        <v>0</v>
      </c>
      <c r="O102" s="105">
        <f t="shared" si="103"/>
        <v>0</v>
      </c>
      <c r="P102" s="137">
        <f t="shared" si="103"/>
        <v>0</v>
      </c>
      <c r="Q102" s="203">
        <f t="shared" si="103"/>
        <v>0</v>
      </c>
      <c r="R102" s="105">
        <f t="shared" si="103"/>
        <v>0</v>
      </c>
      <c r="S102" s="137">
        <f t="shared" si="103"/>
        <v>0</v>
      </c>
      <c r="T102" s="104">
        <f t="shared" si="103"/>
        <v>0</v>
      </c>
      <c r="U102" s="105">
        <f t="shared" si="103"/>
        <v>0</v>
      </c>
      <c r="V102" s="137">
        <f t="shared" si="103"/>
        <v>0</v>
      </c>
      <c r="W102" s="203">
        <f t="shared" si="103"/>
        <v>0</v>
      </c>
      <c r="X102" s="105">
        <f t="shared" si="103"/>
        <v>0</v>
      </c>
      <c r="Y102" s="137">
        <f t="shared" si="103"/>
        <v>0</v>
      </c>
      <c r="Z102" s="104">
        <f t="shared" si="103"/>
        <v>0</v>
      </c>
      <c r="AA102" s="105">
        <f t="shared" si="103"/>
        <v>0</v>
      </c>
      <c r="AB102" s="137">
        <f t="shared" si="103"/>
        <v>0</v>
      </c>
      <c r="AC102" s="107">
        <f t="shared" si="91"/>
        <v>88300</v>
      </c>
      <c r="AD102" s="108">
        <f t="shared" si="92"/>
        <v>88300</v>
      </c>
      <c r="AE102" s="108">
        <f t="shared" si="93"/>
        <v>0</v>
      </c>
      <c r="AF102" s="147">
        <f t="shared" si="94"/>
        <v>0</v>
      </c>
      <c r="AG102" s="148"/>
      <c r="AH102" s="112"/>
      <c r="AI102" s="112"/>
    </row>
    <row r="103" spans="1:35" ht="30" customHeight="1" x14ac:dyDescent="0.2">
      <c r="A103" s="522" t="s">
        <v>101</v>
      </c>
      <c r="B103" s="523" t="s">
        <v>102</v>
      </c>
      <c r="C103" s="529" t="s">
        <v>312</v>
      </c>
      <c r="D103" s="454" t="s">
        <v>121</v>
      </c>
      <c r="E103" s="455">
        <v>1</v>
      </c>
      <c r="F103" s="452">
        <v>22000</v>
      </c>
      <c r="G103" s="453">
        <f t="shared" ref="G103:G111" si="104">E103*F103</f>
        <v>22000</v>
      </c>
      <c r="H103" s="418">
        <v>0</v>
      </c>
      <c r="I103" s="402">
        <v>0</v>
      </c>
      <c r="J103" s="138">
        <f t="shared" ref="J103:J111" si="105">H103*I103</f>
        <v>0</v>
      </c>
      <c r="K103" s="205"/>
      <c r="L103" s="118"/>
      <c r="M103" s="138">
        <f t="shared" ref="M103:M111" si="106">K103*L103</f>
        <v>0</v>
      </c>
      <c r="N103" s="117"/>
      <c r="O103" s="118"/>
      <c r="P103" s="138">
        <f t="shared" ref="P103:P111" si="107">N103*O103</f>
        <v>0</v>
      </c>
      <c r="Q103" s="205"/>
      <c r="R103" s="118"/>
      <c r="S103" s="138">
        <f t="shared" ref="S103:S111" si="108">Q103*R103</f>
        <v>0</v>
      </c>
      <c r="T103" s="117"/>
      <c r="U103" s="118"/>
      <c r="V103" s="138">
        <f t="shared" ref="V103:V111" si="109">T103*U103</f>
        <v>0</v>
      </c>
      <c r="W103" s="205"/>
      <c r="X103" s="118"/>
      <c r="Y103" s="138">
        <f t="shared" ref="Y103:Y111" si="110">W103*X103</f>
        <v>0</v>
      </c>
      <c r="Z103" s="117"/>
      <c r="AA103" s="118"/>
      <c r="AB103" s="138">
        <f t="shared" ref="AB103:AB111" si="111">Z103*AA103</f>
        <v>0</v>
      </c>
      <c r="AC103" s="120">
        <f t="shared" si="91"/>
        <v>22000</v>
      </c>
      <c r="AD103" s="121">
        <f t="shared" si="92"/>
        <v>0</v>
      </c>
      <c r="AE103" s="181">
        <f t="shared" si="93"/>
        <v>22000</v>
      </c>
      <c r="AF103" s="123">
        <f t="shared" si="94"/>
        <v>1</v>
      </c>
      <c r="AG103" s="124"/>
      <c r="AH103" s="99"/>
      <c r="AI103" s="99"/>
    </row>
    <row r="104" spans="1:35" ht="30" customHeight="1" x14ac:dyDescent="0.2">
      <c r="A104" s="113" t="s">
        <v>101</v>
      </c>
      <c r="B104" s="114" t="s">
        <v>105</v>
      </c>
      <c r="C104" s="229" t="s">
        <v>133</v>
      </c>
      <c r="D104" s="116" t="s">
        <v>148</v>
      </c>
      <c r="E104" s="117"/>
      <c r="F104" s="118"/>
      <c r="G104" s="119">
        <f t="shared" si="104"/>
        <v>0</v>
      </c>
      <c r="H104" s="402"/>
      <c r="I104" s="402"/>
      <c r="J104" s="138">
        <f t="shared" si="105"/>
        <v>0</v>
      </c>
      <c r="K104" s="205"/>
      <c r="L104" s="118"/>
      <c r="M104" s="138">
        <f t="shared" si="106"/>
        <v>0</v>
      </c>
      <c r="N104" s="117"/>
      <c r="O104" s="118"/>
      <c r="P104" s="138">
        <f t="shared" si="107"/>
        <v>0</v>
      </c>
      <c r="Q104" s="205"/>
      <c r="R104" s="118"/>
      <c r="S104" s="138">
        <f t="shared" si="108"/>
        <v>0</v>
      </c>
      <c r="T104" s="117"/>
      <c r="U104" s="118"/>
      <c r="V104" s="138">
        <f t="shared" si="109"/>
        <v>0</v>
      </c>
      <c r="W104" s="205"/>
      <c r="X104" s="118"/>
      <c r="Y104" s="138">
        <f t="shared" si="110"/>
        <v>0</v>
      </c>
      <c r="Z104" s="117"/>
      <c r="AA104" s="118"/>
      <c r="AB104" s="138">
        <f t="shared" si="111"/>
        <v>0</v>
      </c>
      <c r="AC104" s="120">
        <f t="shared" si="91"/>
        <v>0</v>
      </c>
      <c r="AD104" s="121">
        <f t="shared" si="92"/>
        <v>0</v>
      </c>
      <c r="AE104" s="181">
        <f t="shared" si="93"/>
        <v>0</v>
      </c>
      <c r="AF104" s="123" t="e">
        <f t="shared" si="94"/>
        <v>#DIV/0!</v>
      </c>
      <c r="AG104" s="124"/>
      <c r="AH104" s="99"/>
      <c r="AI104" s="99"/>
    </row>
    <row r="105" spans="1:35" s="394" customFormat="1" ht="173.25" customHeight="1" x14ac:dyDescent="0.2">
      <c r="A105" s="399" t="s">
        <v>101</v>
      </c>
      <c r="B105" s="405" t="s">
        <v>106</v>
      </c>
      <c r="C105" s="444" t="s">
        <v>314</v>
      </c>
      <c r="D105" s="428" t="s">
        <v>121</v>
      </c>
      <c r="E105" s="418">
        <v>1</v>
      </c>
      <c r="F105" s="402">
        <v>7100</v>
      </c>
      <c r="G105" s="429">
        <f t="shared" si="104"/>
        <v>7100</v>
      </c>
      <c r="H105" s="418">
        <v>3</v>
      </c>
      <c r="I105" s="402">
        <v>3100</v>
      </c>
      <c r="J105" s="138">
        <f t="shared" si="105"/>
        <v>9300</v>
      </c>
      <c r="K105" s="227"/>
      <c r="L105" s="130"/>
      <c r="M105" s="228"/>
      <c r="N105" s="129"/>
      <c r="O105" s="130"/>
      <c r="P105" s="228"/>
      <c r="Q105" s="227"/>
      <c r="R105" s="130"/>
      <c r="S105" s="228"/>
      <c r="T105" s="129"/>
      <c r="U105" s="130"/>
      <c r="V105" s="228"/>
      <c r="W105" s="227"/>
      <c r="X105" s="130"/>
      <c r="Y105" s="228"/>
      <c r="Z105" s="129"/>
      <c r="AA105" s="130"/>
      <c r="AB105" s="228"/>
      <c r="AC105" s="120">
        <f t="shared" si="91"/>
        <v>7100</v>
      </c>
      <c r="AD105" s="121">
        <f t="shared" si="92"/>
        <v>9300</v>
      </c>
      <c r="AE105" s="181">
        <f t="shared" si="93"/>
        <v>-2200</v>
      </c>
      <c r="AF105" s="123">
        <f t="shared" si="94"/>
        <v>-0.30985915492957744</v>
      </c>
      <c r="AG105" s="422" t="s">
        <v>356</v>
      </c>
      <c r="AH105" s="99"/>
      <c r="AI105" s="99"/>
    </row>
    <row r="106" spans="1:35" s="394" customFormat="1" ht="151.5" customHeight="1" x14ac:dyDescent="0.2">
      <c r="A106" s="399" t="s">
        <v>101</v>
      </c>
      <c r="B106" s="405" t="s">
        <v>181</v>
      </c>
      <c r="C106" s="430" t="s">
        <v>315</v>
      </c>
      <c r="D106" s="428" t="s">
        <v>121</v>
      </c>
      <c r="E106" s="418">
        <v>1</v>
      </c>
      <c r="F106" s="402">
        <v>12000</v>
      </c>
      <c r="G106" s="429">
        <f t="shared" si="104"/>
        <v>12000</v>
      </c>
      <c r="H106" s="418">
        <v>5</v>
      </c>
      <c r="I106" s="402">
        <v>4100</v>
      </c>
      <c r="J106" s="138">
        <f t="shared" si="105"/>
        <v>20500</v>
      </c>
      <c r="K106" s="227"/>
      <c r="L106" s="130"/>
      <c r="M106" s="228"/>
      <c r="N106" s="129"/>
      <c r="O106" s="130"/>
      <c r="P106" s="228"/>
      <c r="Q106" s="227"/>
      <c r="R106" s="130"/>
      <c r="S106" s="228"/>
      <c r="T106" s="129"/>
      <c r="U106" s="130"/>
      <c r="V106" s="228"/>
      <c r="W106" s="227"/>
      <c r="X106" s="130"/>
      <c r="Y106" s="228"/>
      <c r="Z106" s="129"/>
      <c r="AA106" s="130"/>
      <c r="AB106" s="228"/>
      <c r="AC106" s="120">
        <f t="shared" si="91"/>
        <v>12000</v>
      </c>
      <c r="AD106" s="121">
        <f t="shared" si="92"/>
        <v>20500</v>
      </c>
      <c r="AE106" s="181">
        <f t="shared" si="93"/>
        <v>-8500</v>
      </c>
      <c r="AF106" s="123">
        <f t="shared" si="94"/>
        <v>-0.70833333333333337</v>
      </c>
      <c r="AG106" s="422" t="s">
        <v>357</v>
      </c>
      <c r="AH106" s="99"/>
      <c r="AI106" s="99"/>
    </row>
    <row r="107" spans="1:35" s="394" customFormat="1" ht="151.5" customHeight="1" x14ac:dyDescent="0.2">
      <c r="A107" s="399" t="s">
        <v>101</v>
      </c>
      <c r="B107" s="405" t="s">
        <v>272</v>
      </c>
      <c r="C107" s="430" t="s">
        <v>316</v>
      </c>
      <c r="D107" s="428" t="s">
        <v>121</v>
      </c>
      <c r="E107" s="418">
        <v>1</v>
      </c>
      <c r="F107" s="402">
        <v>20000</v>
      </c>
      <c r="G107" s="429">
        <f t="shared" si="104"/>
        <v>20000</v>
      </c>
      <c r="H107" s="418">
        <v>3</v>
      </c>
      <c r="I107" s="402">
        <v>9550</v>
      </c>
      <c r="J107" s="138">
        <f t="shared" si="105"/>
        <v>28650</v>
      </c>
      <c r="K107" s="227"/>
      <c r="L107" s="130"/>
      <c r="M107" s="228"/>
      <c r="N107" s="129"/>
      <c r="O107" s="130"/>
      <c r="P107" s="228"/>
      <c r="Q107" s="227"/>
      <c r="R107" s="130"/>
      <c r="S107" s="228"/>
      <c r="T107" s="129"/>
      <c r="U107" s="130"/>
      <c r="V107" s="228"/>
      <c r="W107" s="227"/>
      <c r="X107" s="130"/>
      <c r="Y107" s="228"/>
      <c r="Z107" s="129"/>
      <c r="AA107" s="130"/>
      <c r="AB107" s="228"/>
      <c r="AC107" s="120">
        <f t="shared" si="91"/>
        <v>20000</v>
      </c>
      <c r="AD107" s="121">
        <f t="shared" si="92"/>
        <v>28650</v>
      </c>
      <c r="AE107" s="181">
        <f t="shared" si="93"/>
        <v>-8650</v>
      </c>
      <c r="AF107" s="123">
        <f t="shared" si="94"/>
        <v>-0.4325</v>
      </c>
      <c r="AG107" s="422" t="s">
        <v>358</v>
      </c>
      <c r="AH107" s="99"/>
      <c r="AI107" s="99"/>
    </row>
    <row r="108" spans="1:35" s="394" customFormat="1" ht="168.75" customHeight="1" x14ac:dyDescent="0.2">
      <c r="A108" s="399" t="s">
        <v>101</v>
      </c>
      <c r="B108" s="405" t="s">
        <v>182</v>
      </c>
      <c r="C108" s="430" t="s">
        <v>317</v>
      </c>
      <c r="D108" s="428" t="s">
        <v>121</v>
      </c>
      <c r="E108" s="418">
        <v>1</v>
      </c>
      <c r="F108" s="402">
        <v>25000</v>
      </c>
      <c r="G108" s="429">
        <f t="shared" si="104"/>
        <v>25000</v>
      </c>
      <c r="H108" s="418">
        <v>4</v>
      </c>
      <c r="I108" s="402">
        <v>7462.5</v>
      </c>
      <c r="J108" s="138">
        <f t="shared" si="105"/>
        <v>29850</v>
      </c>
      <c r="K108" s="227"/>
      <c r="L108" s="130"/>
      <c r="M108" s="228"/>
      <c r="N108" s="129"/>
      <c r="O108" s="130"/>
      <c r="P108" s="228"/>
      <c r="Q108" s="227"/>
      <c r="R108" s="130"/>
      <c r="S108" s="228"/>
      <c r="T108" s="129"/>
      <c r="U108" s="130"/>
      <c r="V108" s="228"/>
      <c r="W108" s="227"/>
      <c r="X108" s="130"/>
      <c r="Y108" s="228"/>
      <c r="Z108" s="129"/>
      <c r="AA108" s="130"/>
      <c r="AB108" s="228"/>
      <c r="AC108" s="120">
        <f t="shared" si="91"/>
        <v>25000</v>
      </c>
      <c r="AD108" s="121">
        <f t="shared" si="92"/>
        <v>29850</v>
      </c>
      <c r="AE108" s="181">
        <f t="shared" si="93"/>
        <v>-4850</v>
      </c>
      <c r="AF108" s="123">
        <f t="shared" si="94"/>
        <v>-0.19400000000000001</v>
      </c>
      <c r="AG108" s="422" t="s">
        <v>359</v>
      </c>
      <c r="AH108" s="99"/>
      <c r="AI108" s="99"/>
    </row>
    <row r="109" spans="1:35" s="394" customFormat="1" ht="45.75" customHeight="1" x14ac:dyDescent="0.2">
      <c r="A109" s="522" t="s">
        <v>101</v>
      </c>
      <c r="B109" s="530" t="s">
        <v>183</v>
      </c>
      <c r="C109" s="531" t="s">
        <v>313</v>
      </c>
      <c r="D109" s="456" t="s">
        <v>121</v>
      </c>
      <c r="E109" s="455">
        <v>1</v>
      </c>
      <c r="F109" s="452">
        <v>2200</v>
      </c>
      <c r="G109" s="429">
        <f t="shared" si="104"/>
        <v>2200</v>
      </c>
      <c r="H109" s="129"/>
      <c r="I109" s="130"/>
      <c r="J109" s="138">
        <f t="shared" si="105"/>
        <v>0</v>
      </c>
      <c r="K109" s="227"/>
      <c r="L109" s="130"/>
      <c r="M109" s="228"/>
      <c r="N109" s="129"/>
      <c r="O109" s="130"/>
      <c r="P109" s="228"/>
      <c r="Q109" s="227"/>
      <c r="R109" s="130"/>
      <c r="S109" s="228"/>
      <c r="T109" s="129"/>
      <c r="U109" s="130"/>
      <c r="V109" s="228"/>
      <c r="W109" s="227"/>
      <c r="X109" s="130"/>
      <c r="Y109" s="228"/>
      <c r="Z109" s="129"/>
      <c r="AA109" s="130"/>
      <c r="AB109" s="228"/>
      <c r="AC109" s="120">
        <f t="shared" si="91"/>
        <v>2200</v>
      </c>
      <c r="AD109" s="121">
        <f t="shared" si="92"/>
        <v>0</v>
      </c>
      <c r="AE109" s="181">
        <f t="shared" si="93"/>
        <v>2200</v>
      </c>
      <c r="AF109" s="123">
        <f t="shared" si="94"/>
        <v>1</v>
      </c>
      <c r="AG109" s="124"/>
      <c r="AH109" s="99"/>
      <c r="AI109" s="99"/>
    </row>
    <row r="110" spans="1:35" s="394" customFormat="1" ht="30" customHeight="1" x14ac:dyDescent="0.2">
      <c r="A110" s="125"/>
      <c r="B110" s="126"/>
      <c r="C110" s="427"/>
      <c r="D110" s="128"/>
      <c r="E110" s="129"/>
      <c r="F110" s="130"/>
      <c r="G110" s="416"/>
      <c r="H110" s="129"/>
      <c r="I110" s="130"/>
      <c r="J110" s="228"/>
      <c r="K110" s="227"/>
      <c r="L110" s="130"/>
      <c r="M110" s="228"/>
      <c r="N110" s="129"/>
      <c r="O110" s="130"/>
      <c r="P110" s="228"/>
      <c r="Q110" s="227"/>
      <c r="R110" s="130"/>
      <c r="S110" s="228"/>
      <c r="T110" s="129"/>
      <c r="U110" s="130"/>
      <c r="V110" s="228"/>
      <c r="W110" s="227"/>
      <c r="X110" s="130"/>
      <c r="Y110" s="228"/>
      <c r="Z110" s="129"/>
      <c r="AA110" s="130"/>
      <c r="AB110" s="228"/>
      <c r="AC110" s="120">
        <f t="shared" si="91"/>
        <v>0</v>
      </c>
      <c r="AD110" s="133"/>
      <c r="AE110" s="183"/>
      <c r="AF110" s="398"/>
      <c r="AG110" s="124"/>
      <c r="AH110" s="99"/>
      <c r="AI110" s="99"/>
    </row>
    <row r="111" spans="1:35" ht="30" customHeight="1" thickBot="1" x14ac:dyDescent="0.25">
      <c r="A111" s="125" t="s">
        <v>101</v>
      </c>
      <c r="B111" s="140" t="s">
        <v>106</v>
      </c>
      <c r="C111" s="230" t="s">
        <v>134</v>
      </c>
      <c r="D111" s="128" t="s">
        <v>148</v>
      </c>
      <c r="E111" s="129"/>
      <c r="F111" s="130"/>
      <c r="G111" s="131">
        <f t="shared" si="104"/>
        <v>0</v>
      </c>
      <c r="H111" s="143"/>
      <c r="I111" s="144"/>
      <c r="J111" s="146">
        <f t="shared" si="105"/>
        <v>0</v>
      </c>
      <c r="K111" s="227"/>
      <c r="L111" s="130"/>
      <c r="M111" s="228">
        <f t="shared" si="106"/>
        <v>0</v>
      </c>
      <c r="N111" s="129"/>
      <c r="O111" s="130"/>
      <c r="P111" s="228">
        <f t="shared" si="107"/>
        <v>0</v>
      </c>
      <c r="Q111" s="227"/>
      <c r="R111" s="130"/>
      <c r="S111" s="228">
        <f t="shared" si="108"/>
        <v>0</v>
      </c>
      <c r="T111" s="129"/>
      <c r="U111" s="130"/>
      <c r="V111" s="228">
        <f t="shared" si="109"/>
        <v>0</v>
      </c>
      <c r="W111" s="227"/>
      <c r="X111" s="130"/>
      <c r="Y111" s="228">
        <f t="shared" si="110"/>
        <v>0</v>
      </c>
      <c r="Z111" s="129"/>
      <c r="AA111" s="130"/>
      <c r="AB111" s="228">
        <f t="shared" si="111"/>
        <v>0</v>
      </c>
      <c r="AC111" s="132">
        <f t="shared" si="91"/>
        <v>0</v>
      </c>
      <c r="AD111" s="133">
        <f t="shared" si="92"/>
        <v>0</v>
      </c>
      <c r="AE111" s="183">
        <f t="shared" si="93"/>
        <v>0</v>
      </c>
      <c r="AF111" s="123" t="e">
        <f t="shared" si="94"/>
        <v>#DIV/0!</v>
      </c>
      <c r="AG111" s="124"/>
      <c r="AH111" s="99"/>
      <c r="AI111" s="99"/>
    </row>
    <row r="112" spans="1:35" ht="15" customHeight="1" x14ac:dyDescent="0.2">
      <c r="A112" s="100" t="s">
        <v>98</v>
      </c>
      <c r="B112" s="101" t="s">
        <v>149</v>
      </c>
      <c r="C112" s="102" t="s">
        <v>150</v>
      </c>
      <c r="D112" s="103"/>
      <c r="E112" s="104">
        <f t="shared" ref="E112:AB112" si="112">SUM(E113:E115)</f>
        <v>0</v>
      </c>
      <c r="F112" s="105">
        <f t="shared" si="112"/>
        <v>0</v>
      </c>
      <c r="G112" s="106">
        <f t="shared" si="112"/>
        <v>0</v>
      </c>
      <c r="H112" s="104">
        <f t="shared" si="112"/>
        <v>0</v>
      </c>
      <c r="I112" s="105">
        <f t="shared" si="112"/>
        <v>0</v>
      </c>
      <c r="J112" s="137">
        <f t="shared" si="112"/>
        <v>0</v>
      </c>
      <c r="K112" s="203">
        <f t="shared" si="112"/>
        <v>0</v>
      </c>
      <c r="L112" s="105">
        <f t="shared" si="112"/>
        <v>0</v>
      </c>
      <c r="M112" s="137">
        <f t="shared" si="112"/>
        <v>0</v>
      </c>
      <c r="N112" s="104">
        <f t="shared" si="112"/>
        <v>0</v>
      </c>
      <c r="O112" s="105">
        <f t="shared" si="112"/>
        <v>0</v>
      </c>
      <c r="P112" s="137">
        <f t="shared" si="112"/>
        <v>0</v>
      </c>
      <c r="Q112" s="203">
        <f t="shared" si="112"/>
        <v>0</v>
      </c>
      <c r="R112" s="105">
        <f t="shared" si="112"/>
        <v>0</v>
      </c>
      <c r="S112" s="137">
        <f t="shared" si="112"/>
        <v>0</v>
      </c>
      <c r="T112" s="104">
        <f t="shared" si="112"/>
        <v>0</v>
      </c>
      <c r="U112" s="105">
        <f t="shared" si="112"/>
        <v>0</v>
      </c>
      <c r="V112" s="137">
        <f t="shared" si="112"/>
        <v>0</v>
      </c>
      <c r="W112" s="203">
        <f t="shared" si="112"/>
        <v>0</v>
      </c>
      <c r="X112" s="105">
        <f t="shared" si="112"/>
        <v>0</v>
      </c>
      <c r="Y112" s="137">
        <f t="shared" si="112"/>
        <v>0</v>
      </c>
      <c r="Z112" s="104">
        <f t="shared" si="112"/>
        <v>0</v>
      </c>
      <c r="AA112" s="105">
        <f t="shared" si="112"/>
        <v>0</v>
      </c>
      <c r="AB112" s="137">
        <f t="shared" si="112"/>
        <v>0</v>
      </c>
      <c r="AC112" s="107">
        <f t="shared" si="91"/>
        <v>0</v>
      </c>
      <c r="AD112" s="108">
        <f t="shared" si="92"/>
        <v>0</v>
      </c>
      <c r="AE112" s="108">
        <f t="shared" si="93"/>
        <v>0</v>
      </c>
      <c r="AF112" s="147" t="e">
        <f t="shared" si="94"/>
        <v>#DIV/0!</v>
      </c>
      <c r="AG112" s="148"/>
      <c r="AH112" s="112"/>
      <c r="AI112" s="112"/>
    </row>
    <row r="113" spans="1:35" ht="41.25" customHeight="1" x14ac:dyDescent="0.2">
      <c r="A113" s="113" t="s">
        <v>101</v>
      </c>
      <c r="B113" s="114" t="s">
        <v>102</v>
      </c>
      <c r="C113" s="229" t="s">
        <v>151</v>
      </c>
      <c r="D113" s="116" t="s">
        <v>152</v>
      </c>
      <c r="E113" s="117"/>
      <c r="F113" s="118"/>
      <c r="G113" s="119">
        <f t="shared" ref="G113:G115" si="113">E113*F113</f>
        <v>0</v>
      </c>
      <c r="H113" s="117"/>
      <c r="I113" s="118"/>
      <c r="J113" s="138">
        <f t="shared" ref="J113:J115" si="114">H113*I113</f>
        <v>0</v>
      </c>
      <c r="K113" s="205"/>
      <c r="L113" s="118"/>
      <c r="M113" s="138">
        <f t="shared" ref="M113:M115" si="115">K113*L113</f>
        <v>0</v>
      </c>
      <c r="N113" s="117"/>
      <c r="O113" s="118"/>
      <c r="P113" s="138">
        <f t="shared" ref="P113:P115" si="116">N113*O113</f>
        <v>0</v>
      </c>
      <c r="Q113" s="205"/>
      <c r="R113" s="118"/>
      <c r="S113" s="138">
        <f t="shared" ref="S113:S115" si="117">Q113*R113</f>
        <v>0</v>
      </c>
      <c r="T113" s="117"/>
      <c r="U113" s="118"/>
      <c r="V113" s="138">
        <f t="shared" ref="V113:V115" si="118">T113*U113</f>
        <v>0</v>
      </c>
      <c r="W113" s="205"/>
      <c r="X113" s="118"/>
      <c r="Y113" s="138">
        <f t="shared" ref="Y113:Y115" si="119">W113*X113</f>
        <v>0</v>
      </c>
      <c r="Z113" s="117"/>
      <c r="AA113" s="118"/>
      <c r="AB113" s="138">
        <f t="shared" ref="AB113:AB115" si="120">Z113*AA113</f>
        <v>0</v>
      </c>
      <c r="AC113" s="120">
        <f t="shared" si="91"/>
        <v>0</v>
      </c>
      <c r="AD113" s="121">
        <f t="shared" si="92"/>
        <v>0</v>
      </c>
      <c r="AE113" s="181">
        <f t="shared" si="93"/>
        <v>0</v>
      </c>
      <c r="AF113" s="123" t="e">
        <f t="shared" si="94"/>
        <v>#DIV/0!</v>
      </c>
      <c r="AG113" s="124"/>
      <c r="AH113" s="99"/>
      <c r="AI113" s="99"/>
    </row>
    <row r="114" spans="1:35" ht="41.25" customHeight="1" x14ac:dyDescent="0.2">
      <c r="A114" s="113" t="s">
        <v>101</v>
      </c>
      <c r="B114" s="114" t="s">
        <v>105</v>
      </c>
      <c r="C114" s="229" t="s">
        <v>153</v>
      </c>
      <c r="D114" s="116" t="s">
        <v>152</v>
      </c>
      <c r="E114" s="117"/>
      <c r="F114" s="118"/>
      <c r="G114" s="119">
        <f t="shared" si="113"/>
        <v>0</v>
      </c>
      <c r="H114" s="117"/>
      <c r="I114" s="118"/>
      <c r="J114" s="138">
        <f t="shared" si="114"/>
        <v>0</v>
      </c>
      <c r="K114" s="205"/>
      <c r="L114" s="118"/>
      <c r="M114" s="138">
        <f t="shared" si="115"/>
        <v>0</v>
      </c>
      <c r="N114" s="117"/>
      <c r="O114" s="118"/>
      <c r="P114" s="138">
        <f t="shared" si="116"/>
        <v>0</v>
      </c>
      <c r="Q114" s="205"/>
      <c r="R114" s="118"/>
      <c r="S114" s="138">
        <f t="shared" si="117"/>
        <v>0</v>
      </c>
      <c r="T114" s="117"/>
      <c r="U114" s="118"/>
      <c r="V114" s="138">
        <f t="shared" si="118"/>
        <v>0</v>
      </c>
      <c r="W114" s="205"/>
      <c r="X114" s="118"/>
      <c r="Y114" s="138">
        <f t="shared" si="119"/>
        <v>0</v>
      </c>
      <c r="Z114" s="117"/>
      <c r="AA114" s="118"/>
      <c r="AB114" s="138">
        <f t="shared" si="120"/>
        <v>0</v>
      </c>
      <c r="AC114" s="120">
        <f t="shared" si="91"/>
        <v>0</v>
      </c>
      <c r="AD114" s="121">
        <f t="shared" si="92"/>
        <v>0</v>
      </c>
      <c r="AE114" s="181">
        <f t="shared" si="93"/>
        <v>0</v>
      </c>
      <c r="AF114" s="123" t="e">
        <f t="shared" si="94"/>
        <v>#DIV/0!</v>
      </c>
      <c r="AG114" s="124"/>
      <c r="AH114" s="99"/>
      <c r="AI114" s="99"/>
    </row>
    <row r="115" spans="1:35" ht="40.5" customHeight="1" x14ac:dyDescent="0.2">
      <c r="A115" s="125" t="s">
        <v>101</v>
      </c>
      <c r="B115" s="140" t="s">
        <v>106</v>
      </c>
      <c r="C115" s="230" t="s">
        <v>154</v>
      </c>
      <c r="D115" s="128" t="s">
        <v>152</v>
      </c>
      <c r="E115" s="129"/>
      <c r="F115" s="130"/>
      <c r="G115" s="131">
        <f t="shared" si="113"/>
        <v>0</v>
      </c>
      <c r="H115" s="143"/>
      <c r="I115" s="144"/>
      <c r="J115" s="146">
        <f t="shared" si="114"/>
        <v>0</v>
      </c>
      <c r="K115" s="227"/>
      <c r="L115" s="130"/>
      <c r="M115" s="228">
        <f t="shared" si="115"/>
        <v>0</v>
      </c>
      <c r="N115" s="129"/>
      <c r="O115" s="130"/>
      <c r="P115" s="228">
        <f t="shared" si="116"/>
        <v>0</v>
      </c>
      <c r="Q115" s="227"/>
      <c r="R115" s="130"/>
      <c r="S115" s="228">
        <f t="shared" si="117"/>
        <v>0</v>
      </c>
      <c r="T115" s="129"/>
      <c r="U115" s="130"/>
      <c r="V115" s="228">
        <f t="shared" si="118"/>
        <v>0</v>
      </c>
      <c r="W115" s="227"/>
      <c r="X115" s="130"/>
      <c r="Y115" s="228">
        <f t="shared" si="119"/>
        <v>0</v>
      </c>
      <c r="Z115" s="129"/>
      <c r="AA115" s="130"/>
      <c r="AB115" s="228">
        <f t="shared" si="120"/>
        <v>0</v>
      </c>
      <c r="AC115" s="132">
        <f t="shared" si="91"/>
        <v>0</v>
      </c>
      <c r="AD115" s="133">
        <f t="shared" si="92"/>
        <v>0</v>
      </c>
      <c r="AE115" s="183">
        <f t="shared" si="93"/>
        <v>0</v>
      </c>
      <c r="AF115" s="123" t="e">
        <f t="shared" si="94"/>
        <v>#DIV/0!</v>
      </c>
      <c r="AG115" s="124"/>
      <c r="AH115" s="99"/>
      <c r="AI115" s="99"/>
    </row>
    <row r="116" spans="1:35" ht="15.75" customHeight="1" x14ac:dyDescent="0.2">
      <c r="A116" s="100" t="s">
        <v>98</v>
      </c>
      <c r="B116" s="101" t="s">
        <v>155</v>
      </c>
      <c r="C116" s="102" t="s">
        <v>156</v>
      </c>
      <c r="D116" s="103"/>
      <c r="E116" s="104">
        <f t="shared" ref="E116:AB116" si="121">SUM(E117:E119)</f>
        <v>0</v>
      </c>
      <c r="F116" s="105">
        <f t="shared" si="121"/>
        <v>0</v>
      </c>
      <c r="G116" s="106">
        <f t="shared" si="121"/>
        <v>0</v>
      </c>
      <c r="H116" s="104">
        <f t="shared" si="121"/>
        <v>0</v>
      </c>
      <c r="I116" s="105">
        <f t="shared" si="121"/>
        <v>0</v>
      </c>
      <c r="J116" s="137">
        <f t="shared" si="121"/>
        <v>0</v>
      </c>
      <c r="K116" s="203">
        <f t="shared" si="121"/>
        <v>0</v>
      </c>
      <c r="L116" s="105">
        <f t="shared" si="121"/>
        <v>0</v>
      </c>
      <c r="M116" s="137">
        <f t="shared" si="121"/>
        <v>0</v>
      </c>
      <c r="N116" s="104">
        <f t="shared" si="121"/>
        <v>0</v>
      </c>
      <c r="O116" s="105">
        <f t="shared" si="121"/>
        <v>0</v>
      </c>
      <c r="P116" s="137">
        <f t="shared" si="121"/>
        <v>0</v>
      </c>
      <c r="Q116" s="203">
        <f t="shared" si="121"/>
        <v>0</v>
      </c>
      <c r="R116" s="105">
        <f t="shared" si="121"/>
        <v>0</v>
      </c>
      <c r="S116" s="137">
        <f t="shared" si="121"/>
        <v>0</v>
      </c>
      <c r="T116" s="104">
        <f t="shared" si="121"/>
        <v>0</v>
      </c>
      <c r="U116" s="105">
        <f t="shared" si="121"/>
        <v>0</v>
      </c>
      <c r="V116" s="137">
        <f t="shared" si="121"/>
        <v>0</v>
      </c>
      <c r="W116" s="203">
        <f t="shared" si="121"/>
        <v>0</v>
      </c>
      <c r="X116" s="105">
        <f t="shared" si="121"/>
        <v>0</v>
      </c>
      <c r="Y116" s="137">
        <f t="shared" si="121"/>
        <v>0</v>
      </c>
      <c r="Z116" s="104">
        <f t="shared" si="121"/>
        <v>0</v>
      </c>
      <c r="AA116" s="105">
        <f t="shared" si="121"/>
        <v>0</v>
      </c>
      <c r="AB116" s="137">
        <f t="shared" si="121"/>
        <v>0</v>
      </c>
      <c r="AC116" s="107">
        <f t="shared" si="91"/>
        <v>0</v>
      </c>
      <c r="AD116" s="108">
        <f t="shared" si="92"/>
        <v>0</v>
      </c>
      <c r="AE116" s="108">
        <f t="shared" si="93"/>
        <v>0</v>
      </c>
      <c r="AF116" s="147" t="e">
        <f t="shared" si="94"/>
        <v>#DIV/0!</v>
      </c>
      <c r="AG116" s="148"/>
      <c r="AH116" s="112"/>
      <c r="AI116" s="112"/>
    </row>
    <row r="117" spans="1:35" ht="30" customHeight="1" x14ac:dyDescent="0.2">
      <c r="A117" s="113" t="s">
        <v>101</v>
      </c>
      <c r="B117" s="114" t="s">
        <v>102</v>
      </c>
      <c r="C117" s="115" t="s">
        <v>157</v>
      </c>
      <c r="D117" s="116" t="s">
        <v>148</v>
      </c>
      <c r="E117" s="117"/>
      <c r="F117" s="118"/>
      <c r="G117" s="119">
        <f t="shared" ref="G117:G119" si="122">E117*F117</f>
        <v>0</v>
      </c>
      <c r="H117" s="117"/>
      <c r="I117" s="118"/>
      <c r="J117" s="138">
        <f t="shared" ref="J117:J119" si="123">H117*I117</f>
        <v>0</v>
      </c>
      <c r="K117" s="205"/>
      <c r="L117" s="118"/>
      <c r="M117" s="138">
        <f t="shared" ref="M117:M119" si="124">K117*L117</f>
        <v>0</v>
      </c>
      <c r="N117" s="117"/>
      <c r="O117" s="118"/>
      <c r="P117" s="138">
        <f t="shared" ref="P117:P119" si="125">N117*O117</f>
        <v>0</v>
      </c>
      <c r="Q117" s="205"/>
      <c r="R117" s="118"/>
      <c r="S117" s="138">
        <f t="shared" ref="S117:S119" si="126">Q117*R117</f>
        <v>0</v>
      </c>
      <c r="T117" s="117"/>
      <c r="U117" s="118"/>
      <c r="V117" s="138">
        <f t="shared" ref="V117:V119" si="127">T117*U117</f>
        <v>0</v>
      </c>
      <c r="W117" s="205"/>
      <c r="X117" s="118"/>
      <c r="Y117" s="138">
        <f t="shared" ref="Y117:Y119" si="128">W117*X117</f>
        <v>0</v>
      </c>
      <c r="Z117" s="117"/>
      <c r="AA117" s="118"/>
      <c r="AB117" s="138">
        <f t="shared" ref="AB117:AB119" si="129">Z117*AA117</f>
        <v>0</v>
      </c>
      <c r="AC117" s="120">
        <f t="shared" si="91"/>
        <v>0</v>
      </c>
      <c r="AD117" s="121">
        <f t="shared" si="92"/>
        <v>0</v>
      </c>
      <c r="AE117" s="181">
        <f t="shared" si="93"/>
        <v>0</v>
      </c>
      <c r="AF117" s="123" t="e">
        <f t="shared" si="94"/>
        <v>#DIV/0!</v>
      </c>
      <c r="AG117" s="124"/>
      <c r="AH117" s="99"/>
      <c r="AI117" s="99"/>
    </row>
    <row r="118" spans="1:35" ht="30" customHeight="1" x14ac:dyDescent="0.2">
      <c r="A118" s="113" t="s">
        <v>101</v>
      </c>
      <c r="B118" s="114" t="s">
        <v>105</v>
      </c>
      <c r="C118" s="115" t="s">
        <v>157</v>
      </c>
      <c r="D118" s="116" t="s">
        <v>148</v>
      </c>
      <c r="E118" s="117"/>
      <c r="F118" s="118"/>
      <c r="G118" s="119">
        <f t="shared" si="122"/>
        <v>0</v>
      </c>
      <c r="H118" s="117"/>
      <c r="I118" s="118"/>
      <c r="J118" s="138">
        <f t="shared" si="123"/>
        <v>0</v>
      </c>
      <c r="K118" s="205"/>
      <c r="L118" s="118"/>
      <c r="M118" s="138">
        <f t="shared" si="124"/>
        <v>0</v>
      </c>
      <c r="N118" s="117"/>
      <c r="O118" s="118"/>
      <c r="P118" s="138">
        <f t="shared" si="125"/>
        <v>0</v>
      </c>
      <c r="Q118" s="205"/>
      <c r="R118" s="118"/>
      <c r="S118" s="138">
        <f t="shared" si="126"/>
        <v>0</v>
      </c>
      <c r="T118" s="117"/>
      <c r="U118" s="118"/>
      <c r="V118" s="138">
        <f t="shared" si="127"/>
        <v>0</v>
      </c>
      <c r="W118" s="205"/>
      <c r="X118" s="118"/>
      <c r="Y118" s="138">
        <f t="shared" si="128"/>
        <v>0</v>
      </c>
      <c r="Z118" s="117"/>
      <c r="AA118" s="118"/>
      <c r="AB118" s="138">
        <f t="shared" si="129"/>
        <v>0</v>
      </c>
      <c r="AC118" s="120">
        <f t="shared" si="91"/>
        <v>0</v>
      </c>
      <c r="AD118" s="121">
        <f t="shared" si="92"/>
        <v>0</v>
      </c>
      <c r="AE118" s="181">
        <f t="shared" si="93"/>
        <v>0</v>
      </c>
      <c r="AF118" s="123" t="e">
        <f t="shared" si="94"/>
        <v>#DIV/0!</v>
      </c>
      <c r="AG118" s="124"/>
      <c r="AH118" s="99"/>
      <c r="AI118" s="99"/>
    </row>
    <row r="119" spans="1:35" ht="30" customHeight="1" x14ac:dyDescent="0.2">
      <c r="A119" s="125" t="s">
        <v>101</v>
      </c>
      <c r="B119" s="126" t="s">
        <v>106</v>
      </c>
      <c r="C119" s="127" t="s">
        <v>157</v>
      </c>
      <c r="D119" s="128" t="s">
        <v>148</v>
      </c>
      <c r="E119" s="129"/>
      <c r="F119" s="130"/>
      <c r="G119" s="131">
        <f t="shared" si="122"/>
        <v>0</v>
      </c>
      <c r="H119" s="143"/>
      <c r="I119" s="144"/>
      <c r="J119" s="146">
        <f t="shared" si="123"/>
        <v>0</v>
      </c>
      <c r="K119" s="227"/>
      <c r="L119" s="130"/>
      <c r="M119" s="228">
        <f t="shared" si="124"/>
        <v>0</v>
      </c>
      <c r="N119" s="129"/>
      <c r="O119" s="130"/>
      <c r="P119" s="228">
        <f t="shared" si="125"/>
        <v>0</v>
      </c>
      <c r="Q119" s="227"/>
      <c r="R119" s="130"/>
      <c r="S119" s="228">
        <f t="shared" si="126"/>
        <v>0</v>
      </c>
      <c r="T119" s="129"/>
      <c r="U119" s="130"/>
      <c r="V119" s="228">
        <f t="shared" si="127"/>
        <v>0</v>
      </c>
      <c r="W119" s="227"/>
      <c r="X119" s="130"/>
      <c r="Y119" s="228">
        <f t="shared" si="128"/>
        <v>0</v>
      </c>
      <c r="Z119" s="129"/>
      <c r="AA119" s="130"/>
      <c r="AB119" s="228">
        <f t="shared" si="129"/>
        <v>0</v>
      </c>
      <c r="AC119" s="132">
        <f t="shared" si="91"/>
        <v>0</v>
      </c>
      <c r="AD119" s="133">
        <f t="shared" si="92"/>
        <v>0</v>
      </c>
      <c r="AE119" s="183">
        <f t="shared" si="93"/>
        <v>0</v>
      </c>
      <c r="AF119" s="123" t="e">
        <f t="shared" si="94"/>
        <v>#DIV/0!</v>
      </c>
      <c r="AG119" s="124"/>
      <c r="AH119" s="99"/>
      <c r="AI119" s="99"/>
    </row>
    <row r="120" spans="1:35" ht="15.75" customHeight="1" x14ac:dyDescent="0.2">
      <c r="A120" s="100" t="s">
        <v>98</v>
      </c>
      <c r="B120" s="101" t="s">
        <v>158</v>
      </c>
      <c r="C120" s="102" t="s">
        <v>159</v>
      </c>
      <c r="D120" s="103"/>
      <c r="E120" s="104">
        <f t="shared" ref="E120:AB120" si="130">SUM(E121:E123)</f>
        <v>0</v>
      </c>
      <c r="F120" s="105">
        <f t="shared" si="130"/>
        <v>0</v>
      </c>
      <c r="G120" s="106">
        <f t="shared" si="130"/>
        <v>0</v>
      </c>
      <c r="H120" s="104">
        <f t="shared" si="130"/>
        <v>0</v>
      </c>
      <c r="I120" s="105">
        <f t="shared" si="130"/>
        <v>0</v>
      </c>
      <c r="J120" s="137">
        <f t="shared" si="130"/>
        <v>0</v>
      </c>
      <c r="K120" s="203">
        <f t="shared" si="130"/>
        <v>0</v>
      </c>
      <c r="L120" s="105">
        <f t="shared" si="130"/>
        <v>0</v>
      </c>
      <c r="M120" s="137">
        <f t="shared" si="130"/>
        <v>0</v>
      </c>
      <c r="N120" s="104">
        <f t="shared" si="130"/>
        <v>0</v>
      </c>
      <c r="O120" s="105">
        <f t="shared" si="130"/>
        <v>0</v>
      </c>
      <c r="P120" s="137">
        <f t="shared" si="130"/>
        <v>0</v>
      </c>
      <c r="Q120" s="203">
        <f t="shared" si="130"/>
        <v>0</v>
      </c>
      <c r="R120" s="105">
        <f t="shared" si="130"/>
        <v>0</v>
      </c>
      <c r="S120" s="137">
        <f t="shared" si="130"/>
        <v>0</v>
      </c>
      <c r="T120" s="104">
        <f t="shared" si="130"/>
        <v>0</v>
      </c>
      <c r="U120" s="105">
        <f t="shared" si="130"/>
        <v>0</v>
      </c>
      <c r="V120" s="137">
        <f t="shared" si="130"/>
        <v>0</v>
      </c>
      <c r="W120" s="203">
        <f t="shared" si="130"/>
        <v>0</v>
      </c>
      <c r="X120" s="105">
        <f t="shared" si="130"/>
        <v>0</v>
      </c>
      <c r="Y120" s="137">
        <f t="shared" si="130"/>
        <v>0</v>
      </c>
      <c r="Z120" s="104">
        <f t="shared" si="130"/>
        <v>0</v>
      </c>
      <c r="AA120" s="105">
        <f t="shared" si="130"/>
        <v>0</v>
      </c>
      <c r="AB120" s="137">
        <f t="shared" si="130"/>
        <v>0</v>
      </c>
      <c r="AC120" s="107">
        <f t="shared" si="91"/>
        <v>0</v>
      </c>
      <c r="AD120" s="108">
        <f t="shared" si="92"/>
        <v>0</v>
      </c>
      <c r="AE120" s="108">
        <f t="shared" si="93"/>
        <v>0</v>
      </c>
      <c r="AF120" s="147" t="e">
        <f t="shared" si="94"/>
        <v>#DIV/0!</v>
      </c>
      <c r="AG120" s="148"/>
      <c r="AH120" s="112"/>
      <c r="AI120" s="112"/>
    </row>
    <row r="121" spans="1:35" ht="30" customHeight="1" x14ac:dyDescent="0.2">
      <c r="A121" s="113" t="s">
        <v>101</v>
      </c>
      <c r="B121" s="114" t="s">
        <v>102</v>
      </c>
      <c r="C121" s="115" t="s">
        <v>157</v>
      </c>
      <c r="D121" s="116" t="s">
        <v>148</v>
      </c>
      <c r="E121" s="117"/>
      <c r="F121" s="118"/>
      <c r="G121" s="119">
        <f t="shared" ref="G121:G123" si="131">E121*F121</f>
        <v>0</v>
      </c>
      <c r="H121" s="117"/>
      <c r="I121" s="118"/>
      <c r="J121" s="138">
        <f t="shared" ref="J121:J123" si="132">H121*I121</f>
        <v>0</v>
      </c>
      <c r="K121" s="205"/>
      <c r="L121" s="118"/>
      <c r="M121" s="138">
        <f t="shared" ref="M121:M123" si="133">K121*L121</f>
        <v>0</v>
      </c>
      <c r="N121" s="117"/>
      <c r="O121" s="118"/>
      <c r="P121" s="138">
        <f t="shared" ref="P121:P123" si="134">N121*O121</f>
        <v>0</v>
      </c>
      <c r="Q121" s="205"/>
      <c r="R121" s="118"/>
      <c r="S121" s="138">
        <f t="shared" ref="S121:S123" si="135">Q121*R121</f>
        <v>0</v>
      </c>
      <c r="T121" s="117"/>
      <c r="U121" s="118"/>
      <c r="V121" s="138">
        <f t="shared" ref="V121:V123" si="136">T121*U121</f>
        <v>0</v>
      </c>
      <c r="W121" s="205"/>
      <c r="X121" s="118"/>
      <c r="Y121" s="138">
        <f t="shared" ref="Y121:Y123" si="137">W121*X121</f>
        <v>0</v>
      </c>
      <c r="Z121" s="117"/>
      <c r="AA121" s="118"/>
      <c r="AB121" s="138">
        <f t="shared" ref="AB121:AB123" si="138">Z121*AA121</f>
        <v>0</v>
      </c>
      <c r="AC121" s="120">
        <f t="shared" si="91"/>
        <v>0</v>
      </c>
      <c r="AD121" s="121">
        <f t="shared" si="92"/>
        <v>0</v>
      </c>
      <c r="AE121" s="181">
        <f t="shared" si="93"/>
        <v>0</v>
      </c>
      <c r="AF121" s="123" t="e">
        <f t="shared" si="94"/>
        <v>#DIV/0!</v>
      </c>
      <c r="AG121" s="124"/>
      <c r="AH121" s="99"/>
      <c r="AI121" s="99"/>
    </row>
    <row r="122" spans="1:35" ht="30" customHeight="1" x14ac:dyDescent="0.2">
      <c r="A122" s="113" t="s">
        <v>101</v>
      </c>
      <c r="B122" s="114" t="s">
        <v>105</v>
      </c>
      <c r="C122" s="115" t="s">
        <v>157</v>
      </c>
      <c r="D122" s="116" t="s">
        <v>148</v>
      </c>
      <c r="E122" s="117"/>
      <c r="F122" s="118"/>
      <c r="G122" s="119">
        <f t="shared" si="131"/>
        <v>0</v>
      </c>
      <c r="H122" s="117"/>
      <c r="I122" s="118"/>
      <c r="J122" s="138">
        <f t="shared" si="132"/>
        <v>0</v>
      </c>
      <c r="K122" s="205"/>
      <c r="L122" s="118"/>
      <c r="M122" s="138">
        <f t="shared" si="133"/>
        <v>0</v>
      </c>
      <c r="N122" s="117"/>
      <c r="O122" s="118"/>
      <c r="P122" s="138">
        <f t="shared" si="134"/>
        <v>0</v>
      </c>
      <c r="Q122" s="205"/>
      <c r="R122" s="118"/>
      <c r="S122" s="138">
        <f t="shared" si="135"/>
        <v>0</v>
      </c>
      <c r="T122" s="117"/>
      <c r="U122" s="118"/>
      <c r="V122" s="138">
        <f t="shared" si="136"/>
        <v>0</v>
      </c>
      <c r="W122" s="205"/>
      <c r="X122" s="118"/>
      <c r="Y122" s="138">
        <f t="shared" si="137"/>
        <v>0</v>
      </c>
      <c r="Z122" s="117"/>
      <c r="AA122" s="118"/>
      <c r="AB122" s="138">
        <f t="shared" si="138"/>
        <v>0</v>
      </c>
      <c r="AC122" s="120">
        <f t="shared" si="91"/>
        <v>0</v>
      </c>
      <c r="AD122" s="121">
        <f t="shared" si="92"/>
        <v>0</v>
      </c>
      <c r="AE122" s="181">
        <f t="shared" si="93"/>
        <v>0</v>
      </c>
      <c r="AF122" s="123" t="e">
        <f t="shared" si="94"/>
        <v>#DIV/0!</v>
      </c>
      <c r="AG122" s="124"/>
      <c r="AH122" s="99"/>
      <c r="AI122" s="99"/>
    </row>
    <row r="123" spans="1:35" ht="30" customHeight="1" x14ac:dyDescent="0.2">
      <c r="A123" s="125" t="s">
        <v>101</v>
      </c>
      <c r="B123" s="126" t="s">
        <v>106</v>
      </c>
      <c r="C123" s="127" t="s">
        <v>157</v>
      </c>
      <c r="D123" s="128" t="s">
        <v>148</v>
      </c>
      <c r="E123" s="129"/>
      <c r="F123" s="130"/>
      <c r="G123" s="131">
        <f t="shared" si="131"/>
        <v>0</v>
      </c>
      <c r="H123" s="143"/>
      <c r="I123" s="144"/>
      <c r="J123" s="146">
        <f t="shared" si="132"/>
        <v>0</v>
      </c>
      <c r="K123" s="227"/>
      <c r="L123" s="130"/>
      <c r="M123" s="228">
        <f t="shared" si="133"/>
        <v>0</v>
      </c>
      <c r="N123" s="129"/>
      <c r="O123" s="130"/>
      <c r="P123" s="228">
        <f t="shared" si="134"/>
        <v>0</v>
      </c>
      <c r="Q123" s="227"/>
      <c r="R123" s="130"/>
      <c r="S123" s="228">
        <f t="shared" si="135"/>
        <v>0</v>
      </c>
      <c r="T123" s="129"/>
      <c r="U123" s="130"/>
      <c r="V123" s="228">
        <f t="shared" si="136"/>
        <v>0</v>
      </c>
      <c r="W123" s="227"/>
      <c r="X123" s="130"/>
      <c r="Y123" s="228">
        <f t="shared" si="137"/>
        <v>0</v>
      </c>
      <c r="Z123" s="129"/>
      <c r="AA123" s="130"/>
      <c r="AB123" s="228">
        <f t="shared" si="138"/>
        <v>0</v>
      </c>
      <c r="AC123" s="132">
        <f t="shared" si="91"/>
        <v>0</v>
      </c>
      <c r="AD123" s="133">
        <f t="shared" si="92"/>
        <v>0</v>
      </c>
      <c r="AE123" s="183">
        <f t="shared" si="93"/>
        <v>0</v>
      </c>
      <c r="AF123" s="149" t="e">
        <f t="shared" si="94"/>
        <v>#DIV/0!</v>
      </c>
      <c r="AG123" s="150"/>
      <c r="AH123" s="99"/>
      <c r="AI123" s="99"/>
    </row>
    <row r="124" spans="1:35" ht="15" customHeight="1" x14ac:dyDescent="0.2">
      <c r="A124" s="185" t="s">
        <v>160</v>
      </c>
      <c r="B124" s="186"/>
      <c r="C124" s="187"/>
      <c r="D124" s="188"/>
      <c r="E124" s="189">
        <f t="shared" ref="E124:AD124" si="139">E120+E116+E112+E102+E98</f>
        <v>6</v>
      </c>
      <c r="F124" s="190">
        <f t="shared" si="139"/>
        <v>88300</v>
      </c>
      <c r="G124" s="191">
        <f t="shared" si="139"/>
        <v>88300</v>
      </c>
      <c r="H124" s="155">
        <f t="shared" si="139"/>
        <v>15</v>
      </c>
      <c r="I124" s="157">
        <f t="shared" si="139"/>
        <v>24212.5</v>
      </c>
      <c r="J124" s="208">
        <f t="shared" si="139"/>
        <v>88300</v>
      </c>
      <c r="K124" s="192">
        <f t="shared" si="139"/>
        <v>0</v>
      </c>
      <c r="L124" s="190">
        <f t="shared" si="139"/>
        <v>0</v>
      </c>
      <c r="M124" s="193">
        <f t="shared" si="139"/>
        <v>0</v>
      </c>
      <c r="N124" s="189">
        <f t="shared" si="139"/>
        <v>0</v>
      </c>
      <c r="O124" s="190">
        <f t="shared" si="139"/>
        <v>0</v>
      </c>
      <c r="P124" s="193">
        <f t="shared" si="139"/>
        <v>0</v>
      </c>
      <c r="Q124" s="192">
        <f t="shared" si="139"/>
        <v>0</v>
      </c>
      <c r="R124" s="190">
        <f t="shared" si="139"/>
        <v>0</v>
      </c>
      <c r="S124" s="193">
        <f t="shared" si="139"/>
        <v>0</v>
      </c>
      <c r="T124" s="189">
        <f t="shared" si="139"/>
        <v>0</v>
      </c>
      <c r="U124" s="190">
        <f t="shared" si="139"/>
        <v>0</v>
      </c>
      <c r="V124" s="193">
        <f t="shared" si="139"/>
        <v>0</v>
      </c>
      <c r="W124" s="192">
        <f t="shared" si="139"/>
        <v>0</v>
      </c>
      <c r="X124" s="190">
        <f t="shared" si="139"/>
        <v>0</v>
      </c>
      <c r="Y124" s="193">
        <f t="shared" si="139"/>
        <v>0</v>
      </c>
      <c r="Z124" s="189">
        <f t="shared" si="139"/>
        <v>0</v>
      </c>
      <c r="AA124" s="190">
        <f t="shared" si="139"/>
        <v>0</v>
      </c>
      <c r="AB124" s="193">
        <f t="shared" si="139"/>
        <v>0</v>
      </c>
      <c r="AC124" s="155">
        <f t="shared" si="139"/>
        <v>88300</v>
      </c>
      <c r="AD124" s="160">
        <f t="shared" si="139"/>
        <v>88300</v>
      </c>
      <c r="AE124" s="155">
        <f t="shared" si="93"/>
        <v>0</v>
      </c>
      <c r="AF124" s="161">
        <f t="shared" si="94"/>
        <v>0</v>
      </c>
      <c r="AG124" s="162"/>
      <c r="AH124" s="99"/>
      <c r="AI124" s="99"/>
    </row>
    <row r="125" spans="1:35" ht="15.75" customHeight="1" x14ac:dyDescent="0.2">
      <c r="A125" s="211" t="s">
        <v>96</v>
      </c>
      <c r="B125" s="231" t="s">
        <v>23</v>
      </c>
      <c r="C125" s="165" t="s">
        <v>161</v>
      </c>
      <c r="D125" s="199"/>
      <c r="E125" s="89"/>
      <c r="F125" s="90"/>
      <c r="G125" s="90"/>
      <c r="H125" s="89"/>
      <c r="I125" s="90"/>
      <c r="J125" s="94"/>
      <c r="K125" s="90"/>
      <c r="L125" s="90"/>
      <c r="M125" s="94"/>
      <c r="N125" s="89"/>
      <c r="O125" s="90"/>
      <c r="P125" s="94"/>
      <c r="Q125" s="90"/>
      <c r="R125" s="90"/>
      <c r="S125" s="94"/>
      <c r="T125" s="89"/>
      <c r="U125" s="90"/>
      <c r="V125" s="94"/>
      <c r="W125" s="90"/>
      <c r="X125" s="90"/>
      <c r="Y125" s="94"/>
      <c r="Z125" s="89"/>
      <c r="AA125" s="90"/>
      <c r="AB125" s="94"/>
      <c r="AC125" s="232"/>
      <c r="AD125" s="232"/>
      <c r="AE125" s="233">
        <f t="shared" si="93"/>
        <v>0</v>
      </c>
      <c r="AF125" s="234" t="e">
        <f t="shared" si="94"/>
        <v>#DIV/0!</v>
      </c>
      <c r="AG125" s="235"/>
      <c r="AH125" s="99"/>
      <c r="AI125" s="99"/>
    </row>
    <row r="126" spans="1:35" ht="48" customHeight="1" x14ac:dyDescent="0.2">
      <c r="A126" s="100" t="s">
        <v>98</v>
      </c>
      <c r="B126" s="101" t="s">
        <v>162</v>
      </c>
      <c r="C126" s="170" t="s">
        <v>163</v>
      </c>
      <c r="D126" s="179"/>
      <c r="E126" s="200">
        <f t="shared" ref="E126:AB126" si="140">SUM(E127:E129)</f>
        <v>0</v>
      </c>
      <c r="F126" s="201">
        <f t="shared" si="140"/>
        <v>0</v>
      </c>
      <c r="G126" s="202">
        <f t="shared" si="140"/>
        <v>0</v>
      </c>
      <c r="H126" s="104">
        <f t="shared" si="140"/>
        <v>0</v>
      </c>
      <c r="I126" s="105">
        <f t="shared" si="140"/>
        <v>0</v>
      </c>
      <c r="J126" s="137">
        <f t="shared" si="140"/>
        <v>0</v>
      </c>
      <c r="K126" s="213">
        <f t="shared" si="140"/>
        <v>0</v>
      </c>
      <c r="L126" s="201">
        <f t="shared" si="140"/>
        <v>0</v>
      </c>
      <c r="M126" s="214">
        <f t="shared" si="140"/>
        <v>0</v>
      </c>
      <c r="N126" s="200">
        <f t="shared" si="140"/>
        <v>0</v>
      </c>
      <c r="O126" s="201">
        <f t="shared" si="140"/>
        <v>0</v>
      </c>
      <c r="P126" s="214">
        <f t="shared" si="140"/>
        <v>0</v>
      </c>
      <c r="Q126" s="213">
        <f t="shared" si="140"/>
        <v>0</v>
      </c>
      <c r="R126" s="201">
        <f t="shared" si="140"/>
        <v>0</v>
      </c>
      <c r="S126" s="214">
        <f t="shared" si="140"/>
        <v>0</v>
      </c>
      <c r="T126" s="200">
        <f t="shared" si="140"/>
        <v>0</v>
      </c>
      <c r="U126" s="201">
        <f t="shared" si="140"/>
        <v>0</v>
      </c>
      <c r="V126" s="214">
        <f t="shared" si="140"/>
        <v>0</v>
      </c>
      <c r="W126" s="213">
        <f t="shared" si="140"/>
        <v>0</v>
      </c>
      <c r="X126" s="201">
        <f t="shared" si="140"/>
        <v>0</v>
      </c>
      <c r="Y126" s="214">
        <f t="shared" si="140"/>
        <v>0</v>
      </c>
      <c r="Z126" s="200">
        <f t="shared" si="140"/>
        <v>0</v>
      </c>
      <c r="AA126" s="201">
        <f t="shared" si="140"/>
        <v>0</v>
      </c>
      <c r="AB126" s="214">
        <f t="shared" si="140"/>
        <v>0</v>
      </c>
      <c r="AC126" s="107">
        <f t="shared" ref="AC126:AC130" si="141">G126+M126+S126+Y126</f>
        <v>0</v>
      </c>
      <c r="AD126" s="108">
        <f t="shared" ref="AD126:AD130" si="142">J126+P126+V126+AB126</f>
        <v>0</v>
      </c>
      <c r="AE126" s="108">
        <f t="shared" si="93"/>
        <v>0</v>
      </c>
      <c r="AF126" s="147" t="e">
        <f t="shared" si="94"/>
        <v>#DIV/0!</v>
      </c>
      <c r="AG126" s="148"/>
      <c r="AH126" s="112"/>
      <c r="AI126" s="112"/>
    </row>
    <row r="127" spans="1:35" ht="36" customHeight="1" x14ac:dyDescent="0.2">
      <c r="A127" s="113" t="s">
        <v>101</v>
      </c>
      <c r="B127" s="114" t="s">
        <v>102</v>
      </c>
      <c r="C127" s="115" t="s">
        <v>164</v>
      </c>
      <c r="D127" s="116" t="s">
        <v>165</v>
      </c>
      <c r="E127" s="117"/>
      <c r="F127" s="118"/>
      <c r="G127" s="119">
        <f t="shared" ref="G127:G129" si="143">E127*F127</f>
        <v>0</v>
      </c>
      <c r="H127" s="117"/>
      <c r="I127" s="118"/>
      <c r="J127" s="138">
        <f t="shared" ref="J127:J129" si="144">H127*I127</f>
        <v>0</v>
      </c>
      <c r="K127" s="205"/>
      <c r="L127" s="118"/>
      <c r="M127" s="138">
        <f t="shared" ref="M127:M129" si="145">K127*L127</f>
        <v>0</v>
      </c>
      <c r="N127" s="117"/>
      <c r="O127" s="118"/>
      <c r="P127" s="138">
        <f t="shared" ref="P127:P129" si="146">N127*O127</f>
        <v>0</v>
      </c>
      <c r="Q127" s="205"/>
      <c r="R127" s="118"/>
      <c r="S127" s="138">
        <f t="shared" ref="S127:S129" si="147">Q127*R127</f>
        <v>0</v>
      </c>
      <c r="T127" s="117"/>
      <c r="U127" s="118"/>
      <c r="V127" s="138">
        <f t="shared" ref="V127:V129" si="148">T127*U127</f>
        <v>0</v>
      </c>
      <c r="W127" s="205"/>
      <c r="X127" s="118"/>
      <c r="Y127" s="138">
        <f t="shared" ref="Y127:Y129" si="149">W127*X127</f>
        <v>0</v>
      </c>
      <c r="Z127" s="117"/>
      <c r="AA127" s="118"/>
      <c r="AB127" s="138">
        <f t="shared" ref="AB127:AB129" si="150">Z127*AA127</f>
        <v>0</v>
      </c>
      <c r="AC127" s="120">
        <f t="shared" si="141"/>
        <v>0</v>
      </c>
      <c r="AD127" s="121">
        <f t="shared" si="142"/>
        <v>0</v>
      </c>
      <c r="AE127" s="181">
        <f t="shared" si="93"/>
        <v>0</v>
      </c>
      <c r="AF127" s="123" t="e">
        <f t="shared" si="94"/>
        <v>#DIV/0!</v>
      </c>
      <c r="AG127" s="124"/>
      <c r="AH127" s="99"/>
      <c r="AI127" s="99"/>
    </row>
    <row r="128" spans="1:35" ht="33.75" customHeight="1" x14ac:dyDescent="0.2">
      <c r="A128" s="113" t="s">
        <v>101</v>
      </c>
      <c r="B128" s="114" t="s">
        <v>105</v>
      </c>
      <c r="C128" s="115" t="s">
        <v>164</v>
      </c>
      <c r="D128" s="116" t="s">
        <v>165</v>
      </c>
      <c r="E128" s="117"/>
      <c r="F128" s="118"/>
      <c r="G128" s="119">
        <f t="shared" si="143"/>
        <v>0</v>
      </c>
      <c r="H128" s="117"/>
      <c r="I128" s="118"/>
      <c r="J128" s="138">
        <f t="shared" si="144"/>
        <v>0</v>
      </c>
      <c r="K128" s="205"/>
      <c r="L128" s="118"/>
      <c r="M128" s="138">
        <f t="shared" si="145"/>
        <v>0</v>
      </c>
      <c r="N128" s="117"/>
      <c r="O128" s="118"/>
      <c r="P128" s="138">
        <f t="shared" si="146"/>
        <v>0</v>
      </c>
      <c r="Q128" s="205"/>
      <c r="R128" s="118"/>
      <c r="S128" s="138">
        <f t="shared" si="147"/>
        <v>0</v>
      </c>
      <c r="T128" s="117"/>
      <c r="U128" s="118"/>
      <c r="V128" s="138">
        <f t="shared" si="148"/>
        <v>0</v>
      </c>
      <c r="W128" s="205"/>
      <c r="X128" s="118"/>
      <c r="Y128" s="138">
        <f t="shared" si="149"/>
        <v>0</v>
      </c>
      <c r="Z128" s="117"/>
      <c r="AA128" s="118"/>
      <c r="AB128" s="138">
        <f t="shared" si="150"/>
        <v>0</v>
      </c>
      <c r="AC128" s="120">
        <f t="shared" si="141"/>
        <v>0</v>
      </c>
      <c r="AD128" s="121">
        <f t="shared" si="142"/>
        <v>0</v>
      </c>
      <c r="AE128" s="181">
        <f t="shared" si="93"/>
        <v>0</v>
      </c>
      <c r="AF128" s="123" t="e">
        <f t="shared" si="94"/>
        <v>#DIV/0!</v>
      </c>
      <c r="AG128" s="124"/>
      <c r="AH128" s="99"/>
      <c r="AI128" s="99"/>
    </row>
    <row r="129" spans="1:35" ht="33" customHeight="1" x14ac:dyDescent="0.2">
      <c r="A129" s="139" t="s">
        <v>101</v>
      </c>
      <c r="B129" s="140" t="s">
        <v>106</v>
      </c>
      <c r="C129" s="141" t="s">
        <v>164</v>
      </c>
      <c r="D129" s="142" t="s">
        <v>165</v>
      </c>
      <c r="E129" s="143"/>
      <c r="F129" s="144"/>
      <c r="G129" s="145">
        <f t="shared" si="143"/>
        <v>0</v>
      </c>
      <c r="H129" s="143"/>
      <c r="I129" s="144"/>
      <c r="J129" s="146">
        <f t="shared" si="144"/>
        <v>0</v>
      </c>
      <c r="K129" s="207"/>
      <c r="L129" s="144"/>
      <c r="M129" s="146">
        <f t="shared" si="145"/>
        <v>0</v>
      </c>
      <c r="N129" s="143"/>
      <c r="O129" s="144"/>
      <c r="P129" s="146">
        <f t="shared" si="146"/>
        <v>0</v>
      </c>
      <c r="Q129" s="207"/>
      <c r="R129" s="144"/>
      <c r="S129" s="146">
        <f t="shared" si="147"/>
        <v>0</v>
      </c>
      <c r="T129" s="143"/>
      <c r="U129" s="144"/>
      <c r="V129" s="146">
        <f t="shared" si="148"/>
        <v>0</v>
      </c>
      <c r="W129" s="207"/>
      <c r="X129" s="144"/>
      <c r="Y129" s="146">
        <f t="shared" si="149"/>
        <v>0</v>
      </c>
      <c r="Z129" s="143"/>
      <c r="AA129" s="144"/>
      <c r="AB129" s="146">
        <f t="shared" si="150"/>
        <v>0</v>
      </c>
      <c r="AC129" s="236">
        <f t="shared" si="141"/>
        <v>0</v>
      </c>
      <c r="AD129" s="237">
        <f t="shared" si="142"/>
        <v>0</v>
      </c>
      <c r="AE129" s="238">
        <f t="shared" si="93"/>
        <v>0</v>
      </c>
      <c r="AF129" s="123" t="e">
        <f t="shared" si="94"/>
        <v>#DIV/0!</v>
      </c>
      <c r="AG129" s="124"/>
      <c r="AH129" s="99"/>
      <c r="AI129" s="99"/>
    </row>
    <row r="130" spans="1:35" ht="15" customHeight="1" x14ac:dyDescent="0.2">
      <c r="A130" s="185" t="s">
        <v>166</v>
      </c>
      <c r="B130" s="186"/>
      <c r="C130" s="187"/>
      <c r="D130" s="188"/>
      <c r="E130" s="189">
        <f t="shared" ref="E130:AB130" si="151">E126</f>
        <v>0</v>
      </c>
      <c r="F130" s="190">
        <f t="shared" si="151"/>
        <v>0</v>
      </c>
      <c r="G130" s="191">
        <f t="shared" si="151"/>
        <v>0</v>
      </c>
      <c r="H130" s="155">
        <f t="shared" si="151"/>
        <v>0</v>
      </c>
      <c r="I130" s="157">
        <f t="shared" si="151"/>
        <v>0</v>
      </c>
      <c r="J130" s="208">
        <f t="shared" si="151"/>
        <v>0</v>
      </c>
      <c r="K130" s="192">
        <f t="shared" si="151"/>
        <v>0</v>
      </c>
      <c r="L130" s="190">
        <f t="shared" si="151"/>
        <v>0</v>
      </c>
      <c r="M130" s="193">
        <f t="shared" si="151"/>
        <v>0</v>
      </c>
      <c r="N130" s="189">
        <f t="shared" si="151"/>
        <v>0</v>
      </c>
      <c r="O130" s="190">
        <f t="shared" si="151"/>
        <v>0</v>
      </c>
      <c r="P130" s="193">
        <f t="shared" si="151"/>
        <v>0</v>
      </c>
      <c r="Q130" s="192">
        <f t="shared" si="151"/>
        <v>0</v>
      </c>
      <c r="R130" s="190">
        <f t="shared" si="151"/>
        <v>0</v>
      </c>
      <c r="S130" s="193">
        <f t="shared" si="151"/>
        <v>0</v>
      </c>
      <c r="T130" s="189">
        <f t="shared" si="151"/>
        <v>0</v>
      </c>
      <c r="U130" s="190">
        <f t="shared" si="151"/>
        <v>0</v>
      </c>
      <c r="V130" s="193">
        <f t="shared" si="151"/>
        <v>0</v>
      </c>
      <c r="W130" s="192">
        <f t="shared" si="151"/>
        <v>0</v>
      </c>
      <c r="X130" s="190">
        <f t="shared" si="151"/>
        <v>0</v>
      </c>
      <c r="Y130" s="193">
        <f t="shared" si="151"/>
        <v>0</v>
      </c>
      <c r="Z130" s="189">
        <f t="shared" si="151"/>
        <v>0</v>
      </c>
      <c r="AA130" s="190">
        <f t="shared" si="151"/>
        <v>0</v>
      </c>
      <c r="AB130" s="193">
        <f t="shared" si="151"/>
        <v>0</v>
      </c>
      <c r="AC130" s="189">
        <f t="shared" si="141"/>
        <v>0</v>
      </c>
      <c r="AD130" s="194">
        <f t="shared" si="142"/>
        <v>0</v>
      </c>
      <c r="AE130" s="193">
        <f t="shared" si="93"/>
        <v>0</v>
      </c>
      <c r="AF130" s="195" t="e">
        <f t="shared" si="94"/>
        <v>#DIV/0!</v>
      </c>
      <c r="AG130" s="196"/>
      <c r="AH130" s="99"/>
      <c r="AI130" s="99"/>
    </row>
    <row r="131" spans="1:35" ht="15.75" customHeight="1" x14ac:dyDescent="0.2">
      <c r="A131" s="211" t="s">
        <v>96</v>
      </c>
      <c r="B131" s="231" t="s">
        <v>24</v>
      </c>
      <c r="C131" s="165" t="s">
        <v>167</v>
      </c>
      <c r="D131" s="239"/>
      <c r="E131" s="240"/>
      <c r="F131" s="241"/>
      <c r="G131" s="241"/>
      <c r="H131" s="89"/>
      <c r="I131" s="90"/>
      <c r="J131" s="94"/>
      <c r="K131" s="241"/>
      <c r="L131" s="241"/>
      <c r="M131" s="242"/>
      <c r="N131" s="240"/>
      <c r="O131" s="241"/>
      <c r="P131" s="242"/>
      <c r="Q131" s="241"/>
      <c r="R131" s="241"/>
      <c r="S131" s="242"/>
      <c r="T131" s="240"/>
      <c r="U131" s="241"/>
      <c r="V131" s="242"/>
      <c r="W131" s="241"/>
      <c r="X131" s="241"/>
      <c r="Y131" s="242"/>
      <c r="Z131" s="240"/>
      <c r="AA131" s="241"/>
      <c r="AB131" s="241"/>
      <c r="AC131" s="95"/>
      <c r="AD131" s="96"/>
      <c r="AE131" s="96"/>
      <c r="AF131" s="97"/>
      <c r="AG131" s="98"/>
      <c r="AH131" s="99"/>
      <c r="AI131" s="99"/>
    </row>
    <row r="132" spans="1:35" ht="24.75" customHeight="1" x14ac:dyDescent="0.2">
      <c r="A132" s="100" t="s">
        <v>98</v>
      </c>
      <c r="B132" s="101" t="s">
        <v>168</v>
      </c>
      <c r="C132" s="243" t="s">
        <v>169</v>
      </c>
      <c r="D132" s="179"/>
      <c r="E132" s="200">
        <f t="shared" ref="E132:AB132" si="152">SUM(E133:E146)</f>
        <v>741</v>
      </c>
      <c r="F132" s="201">
        <f t="shared" si="152"/>
        <v>3382.55</v>
      </c>
      <c r="G132" s="202">
        <f t="shared" si="152"/>
        <v>31955</v>
      </c>
      <c r="H132" s="104">
        <f t="shared" si="152"/>
        <v>796</v>
      </c>
      <c r="I132" s="105">
        <f t="shared" si="152"/>
        <v>3311.3</v>
      </c>
      <c r="J132" s="137">
        <f t="shared" si="152"/>
        <v>31955</v>
      </c>
      <c r="K132" s="213">
        <f t="shared" si="152"/>
        <v>0</v>
      </c>
      <c r="L132" s="201">
        <f t="shared" si="152"/>
        <v>0</v>
      </c>
      <c r="M132" s="214">
        <f t="shared" si="152"/>
        <v>0</v>
      </c>
      <c r="N132" s="200">
        <f t="shared" si="152"/>
        <v>0</v>
      </c>
      <c r="O132" s="201">
        <f t="shared" si="152"/>
        <v>0</v>
      </c>
      <c r="P132" s="214">
        <f t="shared" si="152"/>
        <v>0</v>
      </c>
      <c r="Q132" s="213">
        <f t="shared" si="152"/>
        <v>0</v>
      </c>
      <c r="R132" s="201">
        <f t="shared" si="152"/>
        <v>0</v>
      </c>
      <c r="S132" s="214">
        <f t="shared" si="152"/>
        <v>0</v>
      </c>
      <c r="T132" s="200">
        <f t="shared" si="152"/>
        <v>0</v>
      </c>
      <c r="U132" s="201">
        <f t="shared" si="152"/>
        <v>0</v>
      </c>
      <c r="V132" s="214">
        <f t="shared" si="152"/>
        <v>0</v>
      </c>
      <c r="W132" s="213">
        <f t="shared" si="152"/>
        <v>0</v>
      </c>
      <c r="X132" s="201">
        <f t="shared" si="152"/>
        <v>0</v>
      </c>
      <c r="Y132" s="214">
        <f t="shared" si="152"/>
        <v>0</v>
      </c>
      <c r="Z132" s="200">
        <f t="shared" si="152"/>
        <v>0</v>
      </c>
      <c r="AA132" s="201">
        <f t="shared" si="152"/>
        <v>0</v>
      </c>
      <c r="AB132" s="214">
        <f t="shared" si="152"/>
        <v>0</v>
      </c>
      <c r="AC132" s="107">
        <f t="shared" ref="AC132:AC155" si="153">G132+M132+S132+Y132</f>
        <v>31955</v>
      </c>
      <c r="AD132" s="108">
        <f t="shared" ref="AD132:AD155" si="154">J132+P132+V132+AB132</f>
        <v>31955</v>
      </c>
      <c r="AE132" s="108">
        <f t="shared" ref="AE132:AE155" si="155">AC132-AD132</f>
        <v>0</v>
      </c>
      <c r="AF132" s="110">
        <f t="shared" ref="AF132:AF155" si="156">AE132/AC132</f>
        <v>0</v>
      </c>
      <c r="AG132" s="111"/>
      <c r="AH132" s="112"/>
      <c r="AI132" s="112"/>
    </row>
    <row r="133" spans="1:35" ht="24" customHeight="1" x14ac:dyDescent="0.2">
      <c r="A133" s="399" t="s">
        <v>101</v>
      </c>
      <c r="B133" s="400" t="s">
        <v>102</v>
      </c>
      <c r="C133" s="445" t="s">
        <v>318</v>
      </c>
      <c r="D133" s="417" t="s">
        <v>319</v>
      </c>
      <c r="E133" s="418">
        <v>10</v>
      </c>
      <c r="F133" s="402">
        <v>2100</v>
      </c>
      <c r="G133" s="119">
        <f t="shared" ref="G133:G146" si="157">E133*F133</f>
        <v>21000</v>
      </c>
      <c r="H133" s="418">
        <v>10</v>
      </c>
      <c r="I133" s="402">
        <v>2100</v>
      </c>
      <c r="J133" s="138">
        <f t="shared" ref="J133:J146" si="158">H133*I133</f>
        <v>21000</v>
      </c>
      <c r="K133" s="205"/>
      <c r="L133" s="118"/>
      <c r="M133" s="138">
        <f t="shared" ref="M133:M146" si="159">K133*L133</f>
        <v>0</v>
      </c>
      <c r="N133" s="117"/>
      <c r="O133" s="118"/>
      <c r="P133" s="138">
        <f t="shared" ref="P133:P146" si="160">N133*O133</f>
        <v>0</v>
      </c>
      <c r="Q133" s="205"/>
      <c r="R133" s="118"/>
      <c r="S133" s="138">
        <f t="shared" ref="S133:S146" si="161">Q133*R133</f>
        <v>0</v>
      </c>
      <c r="T133" s="117"/>
      <c r="U133" s="118"/>
      <c r="V133" s="138">
        <f t="shared" ref="V133:V146" si="162">T133*U133</f>
        <v>0</v>
      </c>
      <c r="W133" s="205"/>
      <c r="X133" s="118"/>
      <c r="Y133" s="138">
        <f t="shared" ref="Y133:Y146" si="163">W133*X133</f>
        <v>0</v>
      </c>
      <c r="Z133" s="117"/>
      <c r="AA133" s="118"/>
      <c r="AB133" s="138">
        <f t="shared" ref="AB133:AB146" si="164">Z133*AA133</f>
        <v>0</v>
      </c>
      <c r="AC133" s="120">
        <f t="shared" si="153"/>
        <v>21000</v>
      </c>
      <c r="AD133" s="121">
        <f t="shared" si="154"/>
        <v>21000</v>
      </c>
      <c r="AE133" s="181">
        <f t="shared" si="155"/>
        <v>0</v>
      </c>
      <c r="AF133" s="123">
        <f t="shared" si="156"/>
        <v>0</v>
      </c>
      <c r="AG133" s="422" t="s">
        <v>337</v>
      </c>
      <c r="AH133" s="99"/>
      <c r="AI133" s="99"/>
    </row>
    <row r="134" spans="1:35" s="394" customFormat="1" ht="24" customHeight="1" x14ac:dyDescent="0.2">
      <c r="A134" s="399" t="s">
        <v>101</v>
      </c>
      <c r="B134" s="400" t="s">
        <v>105</v>
      </c>
      <c r="C134" s="445" t="s">
        <v>320</v>
      </c>
      <c r="D134" s="417" t="s">
        <v>321</v>
      </c>
      <c r="E134" s="418">
        <v>5</v>
      </c>
      <c r="F134" s="402">
        <v>452</v>
      </c>
      <c r="G134" s="119">
        <f t="shared" si="157"/>
        <v>2260</v>
      </c>
      <c r="H134" s="418">
        <v>5</v>
      </c>
      <c r="I134" s="402">
        <v>452</v>
      </c>
      <c r="J134" s="138">
        <f t="shared" si="158"/>
        <v>2260</v>
      </c>
      <c r="K134" s="205"/>
      <c r="L134" s="118"/>
      <c r="M134" s="138"/>
      <c r="N134" s="117"/>
      <c r="O134" s="118"/>
      <c r="P134" s="138"/>
      <c r="Q134" s="205"/>
      <c r="R134" s="118"/>
      <c r="S134" s="138"/>
      <c r="T134" s="117"/>
      <c r="U134" s="118"/>
      <c r="V134" s="138"/>
      <c r="W134" s="205"/>
      <c r="X134" s="118"/>
      <c r="Y134" s="138"/>
      <c r="Z134" s="117"/>
      <c r="AA134" s="118"/>
      <c r="AB134" s="138"/>
      <c r="AC134" s="120">
        <f t="shared" si="153"/>
        <v>2260</v>
      </c>
      <c r="AD134" s="121">
        <f t="shared" si="154"/>
        <v>2260</v>
      </c>
      <c r="AE134" s="181">
        <f t="shared" si="155"/>
        <v>0</v>
      </c>
      <c r="AF134" s="123">
        <f t="shared" si="156"/>
        <v>0</v>
      </c>
      <c r="AG134" s="422" t="s">
        <v>337</v>
      </c>
      <c r="AH134" s="99"/>
      <c r="AI134" s="99"/>
    </row>
    <row r="135" spans="1:35" s="394" customFormat="1" ht="24" customHeight="1" x14ac:dyDescent="0.2">
      <c r="A135" s="399" t="s">
        <v>101</v>
      </c>
      <c r="B135" s="405" t="s">
        <v>106</v>
      </c>
      <c r="C135" s="446" t="s">
        <v>322</v>
      </c>
      <c r="D135" s="419" t="s">
        <v>121</v>
      </c>
      <c r="E135" s="420">
        <v>10</v>
      </c>
      <c r="F135" s="414">
        <v>17</v>
      </c>
      <c r="G135" s="119">
        <f t="shared" si="157"/>
        <v>170</v>
      </c>
      <c r="H135" s="420">
        <v>10</v>
      </c>
      <c r="I135" s="414">
        <v>17</v>
      </c>
      <c r="J135" s="138">
        <f t="shared" si="158"/>
        <v>170</v>
      </c>
      <c r="K135" s="205"/>
      <c r="L135" s="118"/>
      <c r="M135" s="138"/>
      <c r="N135" s="117"/>
      <c r="O135" s="118"/>
      <c r="P135" s="138"/>
      <c r="Q135" s="205"/>
      <c r="R135" s="118"/>
      <c r="S135" s="138"/>
      <c r="T135" s="117"/>
      <c r="U135" s="118"/>
      <c r="V135" s="138"/>
      <c r="W135" s="205"/>
      <c r="X135" s="118"/>
      <c r="Y135" s="138"/>
      <c r="Z135" s="117"/>
      <c r="AA135" s="118"/>
      <c r="AB135" s="138"/>
      <c r="AC135" s="120">
        <f t="shared" si="153"/>
        <v>170</v>
      </c>
      <c r="AD135" s="121">
        <f t="shared" si="154"/>
        <v>170</v>
      </c>
      <c r="AE135" s="181">
        <f t="shared" si="155"/>
        <v>0</v>
      </c>
      <c r="AF135" s="123">
        <f t="shared" si="156"/>
        <v>0</v>
      </c>
      <c r="AG135" s="422" t="s">
        <v>337</v>
      </c>
      <c r="AH135" s="99"/>
      <c r="AI135" s="99"/>
    </row>
    <row r="136" spans="1:35" s="394" customFormat="1" ht="24" customHeight="1" x14ac:dyDescent="0.2">
      <c r="A136" s="399" t="s">
        <v>101</v>
      </c>
      <c r="B136" s="405" t="s">
        <v>181</v>
      </c>
      <c r="C136" s="446" t="s">
        <v>323</v>
      </c>
      <c r="D136" s="419" t="s">
        <v>121</v>
      </c>
      <c r="E136" s="420">
        <v>2</v>
      </c>
      <c r="F136" s="414">
        <v>50</v>
      </c>
      <c r="G136" s="119">
        <f t="shared" si="157"/>
        <v>100</v>
      </c>
      <c r="H136" s="420">
        <v>2</v>
      </c>
      <c r="I136" s="414">
        <v>50</v>
      </c>
      <c r="J136" s="138">
        <f t="shared" si="158"/>
        <v>100</v>
      </c>
      <c r="K136" s="205"/>
      <c r="L136" s="118"/>
      <c r="M136" s="138"/>
      <c r="N136" s="117"/>
      <c r="O136" s="118"/>
      <c r="P136" s="138"/>
      <c r="Q136" s="205"/>
      <c r="R136" s="118"/>
      <c r="S136" s="138"/>
      <c r="T136" s="117"/>
      <c r="U136" s="118"/>
      <c r="V136" s="138"/>
      <c r="W136" s="205"/>
      <c r="X136" s="118"/>
      <c r="Y136" s="138"/>
      <c r="Z136" s="117"/>
      <c r="AA136" s="118"/>
      <c r="AB136" s="138"/>
      <c r="AC136" s="120">
        <f t="shared" si="153"/>
        <v>100</v>
      </c>
      <c r="AD136" s="121">
        <f t="shared" si="154"/>
        <v>100</v>
      </c>
      <c r="AE136" s="181">
        <f t="shared" si="155"/>
        <v>0</v>
      </c>
      <c r="AF136" s="123">
        <f t="shared" si="156"/>
        <v>0</v>
      </c>
      <c r="AG136" s="422" t="s">
        <v>337</v>
      </c>
      <c r="AH136" s="99"/>
      <c r="AI136" s="99"/>
    </row>
    <row r="137" spans="1:35" s="394" customFormat="1" ht="24" customHeight="1" x14ac:dyDescent="0.2">
      <c r="A137" s="399" t="s">
        <v>101</v>
      </c>
      <c r="B137" s="405" t="s">
        <v>324</v>
      </c>
      <c r="C137" s="446" t="s">
        <v>325</v>
      </c>
      <c r="D137" s="419" t="s">
        <v>121</v>
      </c>
      <c r="E137" s="420">
        <v>10</v>
      </c>
      <c r="F137" s="414">
        <v>245</v>
      </c>
      <c r="G137" s="119">
        <f t="shared" si="157"/>
        <v>2450</v>
      </c>
      <c r="H137" s="420">
        <v>10</v>
      </c>
      <c r="I137" s="414">
        <v>245</v>
      </c>
      <c r="J137" s="138">
        <f t="shared" si="158"/>
        <v>2450</v>
      </c>
      <c r="K137" s="205"/>
      <c r="L137" s="118"/>
      <c r="M137" s="138"/>
      <c r="N137" s="117"/>
      <c r="O137" s="118"/>
      <c r="P137" s="138"/>
      <c r="Q137" s="205"/>
      <c r="R137" s="118"/>
      <c r="S137" s="138"/>
      <c r="T137" s="117"/>
      <c r="U137" s="118"/>
      <c r="V137" s="138"/>
      <c r="W137" s="205"/>
      <c r="X137" s="118"/>
      <c r="Y137" s="138"/>
      <c r="Z137" s="117"/>
      <c r="AA137" s="118"/>
      <c r="AB137" s="138"/>
      <c r="AC137" s="120">
        <f t="shared" si="153"/>
        <v>2450</v>
      </c>
      <c r="AD137" s="121">
        <f t="shared" si="154"/>
        <v>2450</v>
      </c>
      <c r="AE137" s="181">
        <f t="shared" si="155"/>
        <v>0</v>
      </c>
      <c r="AF137" s="123">
        <f t="shared" si="156"/>
        <v>0</v>
      </c>
      <c r="AG137" s="422" t="s">
        <v>337</v>
      </c>
      <c r="AH137" s="99"/>
      <c r="AI137" s="99"/>
    </row>
    <row r="138" spans="1:35" s="394" customFormat="1" ht="24" customHeight="1" x14ac:dyDescent="0.2">
      <c r="A138" s="399" t="s">
        <v>101</v>
      </c>
      <c r="B138" s="405" t="s">
        <v>182</v>
      </c>
      <c r="C138" s="446" t="s">
        <v>326</v>
      </c>
      <c r="D138" s="419" t="s">
        <v>121</v>
      </c>
      <c r="E138" s="420">
        <v>500</v>
      </c>
      <c r="F138" s="414">
        <v>0.55000000000000004</v>
      </c>
      <c r="G138" s="119">
        <f t="shared" si="157"/>
        <v>275</v>
      </c>
      <c r="H138" s="420">
        <v>500</v>
      </c>
      <c r="I138" s="414">
        <v>0.55000000000000004</v>
      </c>
      <c r="J138" s="138">
        <f t="shared" si="158"/>
        <v>275</v>
      </c>
      <c r="K138" s="205"/>
      <c r="L138" s="118"/>
      <c r="M138" s="138"/>
      <c r="N138" s="117"/>
      <c r="O138" s="118"/>
      <c r="P138" s="138"/>
      <c r="Q138" s="205"/>
      <c r="R138" s="118"/>
      <c r="S138" s="138"/>
      <c r="T138" s="117"/>
      <c r="U138" s="118"/>
      <c r="V138" s="138"/>
      <c r="W138" s="205"/>
      <c r="X138" s="118"/>
      <c r="Y138" s="138"/>
      <c r="Z138" s="117"/>
      <c r="AA138" s="118"/>
      <c r="AB138" s="138"/>
      <c r="AC138" s="120">
        <f t="shared" si="153"/>
        <v>275</v>
      </c>
      <c r="AD138" s="121">
        <f t="shared" si="154"/>
        <v>275</v>
      </c>
      <c r="AE138" s="181">
        <f t="shared" si="155"/>
        <v>0</v>
      </c>
      <c r="AF138" s="123">
        <f t="shared" si="156"/>
        <v>0</v>
      </c>
      <c r="AG138" s="422" t="s">
        <v>337</v>
      </c>
      <c r="AH138" s="99"/>
      <c r="AI138" s="99"/>
    </row>
    <row r="139" spans="1:35" s="394" customFormat="1" ht="24" customHeight="1" x14ac:dyDescent="0.2">
      <c r="A139" s="399" t="s">
        <v>101</v>
      </c>
      <c r="B139" s="405" t="s">
        <v>183</v>
      </c>
      <c r="C139" s="446" t="s">
        <v>327</v>
      </c>
      <c r="D139" s="419" t="s">
        <v>321</v>
      </c>
      <c r="E139" s="420">
        <v>3</v>
      </c>
      <c r="F139" s="414">
        <v>258</v>
      </c>
      <c r="G139" s="119">
        <f t="shared" si="157"/>
        <v>774</v>
      </c>
      <c r="H139" s="420">
        <v>3</v>
      </c>
      <c r="I139" s="414">
        <v>258</v>
      </c>
      <c r="J139" s="138">
        <f t="shared" si="158"/>
        <v>774</v>
      </c>
      <c r="K139" s="205"/>
      <c r="L139" s="118"/>
      <c r="M139" s="138"/>
      <c r="N139" s="117"/>
      <c r="O139" s="118"/>
      <c r="P139" s="138"/>
      <c r="Q139" s="205"/>
      <c r="R139" s="118"/>
      <c r="S139" s="138"/>
      <c r="T139" s="117"/>
      <c r="U139" s="118"/>
      <c r="V139" s="138"/>
      <c r="W139" s="205"/>
      <c r="X139" s="118"/>
      <c r="Y139" s="138"/>
      <c r="Z139" s="117"/>
      <c r="AA139" s="118"/>
      <c r="AB139" s="138"/>
      <c r="AC139" s="120">
        <f t="shared" si="153"/>
        <v>774</v>
      </c>
      <c r="AD139" s="121">
        <f t="shared" si="154"/>
        <v>774</v>
      </c>
      <c r="AE139" s="181">
        <f t="shared" si="155"/>
        <v>0</v>
      </c>
      <c r="AF139" s="123">
        <f t="shared" si="156"/>
        <v>0</v>
      </c>
      <c r="AG139" s="422" t="s">
        <v>337</v>
      </c>
      <c r="AH139" s="99"/>
      <c r="AI139" s="99"/>
    </row>
    <row r="140" spans="1:35" s="394" customFormat="1" ht="24" customHeight="1" x14ac:dyDescent="0.2">
      <c r="A140" s="399" t="s">
        <v>101</v>
      </c>
      <c r="B140" s="405" t="s">
        <v>184</v>
      </c>
      <c r="C140" s="446" t="s">
        <v>328</v>
      </c>
      <c r="D140" s="419" t="s">
        <v>121</v>
      </c>
      <c r="E140" s="420">
        <v>30</v>
      </c>
      <c r="F140" s="414">
        <v>56</v>
      </c>
      <c r="G140" s="119">
        <f t="shared" si="157"/>
        <v>1680</v>
      </c>
      <c r="H140" s="420">
        <v>30</v>
      </c>
      <c r="I140" s="414">
        <v>56</v>
      </c>
      <c r="J140" s="138">
        <f t="shared" si="158"/>
        <v>1680</v>
      </c>
      <c r="K140" s="205"/>
      <c r="L140" s="118"/>
      <c r="M140" s="138"/>
      <c r="N140" s="117"/>
      <c r="O140" s="118"/>
      <c r="P140" s="138"/>
      <c r="Q140" s="205"/>
      <c r="R140" s="118"/>
      <c r="S140" s="138"/>
      <c r="T140" s="117"/>
      <c r="U140" s="118"/>
      <c r="V140" s="138"/>
      <c r="W140" s="205"/>
      <c r="X140" s="118"/>
      <c r="Y140" s="138"/>
      <c r="Z140" s="117"/>
      <c r="AA140" s="118"/>
      <c r="AB140" s="138"/>
      <c r="AC140" s="120">
        <f t="shared" si="153"/>
        <v>1680</v>
      </c>
      <c r="AD140" s="121">
        <f t="shared" si="154"/>
        <v>1680</v>
      </c>
      <c r="AE140" s="181">
        <f t="shared" si="155"/>
        <v>0</v>
      </c>
      <c r="AF140" s="123">
        <f t="shared" si="156"/>
        <v>0</v>
      </c>
      <c r="AG140" s="422" t="s">
        <v>337</v>
      </c>
      <c r="AH140" s="99"/>
      <c r="AI140" s="99"/>
    </row>
    <row r="141" spans="1:35" s="394" customFormat="1" ht="24" customHeight="1" x14ac:dyDescent="0.2">
      <c r="A141" s="399" t="s">
        <v>101</v>
      </c>
      <c r="B141" s="405" t="s">
        <v>185</v>
      </c>
      <c r="C141" s="446" t="s">
        <v>329</v>
      </c>
      <c r="D141" s="419" t="s">
        <v>330</v>
      </c>
      <c r="E141" s="420">
        <v>5</v>
      </c>
      <c r="F141" s="414">
        <v>90</v>
      </c>
      <c r="G141" s="119">
        <f t="shared" si="157"/>
        <v>450</v>
      </c>
      <c r="H141" s="420">
        <v>5</v>
      </c>
      <c r="I141" s="414">
        <v>90</v>
      </c>
      <c r="J141" s="138">
        <f t="shared" si="158"/>
        <v>450</v>
      </c>
      <c r="K141" s="205"/>
      <c r="L141" s="118"/>
      <c r="M141" s="138"/>
      <c r="N141" s="117"/>
      <c r="O141" s="118"/>
      <c r="P141" s="138"/>
      <c r="Q141" s="205"/>
      <c r="R141" s="118"/>
      <c r="S141" s="138"/>
      <c r="T141" s="117"/>
      <c r="U141" s="118"/>
      <c r="V141" s="138"/>
      <c r="W141" s="205"/>
      <c r="X141" s="118"/>
      <c r="Y141" s="138"/>
      <c r="Z141" s="117"/>
      <c r="AA141" s="118"/>
      <c r="AB141" s="138"/>
      <c r="AC141" s="120">
        <f t="shared" si="153"/>
        <v>450</v>
      </c>
      <c r="AD141" s="121">
        <f t="shared" si="154"/>
        <v>450</v>
      </c>
      <c r="AE141" s="181">
        <f t="shared" si="155"/>
        <v>0</v>
      </c>
      <c r="AF141" s="123">
        <f t="shared" si="156"/>
        <v>0</v>
      </c>
      <c r="AG141" s="422" t="s">
        <v>337</v>
      </c>
      <c r="AH141" s="99"/>
      <c r="AI141" s="99"/>
    </row>
    <row r="142" spans="1:35" s="394" customFormat="1" ht="42" customHeight="1" x14ac:dyDescent="0.2">
      <c r="A142" s="399" t="s">
        <v>101</v>
      </c>
      <c r="B142" s="405" t="s">
        <v>187</v>
      </c>
      <c r="C142" s="446" t="s">
        <v>331</v>
      </c>
      <c r="D142" s="419" t="s">
        <v>330</v>
      </c>
      <c r="E142" s="420">
        <v>15</v>
      </c>
      <c r="F142" s="414">
        <v>57</v>
      </c>
      <c r="G142" s="119">
        <f t="shared" si="157"/>
        <v>855</v>
      </c>
      <c r="H142" s="420">
        <v>0</v>
      </c>
      <c r="I142" s="414">
        <v>0</v>
      </c>
      <c r="J142" s="138">
        <f t="shared" si="158"/>
        <v>0</v>
      </c>
      <c r="K142" s="205"/>
      <c r="L142" s="118"/>
      <c r="M142" s="138"/>
      <c r="N142" s="117"/>
      <c r="O142" s="118"/>
      <c r="P142" s="138"/>
      <c r="Q142" s="205"/>
      <c r="R142" s="118"/>
      <c r="S142" s="138"/>
      <c r="T142" s="117"/>
      <c r="U142" s="118"/>
      <c r="V142" s="138"/>
      <c r="W142" s="205"/>
      <c r="X142" s="118"/>
      <c r="Y142" s="138"/>
      <c r="Z142" s="117"/>
      <c r="AA142" s="118"/>
      <c r="AB142" s="138"/>
      <c r="AC142" s="120">
        <f t="shared" si="153"/>
        <v>855</v>
      </c>
      <c r="AD142" s="121">
        <f t="shared" si="154"/>
        <v>0</v>
      </c>
      <c r="AE142" s="181">
        <f t="shared" si="155"/>
        <v>855</v>
      </c>
      <c r="AF142" s="123">
        <f t="shared" si="156"/>
        <v>1</v>
      </c>
      <c r="AG142" s="431" t="s">
        <v>338</v>
      </c>
      <c r="AH142" s="99"/>
      <c r="AI142" s="99"/>
    </row>
    <row r="143" spans="1:35" s="394" customFormat="1" ht="40.5" customHeight="1" x14ac:dyDescent="0.2">
      <c r="A143" s="399" t="s">
        <v>101</v>
      </c>
      <c r="B143" s="405" t="s">
        <v>279</v>
      </c>
      <c r="C143" s="446" t="s">
        <v>332</v>
      </c>
      <c r="D143" s="419" t="s">
        <v>333</v>
      </c>
      <c r="E143" s="420">
        <v>10</v>
      </c>
      <c r="F143" s="414">
        <v>12</v>
      </c>
      <c r="G143" s="119">
        <f t="shared" si="157"/>
        <v>120</v>
      </c>
      <c r="H143" s="420">
        <v>100</v>
      </c>
      <c r="I143" s="414">
        <v>9.75</v>
      </c>
      <c r="J143" s="138">
        <f t="shared" si="158"/>
        <v>975</v>
      </c>
      <c r="K143" s="205"/>
      <c r="L143" s="118"/>
      <c r="M143" s="138"/>
      <c r="N143" s="117"/>
      <c r="O143" s="118"/>
      <c r="P143" s="138"/>
      <c r="Q143" s="205"/>
      <c r="R143" s="118"/>
      <c r="S143" s="138"/>
      <c r="T143" s="117"/>
      <c r="U143" s="118"/>
      <c r="V143" s="138"/>
      <c r="W143" s="205"/>
      <c r="X143" s="118"/>
      <c r="Y143" s="138"/>
      <c r="Z143" s="117"/>
      <c r="AA143" s="118"/>
      <c r="AB143" s="138"/>
      <c r="AC143" s="120">
        <f t="shared" si="153"/>
        <v>120</v>
      </c>
      <c r="AD143" s="121">
        <f t="shared" si="154"/>
        <v>975</v>
      </c>
      <c r="AE143" s="181">
        <f t="shared" si="155"/>
        <v>-855</v>
      </c>
      <c r="AF143" s="123">
        <f t="shared" si="156"/>
        <v>-7.125</v>
      </c>
      <c r="AG143" s="431" t="s">
        <v>339</v>
      </c>
      <c r="AH143" s="99"/>
      <c r="AI143" s="99"/>
    </row>
    <row r="144" spans="1:35" s="394" customFormat="1" ht="39.75" customHeight="1" x14ac:dyDescent="0.2">
      <c r="A144" s="399" t="s">
        <v>101</v>
      </c>
      <c r="B144" s="405" t="s">
        <v>283</v>
      </c>
      <c r="C144" s="446" t="s">
        <v>334</v>
      </c>
      <c r="D144" s="419" t="s">
        <v>333</v>
      </c>
      <c r="E144" s="420">
        <v>100</v>
      </c>
      <c r="F144" s="414">
        <v>12</v>
      </c>
      <c r="G144" s="119">
        <f t="shared" si="157"/>
        <v>1200</v>
      </c>
      <c r="H144" s="420">
        <v>0</v>
      </c>
      <c r="I144" s="414">
        <v>0</v>
      </c>
      <c r="J144" s="138">
        <f t="shared" si="158"/>
        <v>0</v>
      </c>
      <c r="K144" s="205"/>
      <c r="L144" s="118"/>
      <c r="M144" s="138"/>
      <c r="N144" s="117"/>
      <c r="O144" s="118"/>
      <c r="P144" s="138"/>
      <c r="Q144" s="205"/>
      <c r="R144" s="118"/>
      <c r="S144" s="138"/>
      <c r="T144" s="117"/>
      <c r="U144" s="118"/>
      <c r="V144" s="138"/>
      <c r="W144" s="205"/>
      <c r="X144" s="118"/>
      <c r="Y144" s="138"/>
      <c r="Z144" s="117"/>
      <c r="AA144" s="118"/>
      <c r="AB144" s="138"/>
      <c r="AC144" s="120">
        <f t="shared" si="153"/>
        <v>1200</v>
      </c>
      <c r="AD144" s="121">
        <f t="shared" si="154"/>
        <v>0</v>
      </c>
      <c r="AE144" s="181">
        <f t="shared" si="155"/>
        <v>1200</v>
      </c>
      <c r="AF144" s="123">
        <f t="shared" si="156"/>
        <v>1</v>
      </c>
      <c r="AG144" s="431" t="s">
        <v>340</v>
      </c>
      <c r="AH144" s="99"/>
      <c r="AI144" s="99"/>
    </row>
    <row r="145" spans="1:35" s="394" customFormat="1" ht="24" customHeight="1" x14ac:dyDescent="0.2">
      <c r="A145" s="399" t="s">
        <v>101</v>
      </c>
      <c r="B145" s="405" t="s">
        <v>285</v>
      </c>
      <c r="C145" s="446" t="s">
        <v>335</v>
      </c>
      <c r="D145" s="419" t="s">
        <v>121</v>
      </c>
      <c r="E145" s="420">
        <v>2</v>
      </c>
      <c r="F145" s="414">
        <v>18</v>
      </c>
      <c r="G145" s="119">
        <f t="shared" si="157"/>
        <v>36</v>
      </c>
      <c r="H145" s="420">
        <v>2</v>
      </c>
      <c r="I145" s="414">
        <v>18</v>
      </c>
      <c r="J145" s="138">
        <f t="shared" si="158"/>
        <v>36</v>
      </c>
      <c r="K145" s="205"/>
      <c r="L145" s="118"/>
      <c r="M145" s="138"/>
      <c r="N145" s="117"/>
      <c r="O145" s="118"/>
      <c r="P145" s="138"/>
      <c r="Q145" s="205"/>
      <c r="R145" s="118"/>
      <c r="S145" s="138"/>
      <c r="T145" s="117"/>
      <c r="U145" s="118"/>
      <c r="V145" s="138"/>
      <c r="W145" s="205"/>
      <c r="X145" s="118"/>
      <c r="Y145" s="138"/>
      <c r="Z145" s="117"/>
      <c r="AA145" s="118"/>
      <c r="AB145" s="138"/>
      <c r="AC145" s="120">
        <f t="shared" si="153"/>
        <v>36</v>
      </c>
      <c r="AD145" s="121">
        <f t="shared" si="154"/>
        <v>36</v>
      </c>
      <c r="AE145" s="181">
        <f t="shared" si="155"/>
        <v>0</v>
      </c>
      <c r="AF145" s="123">
        <f t="shared" si="156"/>
        <v>0</v>
      </c>
      <c r="AG145" s="422" t="s">
        <v>337</v>
      </c>
      <c r="AH145" s="99"/>
      <c r="AI145" s="99"/>
    </row>
    <row r="146" spans="1:35" ht="36.75" customHeight="1" thickBot="1" x14ac:dyDescent="0.25">
      <c r="A146" s="399" t="s">
        <v>101</v>
      </c>
      <c r="B146" s="405" t="s">
        <v>287</v>
      </c>
      <c r="C146" s="446" t="s">
        <v>336</v>
      </c>
      <c r="D146" s="419" t="s">
        <v>333</v>
      </c>
      <c r="E146" s="420">
        <v>39</v>
      </c>
      <c r="F146" s="414">
        <v>15</v>
      </c>
      <c r="G146" s="119">
        <f t="shared" si="157"/>
        <v>585</v>
      </c>
      <c r="H146" s="420">
        <v>119</v>
      </c>
      <c r="I146" s="414">
        <v>15</v>
      </c>
      <c r="J146" s="138">
        <f t="shared" si="158"/>
        <v>1785</v>
      </c>
      <c r="K146" s="205"/>
      <c r="L146" s="118"/>
      <c r="M146" s="138">
        <f t="shared" si="159"/>
        <v>0</v>
      </c>
      <c r="N146" s="117"/>
      <c r="O146" s="118"/>
      <c r="P146" s="138">
        <f t="shared" si="160"/>
        <v>0</v>
      </c>
      <c r="Q146" s="205"/>
      <c r="R146" s="118"/>
      <c r="S146" s="138">
        <f t="shared" si="161"/>
        <v>0</v>
      </c>
      <c r="T146" s="117"/>
      <c r="U146" s="118"/>
      <c r="V146" s="138">
        <f t="shared" si="162"/>
        <v>0</v>
      </c>
      <c r="W146" s="205"/>
      <c r="X146" s="118"/>
      <c r="Y146" s="138">
        <f t="shared" si="163"/>
        <v>0</v>
      </c>
      <c r="Z146" s="117"/>
      <c r="AA146" s="118"/>
      <c r="AB146" s="138">
        <f t="shared" si="164"/>
        <v>0</v>
      </c>
      <c r="AC146" s="120">
        <f t="shared" si="153"/>
        <v>585</v>
      </c>
      <c r="AD146" s="121">
        <f t="shared" si="154"/>
        <v>1785</v>
      </c>
      <c r="AE146" s="181">
        <f t="shared" si="155"/>
        <v>-1200</v>
      </c>
      <c r="AF146" s="123">
        <f t="shared" si="156"/>
        <v>-2.0512820512820511</v>
      </c>
      <c r="AG146" s="431" t="s">
        <v>341</v>
      </c>
      <c r="AH146" s="99"/>
      <c r="AI146" s="99"/>
    </row>
    <row r="147" spans="1:35" ht="24.75" customHeight="1" x14ac:dyDescent="0.2">
      <c r="A147" s="100" t="s">
        <v>98</v>
      </c>
      <c r="B147" s="101" t="s">
        <v>171</v>
      </c>
      <c r="C147" s="244" t="s">
        <v>172</v>
      </c>
      <c r="D147" s="103"/>
      <c r="E147" s="104">
        <f t="shared" ref="E147:AB147" si="165">SUM(E148:E150)</f>
        <v>0</v>
      </c>
      <c r="F147" s="105">
        <f t="shared" si="165"/>
        <v>0</v>
      </c>
      <c r="G147" s="106">
        <f t="shared" si="165"/>
        <v>0</v>
      </c>
      <c r="H147" s="104">
        <f t="shared" si="165"/>
        <v>0</v>
      </c>
      <c r="I147" s="105">
        <f t="shared" si="165"/>
        <v>0</v>
      </c>
      <c r="J147" s="137">
        <f t="shared" si="165"/>
        <v>0</v>
      </c>
      <c r="K147" s="203">
        <f t="shared" si="165"/>
        <v>0</v>
      </c>
      <c r="L147" s="105">
        <f t="shared" si="165"/>
        <v>0</v>
      </c>
      <c r="M147" s="137">
        <f t="shared" si="165"/>
        <v>0</v>
      </c>
      <c r="N147" s="104">
        <f t="shared" si="165"/>
        <v>0</v>
      </c>
      <c r="O147" s="105">
        <f t="shared" si="165"/>
        <v>0</v>
      </c>
      <c r="P147" s="137">
        <f t="shared" si="165"/>
        <v>0</v>
      </c>
      <c r="Q147" s="203">
        <f t="shared" si="165"/>
        <v>0</v>
      </c>
      <c r="R147" s="105">
        <f t="shared" si="165"/>
        <v>0</v>
      </c>
      <c r="S147" s="137">
        <f t="shared" si="165"/>
        <v>0</v>
      </c>
      <c r="T147" s="104">
        <f t="shared" si="165"/>
        <v>0</v>
      </c>
      <c r="U147" s="105">
        <f t="shared" si="165"/>
        <v>0</v>
      </c>
      <c r="V147" s="137">
        <f t="shared" si="165"/>
        <v>0</v>
      </c>
      <c r="W147" s="203">
        <f t="shared" si="165"/>
        <v>0</v>
      </c>
      <c r="X147" s="105">
        <f t="shared" si="165"/>
        <v>0</v>
      </c>
      <c r="Y147" s="137">
        <f t="shared" si="165"/>
        <v>0</v>
      </c>
      <c r="Z147" s="104">
        <f t="shared" si="165"/>
        <v>0</v>
      </c>
      <c r="AA147" s="105">
        <f t="shared" si="165"/>
        <v>0</v>
      </c>
      <c r="AB147" s="137">
        <f t="shared" si="165"/>
        <v>0</v>
      </c>
      <c r="AC147" s="107">
        <f t="shared" si="153"/>
        <v>0</v>
      </c>
      <c r="AD147" s="108">
        <f t="shared" si="154"/>
        <v>0</v>
      </c>
      <c r="AE147" s="108">
        <f t="shared" si="155"/>
        <v>0</v>
      </c>
      <c r="AF147" s="147" t="e">
        <f t="shared" si="156"/>
        <v>#DIV/0!</v>
      </c>
      <c r="AG147" s="148"/>
      <c r="AH147" s="112"/>
      <c r="AI147" s="112"/>
    </row>
    <row r="148" spans="1:35" ht="24" customHeight="1" x14ac:dyDescent="0.2">
      <c r="A148" s="113" t="s">
        <v>101</v>
      </c>
      <c r="B148" s="114" t="s">
        <v>102</v>
      </c>
      <c r="C148" s="115" t="s">
        <v>170</v>
      </c>
      <c r="D148" s="116" t="s">
        <v>121</v>
      </c>
      <c r="E148" s="117"/>
      <c r="F148" s="118"/>
      <c r="G148" s="119">
        <f t="shared" ref="G148:G150" si="166">E148*F148</f>
        <v>0</v>
      </c>
      <c r="H148" s="117"/>
      <c r="I148" s="118"/>
      <c r="J148" s="138">
        <f t="shared" ref="J148:J150" si="167">H148*I148</f>
        <v>0</v>
      </c>
      <c r="K148" s="205"/>
      <c r="L148" s="118"/>
      <c r="M148" s="138">
        <f t="shared" ref="M148:M150" si="168">K148*L148</f>
        <v>0</v>
      </c>
      <c r="N148" s="117"/>
      <c r="O148" s="118"/>
      <c r="P148" s="138">
        <f t="shared" ref="P148:P150" si="169">N148*O148</f>
        <v>0</v>
      </c>
      <c r="Q148" s="205"/>
      <c r="R148" s="118"/>
      <c r="S148" s="138">
        <f t="shared" ref="S148:S150" si="170">Q148*R148</f>
        <v>0</v>
      </c>
      <c r="T148" s="117"/>
      <c r="U148" s="118"/>
      <c r="V148" s="138">
        <f t="shared" ref="V148:V150" si="171">T148*U148</f>
        <v>0</v>
      </c>
      <c r="W148" s="205"/>
      <c r="X148" s="118"/>
      <c r="Y148" s="138">
        <f t="shared" ref="Y148:Y150" si="172">W148*X148</f>
        <v>0</v>
      </c>
      <c r="Z148" s="117"/>
      <c r="AA148" s="118"/>
      <c r="AB148" s="138">
        <f t="shared" ref="AB148:AB150" si="173">Z148*AA148</f>
        <v>0</v>
      </c>
      <c r="AC148" s="120">
        <f t="shared" si="153"/>
        <v>0</v>
      </c>
      <c r="AD148" s="121">
        <f t="shared" si="154"/>
        <v>0</v>
      </c>
      <c r="AE148" s="181">
        <f t="shared" si="155"/>
        <v>0</v>
      </c>
      <c r="AF148" s="123" t="e">
        <f t="shared" si="156"/>
        <v>#DIV/0!</v>
      </c>
      <c r="AG148" s="124"/>
      <c r="AH148" s="99"/>
      <c r="AI148" s="99"/>
    </row>
    <row r="149" spans="1:35" ht="18.75" customHeight="1" x14ac:dyDescent="0.2">
      <c r="A149" s="113" t="s">
        <v>101</v>
      </c>
      <c r="B149" s="114" t="s">
        <v>105</v>
      </c>
      <c r="C149" s="115" t="s">
        <v>170</v>
      </c>
      <c r="D149" s="116" t="s">
        <v>121</v>
      </c>
      <c r="E149" s="117"/>
      <c r="F149" s="118"/>
      <c r="G149" s="119">
        <f t="shared" si="166"/>
        <v>0</v>
      </c>
      <c r="H149" s="117"/>
      <c r="I149" s="118"/>
      <c r="J149" s="138">
        <f t="shared" si="167"/>
        <v>0</v>
      </c>
      <c r="K149" s="205"/>
      <c r="L149" s="118"/>
      <c r="M149" s="138">
        <f t="shared" si="168"/>
        <v>0</v>
      </c>
      <c r="N149" s="117"/>
      <c r="O149" s="118"/>
      <c r="P149" s="138">
        <f t="shared" si="169"/>
        <v>0</v>
      </c>
      <c r="Q149" s="205"/>
      <c r="R149" s="118"/>
      <c r="S149" s="138">
        <f t="shared" si="170"/>
        <v>0</v>
      </c>
      <c r="T149" s="117"/>
      <c r="U149" s="118"/>
      <c r="V149" s="138">
        <f t="shared" si="171"/>
        <v>0</v>
      </c>
      <c r="W149" s="205"/>
      <c r="X149" s="118"/>
      <c r="Y149" s="138">
        <f t="shared" si="172"/>
        <v>0</v>
      </c>
      <c r="Z149" s="117"/>
      <c r="AA149" s="118"/>
      <c r="AB149" s="138">
        <f t="shared" si="173"/>
        <v>0</v>
      </c>
      <c r="AC149" s="120">
        <f t="shared" si="153"/>
        <v>0</v>
      </c>
      <c r="AD149" s="121">
        <f t="shared" si="154"/>
        <v>0</v>
      </c>
      <c r="AE149" s="181">
        <f t="shared" si="155"/>
        <v>0</v>
      </c>
      <c r="AF149" s="123" t="e">
        <f t="shared" si="156"/>
        <v>#DIV/0!</v>
      </c>
      <c r="AG149" s="124"/>
      <c r="AH149" s="99"/>
      <c r="AI149" s="99"/>
    </row>
    <row r="150" spans="1:35" ht="21.75" customHeight="1" x14ac:dyDescent="0.2">
      <c r="A150" s="125" t="s">
        <v>101</v>
      </c>
      <c r="B150" s="126" t="s">
        <v>106</v>
      </c>
      <c r="C150" s="127" t="s">
        <v>170</v>
      </c>
      <c r="D150" s="128" t="s">
        <v>121</v>
      </c>
      <c r="E150" s="129"/>
      <c r="F150" s="130"/>
      <c r="G150" s="131">
        <f t="shared" si="166"/>
        <v>0</v>
      </c>
      <c r="H150" s="143"/>
      <c r="I150" s="144"/>
      <c r="J150" s="146">
        <f t="shared" si="167"/>
        <v>0</v>
      </c>
      <c r="K150" s="227"/>
      <c r="L150" s="130"/>
      <c r="M150" s="228">
        <f t="shared" si="168"/>
        <v>0</v>
      </c>
      <c r="N150" s="129"/>
      <c r="O150" s="130"/>
      <c r="P150" s="228">
        <f t="shared" si="169"/>
        <v>0</v>
      </c>
      <c r="Q150" s="227"/>
      <c r="R150" s="130"/>
      <c r="S150" s="228">
        <f t="shared" si="170"/>
        <v>0</v>
      </c>
      <c r="T150" s="129"/>
      <c r="U150" s="130"/>
      <c r="V150" s="228">
        <f t="shared" si="171"/>
        <v>0</v>
      </c>
      <c r="W150" s="227"/>
      <c r="X150" s="130"/>
      <c r="Y150" s="228">
        <f t="shared" si="172"/>
        <v>0</v>
      </c>
      <c r="Z150" s="129"/>
      <c r="AA150" s="130"/>
      <c r="AB150" s="228">
        <f t="shared" si="173"/>
        <v>0</v>
      </c>
      <c r="AC150" s="236">
        <f t="shared" si="153"/>
        <v>0</v>
      </c>
      <c r="AD150" s="237">
        <f t="shared" si="154"/>
        <v>0</v>
      </c>
      <c r="AE150" s="238">
        <f t="shared" si="155"/>
        <v>0</v>
      </c>
      <c r="AF150" s="123" t="e">
        <f t="shared" si="156"/>
        <v>#DIV/0!</v>
      </c>
      <c r="AG150" s="124"/>
      <c r="AH150" s="99"/>
      <c r="AI150" s="99"/>
    </row>
    <row r="151" spans="1:35" ht="24.75" customHeight="1" x14ac:dyDescent="0.2">
      <c r="A151" s="100" t="s">
        <v>98</v>
      </c>
      <c r="B151" s="101" t="s">
        <v>173</v>
      </c>
      <c r="C151" s="244" t="s">
        <v>174</v>
      </c>
      <c r="D151" s="103"/>
      <c r="E151" s="104">
        <f t="shared" ref="E151:AB151" si="174">SUM(E152:E154)</f>
        <v>0</v>
      </c>
      <c r="F151" s="105">
        <f t="shared" si="174"/>
        <v>0</v>
      </c>
      <c r="G151" s="106">
        <f t="shared" si="174"/>
        <v>0</v>
      </c>
      <c r="H151" s="104">
        <f t="shared" si="174"/>
        <v>0</v>
      </c>
      <c r="I151" s="105">
        <f t="shared" si="174"/>
        <v>0</v>
      </c>
      <c r="J151" s="137">
        <f t="shared" si="174"/>
        <v>0</v>
      </c>
      <c r="K151" s="203">
        <f t="shared" si="174"/>
        <v>0</v>
      </c>
      <c r="L151" s="105">
        <f t="shared" si="174"/>
        <v>0</v>
      </c>
      <c r="M151" s="137">
        <f t="shared" si="174"/>
        <v>0</v>
      </c>
      <c r="N151" s="104">
        <f t="shared" si="174"/>
        <v>0</v>
      </c>
      <c r="O151" s="105">
        <f t="shared" si="174"/>
        <v>0</v>
      </c>
      <c r="P151" s="137">
        <f t="shared" si="174"/>
        <v>0</v>
      </c>
      <c r="Q151" s="203">
        <f t="shared" si="174"/>
        <v>0</v>
      </c>
      <c r="R151" s="105">
        <f t="shared" si="174"/>
        <v>0</v>
      </c>
      <c r="S151" s="137">
        <f t="shared" si="174"/>
        <v>0</v>
      </c>
      <c r="T151" s="104">
        <f t="shared" si="174"/>
        <v>0</v>
      </c>
      <c r="U151" s="105">
        <f t="shared" si="174"/>
        <v>0</v>
      </c>
      <c r="V151" s="137">
        <f t="shared" si="174"/>
        <v>0</v>
      </c>
      <c r="W151" s="203">
        <f t="shared" si="174"/>
        <v>0</v>
      </c>
      <c r="X151" s="105">
        <f t="shared" si="174"/>
        <v>0</v>
      </c>
      <c r="Y151" s="137">
        <f t="shared" si="174"/>
        <v>0</v>
      </c>
      <c r="Z151" s="104">
        <f t="shared" si="174"/>
        <v>0</v>
      </c>
      <c r="AA151" s="105">
        <f t="shared" si="174"/>
        <v>0</v>
      </c>
      <c r="AB151" s="137">
        <f t="shared" si="174"/>
        <v>0</v>
      </c>
      <c r="AC151" s="107">
        <f t="shared" si="153"/>
        <v>0</v>
      </c>
      <c r="AD151" s="108">
        <f t="shared" si="154"/>
        <v>0</v>
      </c>
      <c r="AE151" s="108">
        <f t="shared" si="155"/>
        <v>0</v>
      </c>
      <c r="AF151" s="147" t="e">
        <f t="shared" si="156"/>
        <v>#DIV/0!</v>
      </c>
      <c r="AG151" s="148"/>
      <c r="AH151" s="112"/>
      <c r="AI151" s="112"/>
    </row>
    <row r="152" spans="1:35" ht="24" customHeight="1" x14ac:dyDescent="0.2">
      <c r="A152" s="113" t="s">
        <v>101</v>
      </c>
      <c r="B152" s="114" t="s">
        <v>102</v>
      </c>
      <c r="C152" s="115" t="s">
        <v>170</v>
      </c>
      <c r="D152" s="116" t="s">
        <v>121</v>
      </c>
      <c r="E152" s="117"/>
      <c r="F152" s="118"/>
      <c r="G152" s="119">
        <f t="shared" ref="G152:G154" si="175">E152*F152</f>
        <v>0</v>
      </c>
      <c r="H152" s="117"/>
      <c r="I152" s="118"/>
      <c r="J152" s="138">
        <f t="shared" ref="J152:J154" si="176">H152*I152</f>
        <v>0</v>
      </c>
      <c r="K152" s="205"/>
      <c r="L152" s="118"/>
      <c r="M152" s="138">
        <f t="shared" ref="M152:M154" si="177">K152*L152</f>
        <v>0</v>
      </c>
      <c r="N152" s="117"/>
      <c r="O152" s="118"/>
      <c r="P152" s="138">
        <f t="shared" ref="P152:P154" si="178">N152*O152</f>
        <v>0</v>
      </c>
      <c r="Q152" s="205"/>
      <c r="R152" s="118"/>
      <c r="S152" s="138">
        <f t="shared" ref="S152:S154" si="179">Q152*R152</f>
        <v>0</v>
      </c>
      <c r="T152" s="117"/>
      <c r="U152" s="118"/>
      <c r="V152" s="138">
        <f t="shared" ref="V152:V154" si="180">T152*U152</f>
        <v>0</v>
      </c>
      <c r="W152" s="205"/>
      <c r="X152" s="118"/>
      <c r="Y152" s="138">
        <f t="shared" ref="Y152:Y154" si="181">W152*X152</f>
        <v>0</v>
      </c>
      <c r="Z152" s="117"/>
      <c r="AA152" s="118"/>
      <c r="AB152" s="138">
        <f t="shared" ref="AB152:AB154" si="182">Z152*AA152</f>
        <v>0</v>
      </c>
      <c r="AC152" s="120">
        <f t="shared" si="153"/>
        <v>0</v>
      </c>
      <c r="AD152" s="121">
        <f t="shared" si="154"/>
        <v>0</v>
      </c>
      <c r="AE152" s="181">
        <f t="shared" si="155"/>
        <v>0</v>
      </c>
      <c r="AF152" s="123" t="e">
        <f t="shared" si="156"/>
        <v>#DIV/0!</v>
      </c>
      <c r="AG152" s="124"/>
      <c r="AH152" s="99"/>
      <c r="AI152" s="99"/>
    </row>
    <row r="153" spans="1:35" ht="18.75" customHeight="1" x14ac:dyDescent="0.2">
      <c r="A153" s="113" t="s">
        <v>101</v>
      </c>
      <c r="B153" s="114" t="s">
        <v>105</v>
      </c>
      <c r="C153" s="115" t="s">
        <v>170</v>
      </c>
      <c r="D153" s="116" t="s">
        <v>121</v>
      </c>
      <c r="E153" s="117"/>
      <c r="F153" s="118"/>
      <c r="G153" s="119">
        <f t="shared" si="175"/>
        <v>0</v>
      </c>
      <c r="H153" s="117"/>
      <c r="I153" s="118"/>
      <c r="J153" s="138">
        <f t="shared" si="176"/>
        <v>0</v>
      </c>
      <c r="K153" s="205"/>
      <c r="L153" s="118"/>
      <c r="M153" s="138">
        <f t="shared" si="177"/>
        <v>0</v>
      </c>
      <c r="N153" s="117"/>
      <c r="O153" s="118"/>
      <c r="P153" s="138">
        <f t="shared" si="178"/>
        <v>0</v>
      </c>
      <c r="Q153" s="205"/>
      <c r="R153" s="118"/>
      <c r="S153" s="138">
        <f t="shared" si="179"/>
        <v>0</v>
      </c>
      <c r="T153" s="117"/>
      <c r="U153" s="118"/>
      <c r="V153" s="138">
        <f t="shared" si="180"/>
        <v>0</v>
      </c>
      <c r="W153" s="205"/>
      <c r="X153" s="118"/>
      <c r="Y153" s="138">
        <f t="shared" si="181"/>
        <v>0</v>
      </c>
      <c r="Z153" s="117"/>
      <c r="AA153" s="118"/>
      <c r="AB153" s="138">
        <f t="shared" si="182"/>
        <v>0</v>
      </c>
      <c r="AC153" s="120">
        <f t="shared" si="153"/>
        <v>0</v>
      </c>
      <c r="AD153" s="121">
        <f t="shared" si="154"/>
        <v>0</v>
      </c>
      <c r="AE153" s="181">
        <f t="shared" si="155"/>
        <v>0</v>
      </c>
      <c r="AF153" s="123" t="e">
        <f t="shared" si="156"/>
        <v>#DIV/0!</v>
      </c>
      <c r="AG153" s="124"/>
      <c r="AH153" s="99"/>
      <c r="AI153" s="99"/>
    </row>
    <row r="154" spans="1:35" ht="21.75" customHeight="1" x14ac:dyDescent="0.2">
      <c r="A154" s="139" t="s">
        <v>101</v>
      </c>
      <c r="B154" s="140" t="s">
        <v>106</v>
      </c>
      <c r="C154" s="141" t="s">
        <v>170</v>
      </c>
      <c r="D154" s="142" t="s">
        <v>121</v>
      </c>
      <c r="E154" s="143"/>
      <c r="F154" s="144"/>
      <c r="G154" s="145">
        <f t="shared" si="175"/>
        <v>0</v>
      </c>
      <c r="H154" s="143"/>
      <c r="I154" s="144"/>
      <c r="J154" s="146">
        <f t="shared" si="176"/>
        <v>0</v>
      </c>
      <c r="K154" s="207"/>
      <c r="L154" s="144"/>
      <c r="M154" s="146">
        <f t="shared" si="177"/>
        <v>0</v>
      </c>
      <c r="N154" s="143"/>
      <c r="O154" s="144"/>
      <c r="P154" s="146">
        <f t="shared" si="178"/>
        <v>0</v>
      </c>
      <c r="Q154" s="207"/>
      <c r="R154" s="144"/>
      <c r="S154" s="146">
        <f t="shared" si="179"/>
        <v>0</v>
      </c>
      <c r="T154" s="143"/>
      <c r="U154" s="144"/>
      <c r="V154" s="146">
        <f t="shared" si="180"/>
        <v>0</v>
      </c>
      <c r="W154" s="207"/>
      <c r="X154" s="144"/>
      <c r="Y154" s="146">
        <f t="shared" si="181"/>
        <v>0</v>
      </c>
      <c r="Z154" s="143"/>
      <c r="AA154" s="144"/>
      <c r="AB154" s="146">
        <f t="shared" si="182"/>
        <v>0</v>
      </c>
      <c r="AC154" s="132">
        <f t="shared" si="153"/>
        <v>0</v>
      </c>
      <c r="AD154" s="133">
        <f t="shared" si="154"/>
        <v>0</v>
      </c>
      <c r="AE154" s="183">
        <f t="shared" si="155"/>
        <v>0</v>
      </c>
      <c r="AF154" s="149" t="e">
        <f t="shared" si="156"/>
        <v>#DIV/0!</v>
      </c>
      <c r="AG154" s="150"/>
      <c r="AH154" s="99"/>
      <c r="AI154" s="99"/>
    </row>
    <row r="155" spans="1:35" ht="15" customHeight="1" x14ac:dyDescent="0.2">
      <c r="A155" s="185" t="s">
        <v>175</v>
      </c>
      <c r="B155" s="186"/>
      <c r="C155" s="187"/>
      <c r="D155" s="188"/>
      <c r="E155" s="189">
        <f t="shared" ref="E155:AB155" si="183">E151+E147+E132</f>
        <v>741</v>
      </c>
      <c r="F155" s="190">
        <f t="shared" si="183"/>
        <v>3382.55</v>
      </c>
      <c r="G155" s="191">
        <f t="shared" si="183"/>
        <v>31955</v>
      </c>
      <c r="H155" s="189">
        <f t="shared" si="183"/>
        <v>796</v>
      </c>
      <c r="I155" s="190">
        <f t="shared" si="183"/>
        <v>3311.3</v>
      </c>
      <c r="J155" s="193">
        <f t="shared" si="183"/>
        <v>31955</v>
      </c>
      <c r="K155" s="192">
        <f t="shared" si="183"/>
        <v>0</v>
      </c>
      <c r="L155" s="190">
        <f t="shared" si="183"/>
        <v>0</v>
      </c>
      <c r="M155" s="193">
        <f t="shared" si="183"/>
        <v>0</v>
      </c>
      <c r="N155" s="189">
        <f t="shared" si="183"/>
        <v>0</v>
      </c>
      <c r="O155" s="190">
        <f t="shared" si="183"/>
        <v>0</v>
      </c>
      <c r="P155" s="193">
        <f t="shared" si="183"/>
        <v>0</v>
      </c>
      <c r="Q155" s="192">
        <f t="shared" si="183"/>
        <v>0</v>
      </c>
      <c r="R155" s="190">
        <f t="shared" si="183"/>
        <v>0</v>
      </c>
      <c r="S155" s="193">
        <f t="shared" si="183"/>
        <v>0</v>
      </c>
      <c r="T155" s="189">
        <f t="shared" si="183"/>
        <v>0</v>
      </c>
      <c r="U155" s="190">
        <f t="shared" si="183"/>
        <v>0</v>
      </c>
      <c r="V155" s="193">
        <f t="shared" si="183"/>
        <v>0</v>
      </c>
      <c r="W155" s="192">
        <f t="shared" si="183"/>
        <v>0</v>
      </c>
      <c r="X155" s="190">
        <f t="shared" si="183"/>
        <v>0</v>
      </c>
      <c r="Y155" s="193">
        <f t="shared" si="183"/>
        <v>0</v>
      </c>
      <c r="Z155" s="189">
        <f t="shared" si="183"/>
        <v>0</v>
      </c>
      <c r="AA155" s="190">
        <f t="shared" si="183"/>
        <v>0</v>
      </c>
      <c r="AB155" s="193">
        <f t="shared" si="183"/>
        <v>0</v>
      </c>
      <c r="AC155" s="155">
        <f t="shared" si="153"/>
        <v>31955</v>
      </c>
      <c r="AD155" s="160">
        <f t="shared" si="154"/>
        <v>31955</v>
      </c>
      <c r="AE155" s="208">
        <f t="shared" si="155"/>
        <v>0</v>
      </c>
      <c r="AF155" s="245">
        <f t="shared" si="156"/>
        <v>0</v>
      </c>
      <c r="AG155" s="210"/>
      <c r="AH155" s="99"/>
      <c r="AI155" s="99"/>
    </row>
    <row r="156" spans="1:35" ht="15.75" customHeight="1" x14ac:dyDescent="0.2">
      <c r="A156" s="246" t="s">
        <v>96</v>
      </c>
      <c r="B156" s="247" t="s">
        <v>25</v>
      </c>
      <c r="C156" s="165" t="s">
        <v>176</v>
      </c>
      <c r="D156" s="199"/>
      <c r="E156" s="89"/>
      <c r="F156" s="90"/>
      <c r="G156" s="90"/>
      <c r="H156" s="89"/>
      <c r="I156" s="90"/>
      <c r="J156" s="94"/>
      <c r="K156" s="90"/>
      <c r="L156" s="90"/>
      <c r="M156" s="94"/>
      <c r="N156" s="89"/>
      <c r="O156" s="90"/>
      <c r="P156" s="94"/>
      <c r="Q156" s="90"/>
      <c r="R156" s="90"/>
      <c r="S156" s="94"/>
      <c r="T156" s="89"/>
      <c r="U156" s="90"/>
      <c r="V156" s="94"/>
      <c r="W156" s="90"/>
      <c r="X156" s="90"/>
      <c r="Y156" s="94"/>
      <c r="Z156" s="89"/>
      <c r="AA156" s="90"/>
      <c r="AB156" s="90"/>
      <c r="AC156" s="95"/>
      <c r="AD156" s="96"/>
      <c r="AE156" s="96"/>
      <c r="AF156" s="97"/>
      <c r="AG156" s="98"/>
      <c r="AH156" s="99"/>
      <c r="AI156" s="99"/>
    </row>
    <row r="157" spans="1:35" ht="15.75" customHeight="1" x14ac:dyDescent="0.2">
      <c r="A157" s="100" t="s">
        <v>98</v>
      </c>
      <c r="B157" s="101" t="s">
        <v>177</v>
      </c>
      <c r="C157" s="243" t="s">
        <v>178</v>
      </c>
      <c r="D157" s="179"/>
      <c r="E157" s="200">
        <f t="shared" ref="E157:AB157" si="184">SUM(E158:E167)</f>
        <v>158</v>
      </c>
      <c r="F157" s="201">
        <f t="shared" si="184"/>
        <v>4905.3999999999996</v>
      </c>
      <c r="G157" s="202">
        <f t="shared" si="184"/>
        <v>10970</v>
      </c>
      <c r="H157" s="200">
        <f t="shared" si="184"/>
        <v>157</v>
      </c>
      <c r="I157" s="201">
        <f t="shared" si="184"/>
        <v>9045.4</v>
      </c>
      <c r="J157" s="214">
        <f t="shared" si="184"/>
        <v>10970</v>
      </c>
      <c r="K157" s="213">
        <f t="shared" si="184"/>
        <v>0</v>
      </c>
      <c r="L157" s="201">
        <f t="shared" si="184"/>
        <v>0</v>
      </c>
      <c r="M157" s="214">
        <f t="shared" si="184"/>
        <v>0</v>
      </c>
      <c r="N157" s="200">
        <f t="shared" si="184"/>
        <v>0</v>
      </c>
      <c r="O157" s="201">
        <f t="shared" si="184"/>
        <v>0</v>
      </c>
      <c r="P157" s="214">
        <f t="shared" si="184"/>
        <v>0</v>
      </c>
      <c r="Q157" s="213">
        <f t="shared" si="184"/>
        <v>0</v>
      </c>
      <c r="R157" s="201">
        <f t="shared" si="184"/>
        <v>0</v>
      </c>
      <c r="S157" s="214">
        <f t="shared" si="184"/>
        <v>0</v>
      </c>
      <c r="T157" s="200">
        <f t="shared" si="184"/>
        <v>0</v>
      </c>
      <c r="U157" s="201">
        <f t="shared" si="184"/>
        <v>0</v>
      </c>
      <c r="V157" s="214">
        <f t="shared" si="184"/>
        <v>0</v>
      </c>
      <c r="W157" s="213">
        <f t="shared" si="184"/>
        <v>0</v>
      </c>
      <c r="X157" s="201">
        <f t="shared" si="184"/>
        <v>0</v>
      </c>
      <c r="Y157" s="214">
        <f t="shared" si="184"/>
        <v>0</v>
      </c>
      <c r="Z157" s="200">
        <f t="shared" si="184"/>
        <v>0</v>
      </c>
      <c r="AA157" s="201">
        <f t="shared" si="184"/>
        <v>0</v>
      </c>
      <c r="AB157" s="214">
        <f t="shared" si="184"/>
        <v>0</v>
      </c>
      <c r="AC157" s="107">
        <f t="shared" ref="AC157:AC168" si="185">G157+M157+S157+Y157</f>
        <v>10970</v>
      </c>
      <c r="AD157" s="108">
        <f t="shared" ref="AD157:AD168" si="186">J157+P157+V157+AB157</f>
        <v>10970</v>
      </c>
      <c r="AE157" s="108">
        <f t="shared" ref="AE157:AE168" si="187">AC157-AD157</f>
        <v>0</v>
      </c>
      <c r="AF157" s="110">
        <f t="shared" ref="AF157:AF168" si="188">AE157/AC157</f>
        <v>0</v>
      </c>
      <c r="AG157" s="111"/>
      <c r="AH157" s="112"/>
      <c r="AI157" s="112"/>
    </row>
    <row r="158" spans="1:35" ht="15.75" customHeight="1" x14ac:dyDescent="0.2">
      <c r="A158" s="399" t="s">
        <v>101</v>
      </c>
      <c r="B158" s="400" t="s">
        <v>102</v>
      </c>
      <c r="C158" s="403" t="s">
        <v>179</v>
      </c>
      <c r="D158" s="417" t="s">
        <v>121</v>
      </c>
      <c r="E158" s="418"/>
      <c r="F158" s="402"/>
      <c r="G158" s="119">
        <f t="shared" ref="G158:G167" si="189">E158*F158</f>
        <v>0</v>
      </c>
      <c r="H158" s="117"/>
      <c r="I158" s="118"/>
      <c r="J158" s="138">
        <f t="shared" ref="J158:J167" si="190">H158*I158</f>
        <v>0</v>
      </c>
      <c r="K158" s="205"/>
      <c r="L158" s="118"/>
      <c r="M158" s="138">
        <f t="shared" ref="M158:M167" si="191">K158*L158</f>
        <v>0</v>
      </c>
      <c r="N158" s="117"/>
      <c r="O158" s="118"/>
      <c r="P158" s="138">
        <f t="shared" ref="P158:P167" si="192">N158*O158</f>
        <v>0</v>
      </c>
      <c r="Q158" s="205"/>
      <c r="R158" s="118"/>
      <c r="S158" s="138">
        <f t="shared" ref="S158:S167" si="193">Q158*R158</f>
        <v>0</v>
      </c>
      <c r="T158" s="117"/>
      <c r="U158" s="118"/>
      <c r="V158" s="138">
        <f t="shared" ref="V158:V167" si="194">T158*U158</f>
        <v>0</v>
      </c>
      <c r="W158" s="205"/>
      <c r="X158" s="118"/>
      <c r="Y158" s="138">
        <f t="shared" ref="Y158:Y167" si="195">W158*X158</f>
        <v>0</v>
      </c>
      <c r="Z158" s="117"/>
      <c r="AA158" s="118"/>
      <c r="AB158" s="138">
        <f t="shared" ref="AB158:AB167" si="196">Z158*AA158</f>
        <v>0</v>
      </c>
      <c r="AC158" s="120">
        <f t="shared" si="185"/>
        <v>0</v>
      </c>
      <c r="AD158" s="121">
        <f t="shared" si="186"/>
        <v>0</v>
      </c>
      <c r="AE158" s="181">
        <f t="shared" si="187"/>
        <v>0</v>
      </c>
      <c r="AF158" s="123" t="e">
        <f t="shared" si="188"/>
        <v>#DIV/0!</v>
      </c>
      <c r="AG158" s="124"/>
      <c r="AH158" s="99"/>
      <c r="AI158" s="99"/>
    </row>
    <row r="159" spans="1:35" ht="15.75" customHeight="1" x14ac:dyDescent="0.2">
      <c r="A159" s="399" t="s">
        <v>101</v>
      </c>
      <c r="B159" s="400" t="s">
        <v>105</v>
      </c>
      <c r="C159" s="403" t="s">
        <v>180</v>
      </c>
      <c r="D159" s="417" t="s">
        <v>121</v>
      </c>
      <c r="E159" s="418"/>
      <c r="F159" s="402"/>
      <c r="G159" s="119">
        <f t="shared" si="189"/>
        <v>0</v>
      </c>
      <c r="H159" s="117"/>
      <c r="I159" s="118"/>
      <c r="J159" s="138">
        <f t="shared" si="190"/>
        <v>0</v>
      </c>
      <c r="K159" s="205"/>
      <c r="L159" s="118"/>
      <c r="M159" s="138">
        <f t="shared" si="191"/>
        <v>0</v>
      </c>
      <c r="N159" s="117"/>
      <c r="O159" s="118"/>
      <c r="P159" s="138">
        <f t="shared" si="192"/>
        <v>0</v>
      </c>
      <c r="Q159" s="205"/>
      <c r="R159" s="118"/>
      <c r="S159" s="138">
        <f t="shared" si="193"/>
        <v>0</v>
      </c>
      <c r="T159" s="117"/>
      <c r="U159" s="118"/>
      <c r="V159" s="138">
        <f t="shared" si="194"/>
        <v>0</v>
      </c>
      <c r="W159" s="205"/>
      <c r="X159" s="118"/>
      <c r="Y159" s="138">
        <f t="shared" si="195"/>
        <v>0</v>
      </c>
      <c r="Z159" s="117"/>
      <c r="AA159" s="118"/>
      <c r="AB159" s="138">
        <f t="shared" si="196"/>
        <v>0</v>
      </c>
      <c r="AC159" s="120">
        <f t="shared" si="185"/>
        <v>0</v>
      </c>
      <c r="AD159" s="121">
        <f t="shared" si="186"/>
        <v>0</v>
      </c>
      <c r="AE159" s="181">
        <f t="shared" si="187"/>
        <v>0</v>
      </c>
      <c r="AF159" s="123" t="e">
        <f t="shared" si="188"/>
        <v>#DIV/0!</v>
      </c>
      <c r="AG159" s="124"/>
      <c r="AH159" s="99"/>
      <c r="AI159" s="99"/>
    </row>
    <row r="160" spans="1:35" ht="41.25" customHeight="1" x14ac:dyDescent="0.2">
      <c r="A160" s="399" t="s">
        <v>101</v>
      </c>
      <c r="B160" s="400" t="s">
        <v>106</v>
      </c>
      <c r="C160" s="445" t="s">
        <v>346</v>
      </c>
      <c r="D160" s="417" t="s">
        <v>121</v>
      </c>
      <c r="E160" s="418">
        <v>5</v>
      </c>
      <c r="F160" s="402">
        <v>230</v>
      </c>
      <c r="G160" s="119">
        <f t="shared" si="189"/>
        <v>1150</v>
      </c>
      <c r="H160" s="418">
        <v>5</v>
      </c>
      <c r="I160" s="402">
        <v>230</v>
      </c>
      <c r="J160" s="138">
        <f t="shared" si="190"/>
        <v>1150</v>
      </c>
      <c r="K160" s="205"/>
      <c r="L160" s="118"/>
      <c r="M160" s="138">
        <f t="shared" si="191"/>
        <v>0</v>
      </c>
      <c r="N160" s="117"/>
      <c r="O160" s="118"/>
      <c r="P160" s="138">
        <f t="shared" si="192"/>
        <v>0</v>
      </c>
      <c r="Q160" s="205"/>
      <c r="R160" s="118"/>
      <c r="S160" s="138">
        <f t="shared" si="193"/>
        <v>0</v>
      </c>
      <c r="T160" s="117"/>
      <c r="U160" s="118"/>
      <c r="V160" s="138">
        <f t="shared" si="194"/>
        <v>0</v>
      </c>
      <c r="W160" s="205"/>
      <c r="X160" s="118"/>
      <c r="Y160" s="138">
        <f t="shared" si="195"/>
        <v>0</v>
      </c>
      <c r="Z160" s="117"/>
      <c r="AA160" s="118"/>
      <c r="AB160" s="138">
        <f t="shared" si="196"/>
        <v>0</v>
      </c>
      <c r="AC160" s="120">
        <f t="shared" si="185"/>
        <v>1150</v>
      </c>
      <c r="AD160" s="121">
        <f t="shared" si="186"/>
        <v>1150</v>
      </c>
      <c r="AE160" s="181">
        <f t="shared" si="187"/>
        <v>0</v>
      </c>
      <c r="AF160" s="123">
        <f t="shared" si="188"/>
        <v>0</v>
      </c>
      <c r="AG160" s="438" t="s">
        <v>351</v>
      </c>
      <c r="AH160" s="99"/>
      <c r="AI160" s="99"/>
    </row>
    <row r="161" spans="1:35" ht="39" customHeight="1" x14ac:dyDescent="0.2">
      <c r="A161" s="399" t="s">
        <v>101</v>
      </c>
      <c r="B161" s="400" t="s">
        <v>181</v>
      </c>
      <c r="C161" s="445" t="s">
        <v>347</v>
      </c>
      <c r="D161" s="417" t="s">
        <v>121</v>
      </c>
      <c r="E161" s="418">
        <v>1</v>
      </c>
      <c r="F161" s="402">
        <v>520</v>
      </c>
      <c r="G161" s="119">
        <f t="shared" si="189"/>
        <v>520</v>
      </c>
      <c r="H161" s="418">
        <v>1</v>
      </c>
      <c r="I161" s="402">
        <v>520</v>
      </c>
      <c r="J161" s="138">
        <f t="shared" si="190"/>
        <v>520</v>
      </c>
      <c r="K161" s="205"/>
      <c r="L161" s="118"/>
      <c r="M161" s="138">
        <f t="shared" si="191"/>
        <v>0</v>
      </c>
      <c r="N161" s="117"/>
      <c r="O161" s="118"/>
      <c r="P161" s="138">
        <f t="shared" si="192"/>
        <v>0</v>
      </c>
      <c r="Q161" s="205"/>
      <c r="R161" s="118"/>
      <c r="S161" s="138">
        <f t="shared" si="193"/>
        <v>0</v>
      </c>
      <c r="T161" s="117"/>
      <c r="U161" s="118"/>
      <c r="V161" s="138">
        <f t="shared" si="194"/>
        <v>0</v>
      </c>
      <c r="W161" s="205"/>
      <c r="X161" s="118"/>
      <c r="Y161" s="138">
        <f t="shared" si="195"/>
        <v>0</v>
      </c>
      <c r="Z161" s="117"/>
      <c r="AA161" s="118"/>
      <c r="AB161" s="138">
        <f t="shared" si="196"/>
        <v>0</v>
      </c>
      <c r="AC161" s="120">
        <f t="shared" si="185"/>
        <v>520</v>
      </c>
      <c r="AD161" s="121">
        <f t="shared" si="186"/>
        <v>520</v>
      </c>
      <c r="AE161" s="181">
        <f t="shared" si="187"/>
        <v>0</v>
      </c>
      <c r="AF161" s="123">
        <f t="shared" si="188"/>
        <v>0</v>
      </c>
      <c r="AG161" s="438" t="s">
        <v>352</v>
      </c>
      <c r="AH161" s="99"/>
      <c r="AI161" s="99"/>
    </row>
    <row r="162" spans="1:35" ht="191.25" customHeight="1" x14ac:dyDescent="0.2">
      <c r="A162" s="399" t="s">
        <v>101</v>
      </c>
      <c r="B162" s="437" t="s">
        <v>182</v>
      </c>
      <c r="C162" s="445" t="s">
        <v>348</v>
      </c>
      <c r="D162" s="417" t="s">
        <v>121</v>
      </c>
      <c r="E162" s="418">
        <v>2</v>
      </c>
      <c r="F162" s="402">
        <v>4140</v>
      </c>
      <c r="G162" s="119">
        <f t="shared" si="189"/>
        <v>8280</v>
      </c>
      <c r="H162" s="418">
        <v>1</v>
      </c>
      <c r="I162" s="402">
        <v>8280</v>
      </c>
      <c r="J162" s="138">
        <f t="shared" si="190"/>
        <v>8280</v>
      </c>
      <c r="K162" s="205"/>
      <c r="L162" s="118"/>
      <c r="M162" s="138">
        <f t="shared" si="191"/>
        <v>0</v>
      </c>
      <c r="N162" s="117"/>
      <c r="O162" s="118"/>
      <c r="P162" s="138">
        <f t="shared" si="192"/>
        <v>0</v>
      </c>
      <c r="Q162" s="205"/>
      <c r="R162" s="118"/>
      <c r="S162" s="138">
        <f t="shared" si="193"/>
        <v>0</v>
      </c>
      <c r="T162" s="117"/>
      <c r="U162" s="118"/>
      <c r="V162" s="138">
        <f t="shared" si="194"/>
        <v>0</v>
      </c>
      <c r="W162" s="205"/>
      <c r="X162" s="118"/>
      <c r="Y162" s="138">
        <f t="shared" si="195"/>
        <v>0</v>
      </c>
      <c r="Z162" s="117"/>
      <c r="AA162" s="118"/>
      <c r="AB162" s="138">
        <f t="shared" si="196"/>
        <v>0</v>
      </c>
      <c r="AC162" s="120">
        <f t="shared" si="185"/>
        <v>8280</v>
      </c>
      <c r="AD162" s="121">
        <f t="shared" si="186"/>
        <v>8280</v>
      </c>
      <c r="AE162" s="181">
        <f t="shared" si="187"/>
        <v>0</v>
      </c>
      <c r="AF162" s="123">
        <f t="shared" si="188"/>
        <v>0</v>
      </c>
      <c r="AG162" s="439" t="s">
        <v>353</v>
      </c>
      <c r="AH162" s="99"/>
      <c r="AI162" s="99"/>
    </row>
    <row r="163" spans="1:35" ht="41.25" customHeight="1" x14ac:dyDescent="0.2">
      <c r="A163" s="399" t="s">
        <v>101</v>
      </c>
      <c r="B163" s="400" t="s">
        <v>183</v>
      </c>
      <c r="C163" s="445" t="s">
        <v>349</v>
      </c>
      <c r="D163" s="417" t="s">
        <v>121</v>
      </c>
      <c r="E163" s="418">
        <v>50</v>
      </c>
      <c r="F163" s="402">
        <v>10.4</v>
      </c>
      <c r="G163" s="119">
        <f t="shared" si="189"/>
        <v>520</v>
      </c>
      <c r="H163" s="418">
        <v>50</v>
      </c>
      <c r="I163" s="402">
        <v>10.4</v>
      </c>
      <c r="J163" s="138">
        <f t="shared" si="190"/>
        <v>520</v>
      </c>
      <c r="K163" s="205"/>
      <c r="L163" s="118"/>
      <c r="M163" s="138">
        <f t="shared" si="191"/>
        <v>0</v>
      </c>
      <c r="N163" s="117"/>
      <c r="O163" s="118"/>
      <c r="P163" s="138">
        <f t="shared" si="192"/>
        <v>0</v>
      </c>
      <c r="Q163" s="205"/>
      <c r="R163" s="118"/>
      <c r="S163" s="138">
        <f t="shared" si="193"/>
        <v>0</v>
      </c>
      <c r="T163" s="117"/>
      <c r="U163" s="118"/>
      <c r="V163" s="138">
        <f t="shared" si="194"/>
        <v>0</v>
      </c>
      <c r="W163" s="205"/>
      <c r="X163" s="118"/>
      <c r="Y163" s="138">
        <f t="shared" si="195"/>
        <v>0</v>
      </c>
      <c r="Z163" s="117"/>
      <c r="AA163" s="118"/>
      <c r="AB163" s="138">
        <f t="shared" si="196"/>
        <v>0</v>
      </c>
      <c r="AC163" s="120">
        <f t="shared" si="185"/>
        <v>520</v>
      </c>
      <c r="AD163" s="121">
        <f t="shared" si="186"/>
        <v>520</v>
      </c>
      <c r="AE163" s="181">
        <f t="shared" si="187"/>
        <v>0</v>
      </c>
      <c r="AF163" s="123">
        <f t="shared" si="188"/>
        <v>0</v>
      </c>
      <c r="AG163" s="438" t="s">
        <v>354</v>
      </c>
      <c r="AH163" s="99"/>
      <c r="AI163" s="99"/>
    </row>
    <row r="164" spans="1:35" ht="40.5" customHeight="1" x14ac:dyDescent="0.2">
      <c r="A164" s="399" t="s">
        <v>101</v>
      </c>
      <c r="B164" s="400" t="s">
        <v>184</v>
      </c>
      <c r="C164" s="445" t="s">
        <v>350</v>
      </c>
      <c r="D164" s="417" t="s">
        <v>121</v>
      </c>
      <c r="E164" s="418">
        <v>100</v>
      </c>
      <c r="F164" s="402">
        <v>5</v>
      </c>
      <c r="G164" s="119">
        <f t="shared" si="189"/>
        <v>500</v>
      </c>
      <c r="H164" s="418">
        <v>100</v>
      </c>
      <c r="I164" s="402">
        <v>5</v>
      </c>
      <c r="J164" s="138">
        <f t="shared" si="190"/>
        <v>500</v>
      </c>
      <c r="K164" s="205"/>
      <c r="L164" s="118"/>
      <c r="M164" s="138">
        <f t="shared" si="191"/>
        <v>0</v>
      </c>
      <c r="N164" s="117"/>
      <c r="O164" s="118"/>
      <c r="P164" s="138">
        <f t="shared" si="192"/>
        <v>0</v>
      </c>
      <c r="Q164" s="205"/>
      <c r="R164" s="118"/>
      <c r="S164" s="138">
        <f t="shared" si="193"/>
        <v>0</v>
      </c>
      <c r="T164" s="117"/>
      <c r="U164" s="118"/>
      <c r="V164" s="138">
        <f t="shared" si="194"/>
        <v>0</v>
      </c>
      <c r="W164" s="205"/>
      <c r="X164" s="118"/>
      <c r="Y164" s="138">
        <f t="shared" si="195"/>
        <v>0</v>
      </c>
      <c r="Z164" s="117"/>
      <c r="AA164" s="118"/>
      <c r="AB164" s="138">
        <f t="shared" si="196"/>
        <v>0</v>
      </c>
      <c r="AC164" s="120">
        <f t="shared" si="185"/>
        <v>500</v>
      </c>
      <c r="AD164" s="121">
        <f t="shared" si="186"/>
        <v>500</v>
      </c>
      <c r="AE164" s="181">
        <f t="shared" si="187"/>
        <v>0</v>
      </c>
      <c r="AF164" s="123">
        <f t="shared" si="188"/>
        <v>0</v>
      </c>
      <c r="AG164" s="438" t="s">
        <v>355</v>
      </c>
      <c r="AH164" s="99"/>
      <c r="AI164" s="99"/>
    </row>
    <row r="165" spans="1:35" ht="15.75" customHeight="1" x14ac:dyDescent="0.2">
      <c r="A165" s="113" t="s">
        <v>101</v>
      </c>
      <c r="B165" s="114" t="s">
        <v>185</v>
      </c>
      <c r="C165" s="115" t="s">
        <v>186</v>
      </c>
      <c r="D165" s="116" t="s">
        <v>121</v>
      </c>
      <c r="E165" s="117"/>
      <c r="F165" s="118"/>
      <c r="G165" s="119">
        <f t="shared" si="189"/>
        <v>0</v>
      </c>
      <c r="H165" s="117"/>
      <c r="I165" s="118"/>
      <c r="J165" s="138">
        <f t="shared" si="190"/>
        <v>0</v>
      </c>
      <c r="K165" s="205"/>
      <c r="L165" s="118"/>
      <c r="M165" s="138">
        <f t="shared" si="191"/>
        <v>0</v>
      </c>
      <c r="N165" s="117"/>
      <c r="O165" s="118"/>
      <c r="P165" s="138">
        <f t="shared" si="192"/>
        <v>0</v>
      </c>
      <c r="Q165" s="205"/>
      <c r="R165" s="118"/>
      <c r="S165" s="138">
        <f t="shared" si="193"/>
        <v>0</v>
      </c>
      <c r="T165" s="117"/>
      <c r="U165" s="118"/>
      <c r="V165" s="138">
        <f t="shared" si="194"/>
        <v>0</v>
      </c>
      <c r="W165" s="205"/>
      <c r="X165" s="118"/>
      <c r="Y165" s="138">
        <f t="shared" si="195"/>
        <v>0</v>
      </c>
      <c r="Z165" s="117"/>
      <c r="AA165" s="118"/>
      <c r="AB165" s="138">
        <f t="shared" si="196"/>
        <v>0</v>
      </c>
      <c r="AC165" s="120">
        <f t="shared" si="185"/>
        <v>0</v>
      </c>
      <c r="AD165" s="121">
        <f t="shared" si="186"/>
        <v>0</v>
      </c>
      <c r="AE165" s="181">
        <f t="shared" si="187"/>
        <v>0</v>
      </c>
      <c r="AF165" s="123" t="e">
        <f t="shared" si="188"/>
        <v>#DIV/0!</v>
      </c>
      <c r="AG165" s="124"/>
      <c r="AH165" s="99"/>
      <c r="AI165" s="99"/>
    </row>
    <row r="166" spans="1:35" ht="15.75" customHeight="1" x14ac:dyDescent="0.2">
      <c r="A166" s="125" t="s">
        <v>101</v>
      </c>
      <c r="B166" s="126" t="s">
        <v>187</v>
      </c>
      <c r="C166" s="127" t="s">
        <v>188</v>
      </c>
      <c r="D166" s="116" t="s">
        <v>121</v>
      </c>
      <c r="E166" s="129"/>
      <c r="F166" s="130"/>
      <c r="G166" s="119">
        <f t="shared" si="189"/>
        <v>0</v>
      </c>
      <c r="H166" s="129"/>
      <c r="I166" s="130"/>
      <c r="J166" s="138">
        <f t="shared" si="190"/>
        <v>0</v>
      </c>
      <c r="K166" s="205"/>
      <c r="L166" s="118"/>
      <c r="M166" s="138">
        <f t="shared" si="191"/>
        <v>0</v>
      </c>
      <c r="N166" s="117"/>
      <c r="O166" s="118"/>
      <c r="P166" s="138">
        <f t="shared" si="192"/>
        <v>0</v>
      </c>
      <c r="Q166" s="205"/>
      <c r="R166" s="118"/>
      <c r="S166" s="138">
        <f t="shared" si="193"/>
        <v>0</v>
      </c>
      <c r="T166" s="117"/>
      <c r="U166" s="118"/>
      <c r="V166" s="138">
        <f t="shared" si="194"/>
        <v>0</v>
      </c>
      <c r="W166" s="205"/>
      <c r="X166" s="118"/>
      <c r="Y166" s="138">
        <f t="shared" si="195"/>
        <v>0</v>
      </c>
      <c r="Z166" s="117"/>
      <c r="AA166" s="118"/>
      <c r="AB166" s="138">
        <f t="shared" si="196"/>
        <v>0</v>
      </c>
      <c r="AC166" s="120">
        <f t="shared" si="185"/>
        <v>0</v>
      </c>
      <c r="AD166" s="121">
        <f t="shared" si="186"/>
        <v>0</v>
      </c>
      <c r="AE166" s="181">
        <f t="shared" si="187"/>
        <v>0</v>
      </c>
      <c r="AF166" s="123" t="e">
        <f t="shared" si="188"/>
        <v>#DIV/0!</v>
      </c>
      <c r="AG166" s="124"/>
      <c r="AH166" s="99"/>
      <c r="AI166" s="99"/>
    </row>
    <row r="167" spans="1:35" ht="15.75" customHeight="1" x14ac:dyDescent="0.2">
      <c r="A167" s="139" t="s">
        <v>101</v>
      </c>
      <c r="B167" s="140" t="s">
        <v>189</v>
      </c>
      <c r="C167" s="141" t="s">
        <v>190</v>
      </c>
      <c r="D167" s="142" t="s">
        <v>121</v>
      </c>
      <c r="E167" s="143"/>
      <c r="F167" s="144"/>
      <c r="G167" s="145">
        <f t="shared" si="189"/>
        <v>0</v>
      </c>
      <c r="H167" s="143"/>
      <c r="I167" s="144"/>
      <c r="J167" s="146">
        <f t="shared" si="190"/>
        <v>0</v>
      </c>
      <c r="K167" s="207"/>
      <c r="L167" s="144"/>
      <c r="M167" s="146">
        <f t="shared" si="191"/>
        <v>0</v>
      </c>
      <c r="N167" s="143"/>
      <c r="O167" s="144"/>
      <c r="P167" s="146">
        <f t="shared" si="192"/>
        <v>0</v>
      </c>
      <c r="Q167" s="207"/>
      <c r="R167" s="144"/>
      <c r="S167" s="146">
        <f t="shared" si="193"/>
        <v>0</v>
      </c>
      <c r="T167" s="143"/>
      <c r="U167" s="144"/>
      <c r="V167" s="146">
        <f t="shared" si="194"/>
        <v>0</v>
      </c>
      <c r="W167" s="207"/>
      <c r="X167" s="144"/>
      <c r="Y167" s="146">
        <f t="shared" si="195"/>
        <v>0</v>
      </c>
      <c r="Z167" s="143"/>
      <c r="AA167" s="144"/>
      <c r="AB167" s="146">
        <f t="shared" si="196"/>
        <v>0</v>
      </c>
      <c r="AC167" s="132">
        <f t="shared" si="185"/>
        <v>0</v>
      </c>
      <c r="AD167" s="133">
        <f t="shared" si="186"/>
        <v>0</v>
      </c>
      <c r="AE167" s="183">
        <f t="shared" si="187"/>
        <v>0</v>
      </c>
      <c r="AF167" s="123" t="e">
        <f t="shared" si="188"/>
        <v>#DIV/0!</v>
      </c>
      <c r="AG167" s="124"/>
      <c r="AH167" s="99"/>
      <c r="AI167" s="99"/>
    </row>
    <row r="168" spans="1:35" ht="15" customHeight="1" x14ac:dyDescent="0.2">
      <c r="A168" s="185" t="s">
        <v>191</v>
      </c>
      <c r="B168" s="186"/>
      <c r="C168" s="187"/>
      <c r="D168" s="188"/>
      <c r="E168" s="189">
        <f t="shared" ref="E168:AB168" si="197">E157</f>
        <v>158</v>
      </c>
      <c r="F168" s="190">
        <f t="shared" si="197"/>
        <v>4905.3999999999996</v>
      </c>
      <c r="G168" s="191">
        <f t="shared" si="197"/>
        <v>10970</v>
      </c>
      <c r="H168" s="155">
        <f t="shared" si="197"/>
        <v>157</v>
      </c>
      <c r="I168" s="157">
        <f t="shared" si="197"/>
        <v>9045.4</v>
      </c>
      <c r="J168" s="208">
        <f t="shared" si="197"/>
        <v>10970</v>
      </c>
      <c r="K168" s="192">
        <f t="shared" si="197"/>
        <v>0</v>
      </c>
      <c r="L168" s="190">
        <f t="shared" si="197"/>
        <v>0</v>
      </c>
      <c r="M168" s="193">
        <f t="shared" si="197"/>
        <v>0</v>
      </c>
      <c r="N168" s="189">
        <f t="shared" si="197"/>
        <v>0</v>
      </c>
      <c r="O168" s="190">
        <f t="shared" si="197"/>
        <v>0</v>
      </c>
      <c r="P168" s="193">
        <f t="shared" si="197"/>
        <v>0</v>
      </c>
      <c r="Q168" s="192">
        <f t="shared" si="197"/>
        <v>0</v>
      </c>
      <c r="R168" s="190">
        <f t="shared" si="197"/>
        <v>0</v>
      </c>
      <c r="S168" s="193">
        <f t="shared" si="197"/>
        <v>0</v>
      </c>
      <c r="T168" s="189">
        <f t="shared" si="197"/>
        <v>0</v>
      </c>
      <c r="U168" s="190">
        <f t="shared" si="197"/>
        <v>0</v>
      </c>
      <c r="V168" s="193">
        <f t="shared" si="197"/>
        <v>0</v>
      </c>
      <c r="W168" s="192">
        <f t="shared" si="197"/>
        <v>0</v>
      </c>
      <c r="X168" s="190">
        <f t="shared" si="197"/>
        <v>0</v>
      </c>
      <c r="Y168" s="193">
        <f t="shared" si="197"/>
        <v>0</v>
      </c>
      <c r="Z168" s="189">
        <f t="shared" si="197"/>
        <v>0</v>
      </c>
      <c r="AA168" s="190">
        <f t="shared" si="197"/>
        <v>0</v>
      </c>
      <c r="AB168" s="193">
        <f t="shared" si="197"/>
        <v>0</v>
      </c>
      <c r="AC168" s="189">
        <f t="shared" si="185"/>
        <v>10970</v>
      </c>
      <c r="AD168" s="194">
        <f t="shared" si="186"/>
        <v>10970</v>
      </c>
      <c r="AE168" s="193">
        <f t="shared" si="187"/>
        <v>0</v>
      </c>
      <c r="AF168" s="248">
        <f t="shared" si="188"/>
        <v>0</v>
      </c>
      <c r="AG168" s="196"/>
      <c r="AH168" s="99"/>
      <c r="AI168" s="99"/>
    </row>
    <row r="169" spans="1:35" ht="21" customHeight="1" x14ac:dyDescent="0.2">
      <c r="A169" s="246" t="s">
        <v>96</v>
      </c>
      <c r="B169" s="247" t="s">
        <v>26</v>
      </c>
      <c r="C169" s="249" t="s">
        <v>192</v>
      </c>
      <c r="D169" s="250"/>
      <c r="E169" s="251"/>
      <c r="F169" s="252"/>
      <c r="G169" s="252"/>
      <c r="H169" s="251"/>
      <c r="I169" s="252"/>
      <c r="J169" s="252"/>
      <c r="K169" s="252"/>
      <c r="L169" s="252"/>
      <c r="M169" s="253"/>
      <c r="N169" s="251"/>
      <c r="O169" s="252"/>
      <c r="P169" s="253"/>
      <c r="Q169" s="252"/>
      <c r="R169" s="252"/>
      <c r="S169" s="253"/>
      <c r="T169" s="251"/>
      <c r="U169" s="252"/>
      <c r="V169" s="253"/>
      <c r="W169" s="252"/>
      <c r="X169" s="252"/>
      <c r="Y169" s="253"/>
      <c r="Z169" s="251"/>
      <c r="AA169" s="252"/>
      <c r="AB169" s="252"/>
      <c r="AC169" s="240"/>
      <c r="AD169" s="241"/>
      <c r="AE169" s="241"/>
      <c r="AF169" s="254"/>
      <c r="AG169" s="255"/>
      <c r="AH169" s="99"/>
      <c r="AI169" s="99"/>
    </row>
    <row r="170" spans="1:35" ht="30" customHeight="1" x14ac:dyDescent="0.2">
      <c r="A170" s="256" t="s">
        <v>101</v>
      </c>
      <c r="B170" s="257" t="s">
        <v>102</v>
      </c>
      <c r="C170" s="258" t="s">
        <v>193</v>
      </c>
      <c r="D170" s="259"/>
      <c r="E170" s="260"/>
      <c r="F170" s="261"/>
      <c r="G170" s="262">
        <f t="shared" ref="G170:G173" si="198">E170*F170</f>
        <v>0</v>
      </c>
      <c r="H170" s="260"/>
      <c r="I170" s="261"/>
      <c r="J170" s="263">
        <f t="shared" ref="J170:J173" si="199">H170*I170</f>
        <v>0</v>
      </c>
      <c r="K170" s="264"/>
      <c r="L170" s="261"/>
      <c r="M170" s="263">
        <f t="shared" ref="M170:M173" si="200">K170*L170</f>
        <v>0</v>
      </c>
      <c r="N170" s="260"/>
      <c r="O170" s="261"/>
      <c r="P170" s="263">
        <f t="shared" ref="P170:P173" si="201">N170*O170</f>
        <v>0</v>
      </c>
      <c r="Q170" s="264"/>
      <c r="R170" s="261"/>
      <c r="S170" s="263">
        <f t="shared" ref="S170:S173" si="202">Q170*R170</f>
        <v>0</v>
      </c>
      <c r="T170" s="260"/>
      <c r="U170" s="261"/>
      <c r="V170" s="263">
        <f t="shared" ref="V170:V173" si="203">T170*U170</f>
        <v>0</v>
      </c>
      <c r="W170" s="264"/>
      <c r="X170" s="261"/>
      <c r="Y170" s="263">
        <f t="shared" ref="Y170:Y173" si="204">W170*X170</f>
        <v>0</v>
      </c>
      <c r="Z170" s="260"/>
      <c r="AA170" s="261"/>
      <c r="AB170" s="263">
        <f t="shared" ref="AB170:AB173" si="205">Z170*AA170</f>
        <v>0</v>
      </c>
      <c r="AC170" s="265">
        <f t="shared" ref="AC170:AC174" si="206">G170+M170+S170+Y170</f>
        <v>0</v>
      </c>
      <c r="AD170" s="266">
        <f t="shared" ref="AD170:AD174" si="207">J170+P170+V170+AB170</f>
        <v>0</v>
      </c>
      <c r="AE170" s="267">
        <f t="shared" ref="AE170:AE174" si="208">AC170-AD170</f>
        <v>0</v>
      </c>
      <c r="AF170" s="268" t="e">
        <f t="shared" ref="AF170:AF174" si="209">AE170/AC170</f>
        <v>#DIV/0!</v>
      </c>
      <c r="AG170" s="269"/>
      <c r="AH170" s="99"/>
      <c r="AI170" s="99"/>
    </row>
    <row r="171" spans="1:35" ht="30" customHeight="1" x14ac:dyDescent="0.2">
      <c r="A171" s="113" t="s">
        <v>101</v>
      </c>
      <c r="B171" s="270" t="s">
        <v>105</v>
      </c>
      <c r="C171" s="271" t="s">
        <v>194</v>
      </c>
      <c r="D171" s="272"/>
      <c r="E171" s="117"/>
      <c r="F171" s="118"/>
      <c r="G171" s="119">
        <v>20000</v>
      </c>
      <c r="H171" s="117"/>
      <c r="I171" s="118"/>
      <c r="J171" s="138">
        <v>20000</v>
      </c>
      <c r="K171" s="205"/>
      <c r="L171" s="118"/>
      <c r="M171" s="138">
        <f t="shared" si="200"/>
        <v>0</v>
      </c>
      <c r="N171" s="117"/>
      <c r="O171" s="118"/>
      <c r="P171" s="138">
        <f t="shared" si="201"/>
        <v>0</v>
      </c>
      <c r="Q171" s="205"/>
      <c r="R171" s="118"/>
      <c r="S171" s="138">
        <f t="shared" si="202"/>
        <v>0</v>
      </c>
      <c r="T171" s="117"/>
      <c r="U171" s="118"/>
      <c r="V171" s="138">
        <f t="shared" si="203"/>
        <v>0</v>
      </c>
      <c r="W171" s="205"/>
      <c r="X171" s="118"/>
      <c r="Y171" s="138">
        <f t="shared" si="204"/>
        <v>0</v>
      </c>
      <c r="Z171" s="117"/>
      <c r="AA171" s="118"/>
      <c r="AB171" s="138">
        <f t="shared" si="205"/>
        <v>0</v>
      </c>
      <c r="AC171" s="120">
        <f t="shared" si="206"/>
        <v>20000</v>
      </c>
      <c r="AD171" s="121">
        <f t="shared" si="207"/>
        <v>20000</v>
      </c>
      <c r="AE171" s="181">
        <f t="shared" si="208"/>
        <v>0</v>
      </c>
      <c r="AF171" s="273">
        <f t="shared" si="209"/>
        <v>0</v>
      </c>
      <c r="AG171" s="274"/>
      <c r="AH171" s="99"/>
      <c r="AI171" s="99"/>
    </row>
    <row r="172" spans="1:35" ht="30" customHeight="1" x14ac:dyDescent="0.2">
      <c r="A172" s="113" t="s">
        <v>101</v>
      </c>
      <c r="B172" s="270" t="s">
        <v>106</v>
      </c>
      <c r="C172" s="271" t="s">
        <v>195</v>
      </c>
      <c r="D172" s="272"/>
      <c r="E172" s="117"/>
      <c r="F172" s="118"/>
      <c r="G172" s="119">
        <f t="shared" si="198"/>
        <v>0</v>
      </c>
      <c r="H172" s="117"/>
      <c r="I172" s="118"/>
      <c r="J172" s="138">
        <f t="shared" si="199"/>
        <v>0</v>
      </c>
      <c r="K172" s="205"/>
      <c r="L172" s="118"/>
      <c r="M172" s="138">
        <f t="shared" si="200"/>
        <v>0</v>
      </c>
      <c r="N172" s="117"/>
      <c r="O172" s="118"/>
      <c r="P172" s="138">
        <f t="shared" si="201"/>
        <v>0</v>
      </c>
      <c r="Q172" s="205"/>
      <c r="R172" s="118"/>
      <c r="S172" s="138">
        <f t="shared" si="202"/>
        <v>0</v>
      </c>
      <c r="T172" s="117"/>
      <c r="U172" s="118"/>
      <c r="V172" s="138">
        <f t="shared" si="203"/>
        <v>0</v>
      </c>
      <c r="W172" s="205"/>
      <c r="X172" s="118"/>
      <c r="Y172" s="138">
        <f t="shared" si="204"/>
        <v>0</v>
      </c>
      <c r="Z172" s="117"/>
      <c r="AA172" s="118"/>
      <c r="AB172" s="138">
        <f t="shared" si="205"/>
        <v>0</v>
      </c>
      <c r="AC172" s="120">
        <f t="shared" si="206"/>
        <v>0</v>
      </c>
      <c r="AD172" s="121">
        <f t="shared" si="207"/>
        <v>0</v>
      </c>
      <c r="AE172" s="181">
        <f t="shared" si="208"/>
        <v>0</v>
      </c>
      <c r="AF172" s="273" t="e">
        <f t="shared" si="209"/>
        <v>#DIV/0!</v>
      </c>
      <c r="AG172" s="274"/>
      <c r="AH172" s="99"/>
      <c r="AI172" s="99"/>
    </row>
    <row r="173" spans="1:35" ht="30" customHeight="1" x14ac:dyDescent="0.2">
      <c r="A173" s="139" t="s">
        <v>101</v>
      </c>
      <c r="B173" s="275" t="s">
        <v>181</v>
      </c>
      <c r="C173" s="276" t="s">
        <v>196</v>
      </c>
      <c r="D173" s="277"/>
      <c r="E173" s="143"/>
      <c r="F173" s="144"/>
      <c r="G173" s="145">
        <f t="shared" si="198"/>
        <v>0</v>
      </c>
      <c r="H173" s="143"/>
      <c r="I173" s="144"/>
      <c r="J173" s="146">
        <f t="shared" si="199"/>
        <v>0</v>
      </c>
      <c r="K173" s="207"/>
      <c r="L173" s="144"/>
      <c r="M173" s="146">
        <f t="shared" si="200"/>
        <v>0</v>
      </c>
      <c r="N173" s="143"/>
      <c r="O173" s="144"/>
      <c r="P173" s="146">
        <f t="shared" si="201"/>
        <v>0</v>
      </c>
      <c r="Q173" s="207"/>
      <c r="R173" s="144"/>
      <c r="S173" s="146">
        <f t="shared" si="202"/>
        <v>0</v>
      </c>
      <c r="T173" s="143"/>
      <c r="U173" s="144"/>
      <c r="V173" s="146">
        <f t="shared" si="203"/>
        <v>0</v>
      </c>
      <c r="W173" s="207"/>
      <c r="X173" s="144"/>
      <c r="Y173" s="146">
        <f t="shared" si="204"/>
        <v>0</v>
      </c>
      <c r="Z173" s="143"/>
      <c r="AA173" s="144"/>
      <c r="AB173" s="146">
        <f t="shared" si="205"/>
        <v>0</v>
      </c>
      <c r="AC173" s="132">
        <f t="shared" si="206"/>
        <v>0</v>
      </c>
      <c r="AD173" s="133">
        <f t="shared" si="207"/>
        <v>0</v>
      </c>
      <c r="AE173" s="183">
        <f t="shared" si="208"/>
        <v>0</v>
      </c>
      <c r="AF173" s="273" t="e">
        <f t="shared" si="209"/>
        <v>#DIV/0!</v>
      </c>
      <c r="AG173" s="274"/>
      <c r="AH173" s="99"/>
      <c r="AI173" s="99"/>
    </row>
    <row r="174" spans="1:35" ht="15" customHeight="1" x14ac:dyDescent="0.2">
      <c r="A174" s="278" t="s">
        <v>197</v>
      </c>
      <c r="B174" s="279"/>
      <c r="C174" s="280"/>
      <c r="D174" s="281"/>
      <c r="E174" s="282">
        <f t="shared" ref="E174:AB174" si="210">SUM(E170:E173)</f>
        <v>0</v>
      </c>
      <c r="F174" s="283">
        <f t="shared" si="210"/>
        <v>0</v>
      </c>
      <c r="G174" s="284">
        <f t="shared" si="210"/>
        <v>20000</v>
      </c>
      <c r="H174" s="285">
        <f t="shared" si="210"/>
        <v>0</v>
      </c>
      <c r="I174" s="286">
        <f t="shared" si="210"/>
        <v>0</v>
      </c>
      <c r="J174" s="287">
        <f t="shared" si="210"/>
        <v>20000</v>
      </c>
      <c r="K174" s="288">
        <f t="shared" si="210"/>
        <v>0</v>
      </c>
      <c r="L174" s="283">
        <f t="shared" si="210"/>
        <v>0</v>
      </c>
      <c r="M174" s="289">
        <f t="shared" si="210"/>
        <v>0</v>
      </c>
      <c r="N174" s="282">
        <f t="shared" si="210"/>
        <v>0</v>
      </c>
      <c r="O174" s="283">
        <f t="shared" si="210"/>
        <v>0</v>
      </c>
      <c r="P174" s="289">
        <f t="shared" si="210"/>
        <v>0</v>
      </c>
      <c r="Q174" s="288">
        <f t="shared" si="210"/>
        <v>0</v>
      </c>
      <c r="R174" s="283">
        <f t="shared" si="210"/>
        <v>0</v>
      </c>
      <c r="S174" s="289">
        <f t="shared" si="210"/>
        <v>0</v>
      </c>
      <c r="T174" s="282">
        <f t="shared" si="210"/>
        <v>0</v>
      </c>
      <c r="U174" s="283">
        <f t="shared" si="210"/>
        <v>0</v>
      </c>
      <c r="V174" s="289">
        <f t="shared" si="210"/>
        <v>0</v>
      </c>
      <c r="W174" s="288">
        <f t="shared" si="210"/>
        <v>0</v>
      </c>
      <c r="X174" s="283">
        <f t="shared" si="210"/>
        <v>0</v>
      </c>
      <c r="Y174" s="289">
        <f t="shared" si="210"/>
        <v>0</v>
      </c>
      <c r="Z174" s="282">
        <f t="shared" si="210"/>
        <v>0</v>
      </c>
      <c r="AA174" s="283">
        <f t="shared" si="210"/>
        <v>0</v>
      </c>
      <c r="AB174" s="289">
        <f t="shared" si="210"/>
        <v>0</v>
      </c>
      <c r="AC174" s="189">
        <f t="shared" si="206"/>
        <v>20000</v>
      </c>
      <c r="AD174" s="194">
        <f t="shared" si="207"/>
        <v>20000</v>
      </c>
      <c r="AE174" s="193">
        <f t="shared" si="208"/>
        <v>0</v>
      </c>
      <c r="AF174" s="248">
        <f t="shared" si="209"/>
        <v>0</v>
      </c>
      <c r="AG174" s="196"/>
      <c r="AH174" s="99"/>
      <c r="AI174" s="99"/>
    </row>
    <row r="175" spans="1:35" ht="15" customHeight="1" x14ac:dyDescent="0.2">
      <c r="A175" s="246" t="s">
        <v>96</v>
      </c>
      <c r="B175" s="290" t="s">
        <v>27</v>
      </c>
      <c r="C175" s="165" t="s">
        <v>198</v>
      </c>
      <c r="D175" s="291"/>
      <c r="E175" s="89"/>
      <c r="F175" s="90"/>
      <c r="G175" s="90"/>
      <c r="H175" s="89"/>
      <c r="I175" s="90"/>
      <c r="J175" s="94"/>
      <c r="K175" s="90"/>
      <c r="L175" s="90"/>
      <c r="M175" s="94"/>
      <c r="N175" s="89"/>
      <c r="O175" s="90"/>
      <c r="P175" s="94"/>
      <c r="Q175" s="90"/>
      <c r="R175" s="90"/>
      <c r="S175" s="94"/>
      <c r="T175" s="89"/>
      <c r="U175" s="90"/>
      <c r="V175" s="94"/>
      <c r="W175" s="90"/>
      <c r="X175" s="90"/>
      <c r="Y175" s="94"/>
      <c r="Z175" s="89"/>
      <c r="AA175" s="90"/>
      <c r="AB175" s="90"/>
      <c r="AC175" s="240"/>
      <c r="AD175" s="241"/>
      <c r="AE175" s="241"/>
      <c r="AF175" s="254"/>
      <c r="AG175" s="255"/>
      <c r="AH175" s="99"/>
      <c r="AI175" s="99"/>
    </row>
    <row r="176" spans="1:35" ht="30" customHeight="1" x14ac:dyDescent="0.2">
      <c r="A176" s="292" t="s">
        <v>101</v>
      </c>
      <c r="B176" s="293" t="s">
        <v>102</v>
      </c>
      <c r="C176" s="294" t="s">
        <v>199</v>
      </c>
      <c r="D176" s="295"/>
      <c r="E176" s="296"/>
      <c r="F176" s="297"/>
      <c r="G176" s="298">
        <f t="shared" ref="G176:G177" si="211">E176*F176</f>
        <v>0</v>
      </c>
      <c r="H176" s="260"/>
      <c r="I176" s="261"/>
      <c r="J176" s="263">
        <f t="shared" ref="J176:J177" si="212">H176*I176</f>
        <v>0</v>
      </c>
      <c r="K176" s="299"/>
      <c r="L176" s="297"/>
      <c r="M176" s="300">
        <f t="shared" ref="M176:M177" si="213">K176*L176</f>
        <v>0</v>
      </c>
      <c r="N176" s="296"/>
      <c r="O176" s="297"/>
      <c r="P176" s="300">
        <f t="shared" ref="P176:P177" si="214">N176*O176</f>
        <v>0</v>
      </c>
      <c r="Q176" s="299"/>
      <c r="R176" s="297"/>
      <c r="S176" s="300">
        <f t="shared" ref="S176:S177" si="215">Q176*R176</f>
        <v>0</v>
      </c>
      <c r="T176" s="296"/>
      <c r="U176" s="297"/>
      <c r="V176" s="300">
        <f t="shared" ref="V176:V177" si="216">T176*U176</f>
        <v>0</v>
      </c>
      <c r="W176" s="299"/>
      <c r="X176" s="297"/>
      <c r="Y176" s="300">
        <f t="shared" ref="Y176:Y177" si="217">W176*X176</f>
        <v>0</v>
      </c>
      <c r="Z176" s="296"/>
      <c r="AA176" s="297"/>
      <c r="AB176" s="300">
        <f t="shared" ref="AB176:AB177" si="218">Z176*AA176</f>
        <v>0</v>
      </c>
      <c r="AC176" s="265">
        <f t="shared" ref="AC176:AC178" si="219">G176+M176+S176+Y176</f>
        <v>0</v>
      </c>
      <c r="AD176" s="266">
        <f t="shared" ref="AD176:AD178" si="220">J176+P176+V176+AB176</f>
        <v>0</v>
      </c>
      <c r="AE176" s="267">
        <f t="shared" ref="AE176:AE178" si="221">AC176-AD176</f>
        <v>0</v>
      </c>
      <c r="AF176" s="268" t="e">
        <f t="shared" ref="AF176:AF178" si="222">AE176/AC176</f>
        <v>#DIV/0!</v>
      </c>
      <c r="AG176" s="269"/>
      <c r="AH176" s="99"/>
      <c r="AI176" s="99"/>
    </row>
    <row r="177" spans="1:35" ht="30" customHeight="1" x14ac:dyDescent="0.2">
      <c r="A177" s="301" t="s">
        <v>101</v>
      </c>
      <c r="B177" s="293" t="s">
        <v>105</v>
      </c>
      <c r="C177" s="302" t="s">
        <v>200</v>
      </c>
      <c r="D177" s="128"/>
      <c r="E177" s="129"/>
      <c r="F177" s="130"/>
      <c r="G177" s="119">
        <f t="shared" si="211"/>
        <v>0</v>
      </c>
      <c r="H177" s="129"/>
      <c r="I177" s="130"/>
      <c r="J177" s="138">
        <f t="shared" si="212"/>
        <v>0</v>
      </c>
      <c r="K177" s="227"/>
      <c r="L177" s="130"/>
      <c r="M177" s="228">
        <f t="shared" si="213"/>
        <v>0</v>
      </c>
      <c r="N177" s="129"/>
      <c r="O177" s="130"/>
      <c r="P177" s="228">
        <f t="shared" si="214"/>
        <v>0</v>
      </c>
      <c r="Q177" s="227"/>
      <c r="R177" s="130"/>
      <c r="S177" s="228">
        <f t="shared" si="215"/>
        <v>0</v>
      </c>
      <c r="T177" s="129"/>
      <c r="U177" s="130"/>
      <c r="V177" s="228">
        <f t="shared" si="216"/>
        <v>0</v>
      </c>
      <c r="W177" s="227"/>
      <c r="X177" s="130"/>
      <c r="Y177" s="228">
        <f t="shared" si="217"/>
        <v>0</v>
      </c>
      <c r="Z177" s="129"/>
      <c r="AA177" s="130"/>
      <c r="AB177" s="228">
        <f t="shared" si="218"/>
        <v>0</v>
      </c>
      <c r="AC177" s="132">
        <f t="shared" si="219"/>
        <v>0</v>
      </c>
      <c r="AD177" s="133">
        <f t="shared" si="220"/>
        <v>0</v>
      </c>
      <c r="AE177" s="183">
        <f t="shared" si="221"/>
        <v>0</v>
      </c>
      <c r="AF177" s="273" t="e">
        <f t="shared" si="222"/>
        <v>#DIV/0!</v>
      </c>
      <c r="AG177" s="274"/>
      <c r="AH177" s="99"/>
      <c r="AI177" s="99"/>
    </row>
    <row r="178" spans="1:35" ht="15" customHeight="1" x14ac:dyDescent="0.2">
      <c r="A178" s="185" t="s">
        <v>201</v>
      </c>
      <c r="B178" s="186"/>
      <c r="C178" s="187"/>
      <c r="D178" s="188"/>
      <c r="E178" s="189">
        <f t="shared" ref="E178:AB178" si="223">SUM(E176:E177)</f>
        <v>0</v>
      </c>
      <c r="F178" s="190">
        <f t="shared" si="223"/>
        <v>0</v>
      </c>
      <c r="G178" s="191">
        <f t="shared" si="223"/>
        <v>0</v>
      </c>
      <c r="H178" s="155">
        <f t="shared" si="223"/>
        <v>0</v>
      </c>
      <c r="I178" s="157">
        <f t="shared" si="223"/>
        <v>0</v>
      </c>
      <c r="J178" s="208">
        <f t="shared" si="223"/>
        <v>0</v>
      </c>
      <c r="K178" s="192">
        <f t="shared" si="223"/>
        <v>0</v>
      </c>
      <c r="L178" s="190">
        <f t="shared" si="223"/>
        <v>0</v>
      </c>
      <c r="M178" s="193">
        <f t="shared" si="223"/>
        <v>0</v>
      </c>
      <c r="N178" s="189">
        <f t="shared" si="223"/>
        <v>0</v>
      </c>
      <c r="O178" s="190">
        <f t="shared" si="223"/>
        <v>0</v>
      </c>
      <c r="P178" s="193">
        <f t="shared" si="223"/>
        <v>0</v>
      </c>
      <c r="Q178" s="192">
        <f t="shared" si="223"/>
        <v>0</v>
      </c>
      <c r="R178" s="190">
        <f t="shared" si="223"/>
        <v>0</v>
      </c>
      <c r="S178" s="193">
        <f t="shared" si="223"/>
        <v>0</v>
      </c>
      <c r="T178" s="189">
        <f t="shared" si="223"/>
        <v>0</v>
      </c>
      <c r="U178" s="190">
        <f t="shared" si="223"/>
        <v>0</v>
      </c>
      <c r="V178" s="193">
        <f t="shared" si="223"/>
        <v>0</v>
      </c>
      <c r="W178" s="192">
        <f t="shared" si="223"/>
        <v>0</v>
      </c>
      <c r="X178" s="190">
        <f t="shared" si="223"/>
        <v>0</v>
      </c>
      <c r="Y178" s="193">
        <f t="shared" si="223"/>
        <v>0</v>
      </c>
      <c r="Z178" s="189">
        <f t="shared" si="223"/>
        <v>0</v>
      </c>
      <c r="AA178" s="190">
        <f t="shared" si="223"/>
        <v>0</v>
      </c>
      <c r="AB178" s="193">
        <f t="shared" si="223"/>
        <v>0</v>
      </c>
      <c r="AC178" s="155">
        <f t="shared" si="219"/>
        <v>0</v>
      </c>
      <c r="AD178" s="160">
        <f t="shared" si="220"/>
        <v>0</v>
      </c>
      <c r="AE178" s="208">
        <f t="shared" si="221"/>
        <v>0</v>
      </c>
      <c r="AF178" s="303" t="e">
        <f t="shared" si="222"/>
        <v>#DIV/0!</v>
      </c>
      <c r="AG178" s="304"/>
      <c r="AH178" s="99"/>
      <c r="AI178" s="99"/>
    </row>
    <row r="179" spans="1:35" ht="54.75" customHeight="1" x14ac:dyDescent="0.2">
      <c r="A179" s="305" t="s">
        <v>96</v>
      </c>
      <c r="B179" s="290" t="s">
        <v>28</v>
      </c>
      <c r="C179" s="165" t="s">
        <v>202</v>
      </c>
      <c r="D179" s="291"/>
      <c r="E179" s="89"/>
      <c r="F179" s="90"/>
      <c r="G179" s="90"/>
      <c r="H179" s="89"/>
      <c r="I179" s="90"/>
      <c r="J179" s="94"/>
      <c r="K179" s="90"/>
      <c r="L179" s="90"/>
      <c r="M179" s="94"/>
      <c r="N179" s="89"/>
      <c r="O179" s="90"/>
      <c r="P179" s="94"/>
      <c r="Q179" s="90"/>
      <c r="R179" s="90"/>
      <c r="S179" s="94"/>
      <c r="T179" s="89"/>
      <c r="U179" s="90"/>
      <c r="V179" s="94"/>
      <c r="W179" s="90"/>
      <c r="X179" s="90"/>
      <c r="Y179" s="94"/>
      <c r="Z179" s="89"/>
      <c r="AA179" s="90"/>
      <c r="AB179" s="94"/>
      <c r="AC179" s="240"/>
      <c r="AD179" s="241"/>
      <c r="AE179" s="241"/>
      <c r="AF179" s="254"/>
      <c r="AG179" s="255"/>
      <c r="AH179" s="99"/>
      <c r="AI179" s="99"/>
    </row>
    <row r="180" spans="1:35" ht="30" customHeight="1" x14ac:dyDescent="0.2">
      <c r="A180" s="292" t="s">
        <v>101</v>
      </c>
      <c r="B180" s="293" t="s">
        <v>102</v>
      </c>
      <c r="C180" s="294" t="s">
        <v>203</v>
      </c>
      <c r="D180" s="295" t="s">
        <v>204</v>
      </c>
      <c r="E180" s="296"/>
      <c r="F180" s="297"/>
      <c r="G180" s="298">
        <f t="shared" ref="G180:G181" si="224">E180*F180</f>
        <v>0</v>
      </c>
      <c r="H180" s="260"/>
      <c r="I180" s="261"/>
      <c r="J180" s="263">
        <f t="shared" ref="J180:J181" si="225">H180*I180</f>
        <v>0</v>
      </c>
      <c r="K180" s="299"/>
      <c r="L180" s="297"/>
      <c r="M180" s="300">
        <f t="shared" ref="M180:M181" si="226">K180*L180</f>
        <v>0</v>
      </c>
      <c r="N180" s="296"/>
      <c r="O180" s="297"/>
      <c r="P180" s="300">
        <f t="shared" ref="P180:P181" si="227">N180*O180</f>
        <v>0</v>
      </c>
      <c r="Q180" s="299"/>
      <c r="R180" s="297"/>
      <c r="S180" s="300">
        <f t="shared" ref="S180:S181" si="228">Q180*R180</f>
        <v>0</v>
      </c>
      <c r="T180" s="296"/>
      <c r="U180" s="297"/>
      <c r="V180" s="300">
        <f t="shared" ref="V180:V181" si="229">T180*U180</f>
        <v>0</v>
      </c>
      <c r="W180" s="299"/>
      <c r="X180" s="297"/>
      <c r="Y180" s="300">
        <f t="shared" ref="Y180:Y181" si="230">W180*X180</f>
        <v>0</v>
      </c>
      <c r="Z180" s="296"/>
      <c r="AA180" s="297"/>
      <c r="AB180" s="300">
        <f t="shared" ref="AB180:AB181" si="231">Z180*AA180</f>
        <v>0</v>
      </c>
      <c r="AC180" s="265">
        <f t="shared" ref="AC180:AC182" si="232">G180+M180+S180+Y180</f>
        <v>0</v>
      </c>
      <c r="AD180" s="266">
        <f t="shared" ref="AD180:AD182" si="233">J180+P180+V180+AB180</f>
        <v>0</v>
      </c>
      <c r="AE180" s="267">
        <f t="shared" ref="AE180:AE182" si="234">AC180-AD180</f>
        <v>0</v>
      </c>
      <c r="AF180" s="273" t="e">
        <f t="shared" ref="AF180:AF182" si="235">AE180/AC180</f>
        <v>#DIV/0!</v>
      </c>
      <c r="AG180" s="274"/>
      <c r="AH180" s="99"/>
      <c r="AI180" s="99"/>
    </row>
    <row r="181" spans="1:35" ht="30" customHeight="1" x14ac:dyDescent="0.2">
      <c r="A181" s="301" t="s">
        <v>101</v>
      </c>
      <c r="B181" s="293" t="s">
        <v>105</v>
      </c>
      <c r="C181" s="302" t="s">
        <v>203</v>
      </c>
      <c r="D181" s="128" t="s">
        <v>204</v>
      </c>
      <c r="E181" s="129"/>
      <c r="F181" s="130"/>
      <c r="G181" s="119">
        <f t="shared" si="224"/>
        <v>0</v>
      </c>
      <c r="H181" s="129"/>
      <c r="I181" s="130"/>
      <c r="J181" s="138">
        <f t="shared" si="225"/>
        <v>0</v>
      </c>
      <c r="K181" s="227"/>
      <c r="L181" s="130"/>
      <c r="M181" s="228">
        <f t="shared" si="226"/>
        <v>0</v>
      </c>
      <c r="N181" s="129"/>
      <c r="O181" s="130"/>
      <c r="P181" s="228">
        <f t="shared" si="227"/>
        <v>0</v>
      </c>
      <c r="Q181" s="227"/>
      <c r="R181" s="130"/>
      <c r="S181" s="228">
        <f t="shared" si="228"/>
        <v>0</v>
      </c>
      <c r="T181" s="129"/>
      <c r="U181" s="130"/>
      <c r="V181" s="228">
        <f t="shared" si="229"/>
        <v>0</v>
      </c>
      <c r="W181" s="227"/>
      <c r="X181" s="130"/>
      <c r="Y181" s="228">
        <f t="shared" si="230"/>
        <v>0</v>
      </c>
      <c r="Z181" s="129"/>
      <c r="AA181" s="130"/>
      <c r="AB181" s="228">
        <f t="shared" si="231"/>
        <v>0</v>
      </c>
      <c r="AC181" s="132">
        <f t="shared" si="232"/>
        <v>0</v>
      </c>
      <c r="AD181" s="133">
        <f t="shared" si="233"/>
        <v>0</v>
      </c>
      <c r="AE181" s="183">
        <f t="shared" si="234"/>
        <v>0</v>
      </c>
      <c r="AF181" s="273" t="e">
        <f t="shared" si="235"/>
        <v>#DIV/0!</v>
      </c>
      <c r="AG181" s="274"/>
      <c r="AH181" s="99"/>
      <c r="AI181" s="99"/>
    </row>
    <row r="182" spans="1:35" ht="42" customHeight="1" x14ac:dyDescent="0.2">
      <c r="A182" s="503" t="s">
        <v>205</v>
      </c>
      <c r="B182" s="487"/>
      <c r="C182" s="488"/>
      <c r="D182" s="306"/>
      <c r="E182" s="307">
        <f t="shared" ref="E182:AB182" si="236">SUM(E180:E181)</f>
        <v>0</v>
      </c>
      <c r="F182" s="308">
        <f t="shared" si="236"/>
        <v>0</v>
      </c>
      <c r="G182" s="309">
        <f t="shared" si="236"/>
        <v>0</v>
      </c>
      <c r="H182" s="310">
        <f t="shared" si="236"/>
        <v>0</v>
      </c>
      <c r="I182" s="311">
        <f t="shared" si="236"/>
        <v>0</v>
      </c>
      <c r="J182" s="311">
        <f t="shared" si="236"/>
        <v>0</v>
      </c>
      <c r="K182" s="312">
        <f t="shared" si="236"/>
        <v>0</v>
      </c>
      <c r="L182" s="308">
        <f t="shared" si="236"/>
        <v>0</v>
      </c>
      <c r="M182" s="308">
        <f t="shared" si="236"/>
        <v>0</v>
      </c>
      <c r="N182" s="307">
        <f t="shared" si="236"/>
        <v>0</v>
      </c>
      <c r="O182" s="308">
        <f t="shared" si="236"/>
        <v>0</v>
      </c>
      <c r="P182" s="308">
        <f t="shared" si="236"/>
        <v>0</v>
      </c>
      <c r="Q182" s="312">
        <f t="shared" si="236"/>
        <v>0</v>
      </c>
      <c r="R182" s="308">
        <f t="shared" si="236"/>
        <v>0</v>
      </c>
      <c r="S182" s="308">
        <f t="shared" si="236"/>
        <v>0</v>
      </c>
      <c r="T182" s="307">
        <f t="shared" si="236"/>
        <v>0</v>
      </c>
      <c r="U182" s="308">
        <f t="shared" si="236"/>
        <v>0</v>
      </c>
      <c r="V182" s="308">
        <f t="shared" si="236"/>
        <v>0</v>
      </c>
      <c r="W182" s="312">
        <f t="shared" si="236"/>
        <v>0</v>
      </c>
      <c r="X182" s="308">
        <f t="shared" si="236"/>
        <v>0</v>
      </c>
      <c r="Y182" s="308">
        <f t="shared" si="236"/>
        <v>0</v>
      </c>
      <c r="Z182" s="307">
        <f t="shared" si="236"/>
        <v>0</v>
      </c>
      <c r="AA182" s="308">
        <f t="shared" si="236"/>
        <v>0</v>
      </c>
      <c r="AB182" s="308">
        <f t="shared" si="236"/>
        <v>0</v>
      </c>
      <c r="AC182" s="155">
        <f t="shared" si="232"/>
        <v>0</v>
      </c>
      <c r="AD182" s="160">
        <f t="shared" si="233"/>
        <v>0</v>
      </c>
      <c r="AE182" s="208">
        <f t="shared" si="234"/>
        <v>0</v>
      </c>
      <c r="AF182" s="313" t="e">
        <f t="shared" si="235"/>
        <v>#DIV/0!</v>
      </c>
      <c r="AG182" s="314"/>
      <c r="AH182" s="99"/>
      <c r="AI182" s="99"/>
    </row>
    <row r="183" spans="1:35" ht="15.75" customHeight="1" x14ac:dyDescent="0.2">
      <c r="A183" s="197" t="s">
        <v>96</v>
      </c>
      <c r="B183" s="247" t="s">
        <v>29</v>
      </c>
      <c r="C183" s="249" t="s">
        <v>206</v>
      </c>
      <c r="D183" s="315"/>
      <c r="E183" s="316"/>
      <c r="F183" s="317"/>
      <c r="G183" s="317"/>
      <c r="H183" s="316"/>
      <c r="I183" s="317"/>
      <c r="J183" s="317"/>
      <c r="K183" s="317"/>
      <c r="L183" s="317"/>
      <c r="M183" s="318"/>
      <c r="N183" s="316"/>
      <c r="O183" s="317"/>
      <c r="P183" s="318"/>
      <c r="Q183" s="317"/>
      <c r="R183" s="317"/>
      <c r="S183" s="318"/>
      <c r="T183" s="316"/>
      <c r="U183" s="317"/>
      <c r="V183" s="318"/>
      <c r="W183" s="317"/>
      <c r="X183" s="317"/>
      <c r="Y183" s="318"/>
      <c r="Z183" s="316"/>
      <c r="AA183" s="317"/>
      <c r="AB183" s="318"/>
      <c r="AC183" s="316"/>
      <c r="AD183" s="317"/>
      <c r="AE183" s="317"/>
      <c r="AF183" s="254"/>
      <c r="AG183" s="255"/>
      <c r="AH183" s="99"/>
      <c r="AI183" s="99"/>
    </row>
    <row r="184" spans="1:35" ht="30" customHeight="1" x14ac:dyDescent="0.2">
      <c r="A184" s="256" t="s">
        <v>101</v>
      </c>
      <c r="B184" s="257" t="s">
        <v>102</v>
      </c>
      <c r="C184" s="258" t="s">
        <v>207</v>
      </c>
      <c r="D184" s="259" t="s">
        <v>208</v>
      </c>
      <c r="E184" s="260"/>
      <c r="F184" s="261"/>
      <c r="G184" s="262">
        <f t="shared" ref="G184:G186" si="237">E184*F184</f>
        <v>0</v>
      </c>
      <c r="H184" s="260"/>
      <c r="I184" s="261"/>
      <c r="J184" s="263">
        <f t="shared" ref="J184:J186" si="238">H184*I184</f>
        <v>0</v>
      </c>
      <c r="K184" s="264"/>
      <c r="L184" s="261"/>
      <c r="M184" s="263">
        <f t="shared" ref="M184:M186" si="239">K184*L184</f>
        <v>0</v>
      </c>
      <c r="N184" s="260"/>
      <c r="O184" s="261"/>
      <c r="P184" s="263">
        <f t="shared" ref="P184:P186" si="240">N184*O184</f>
        <v>0</v>
      </c>
      <c r="Q184" s="264"/>
      <c r="R184" s="261"/>
      <c r="S184" s="263">
        <f t="shared" ref="S184:S186" si="241">Q184*R184</f>
        <v>0</v>
      </c>
      <c r="T184" s="260"/>
      <c r="U184" s="261"/>
      <c r="V184" s="263">
        <f t="shared" ref="V184:V186" si="242">T184*U184</f>
        <v>0</v>
      </c>
      <c r="W184" s="264"/>
      <c r="X184" s="261"/>
      <c r="Y184" s="263">
        <f t="shared" ref="Y184:Y186" si="243">W184*X184</f>
        <v>0</v>
      </c>
      <c r="Z184" s="260"/>
      <c r="AA184" s="261"/>
      <c r="AB184" s="262">
        <f t="shared" ref="AB184:AB186" si="244">Z184*AA184</f>
        <v>0</v>
      </c>
      <c r="AC184" s="265">
        <f t="shared" ref="AC184:AC187" si="245">G184+M184+S184+Y184</f>
        <v>0</v>
      </c>
      <c r="AD184" s="319">
        <f t="shared" ref="AD184:AD187" si="246">J184+P184+V184+AB184</f>
        <v>0</v>
      </c>
      <c r="AE184" s="320">
        <f t="shared" ref="AE184:AE187" si="247">AC184-AD184</f>
        <v>0</v>
      </c>
      <c r="AF184" s="321" t="e">
        <f t="shared" ref="AF184:AF187" si="248">AE184/AC184</f>
        <v>#DIV/0!</v>
      </c>
      <c r="AG184" s="274"/>
      <c r="AH184" s="99"/>
      <c r="AI184" s="99"/>
    </row>
    <row r="185" spans="1:35" ht="30" customHeight="1" x14ac:dyDescent="0.2">
      <c r="A185" s="113" t="s">
        <v>101</v>
      </c>
      <c r="B185" s="270" t="s">
        <v>105</v>
      </c>
      <c r="C185" s="271" t="s">
        <v>209</v>
      </c>
      <c r="D185" s="272" t="s">
        <v>210</v>
      </c>
      <c r="E185" s="117"/>
      <c r="F185" s="118"/>
      <c r="G185" s="119">
        <f t="shared" si="237"/>
        <v>0</v>
      </c>
      <c r="H185" s="117"/>
      <c r="I185" s="118"/>
      <c r="J185" s="138">
        <f t="shared" si="238"/>
        <v>0</v>
      </c>
      <c r="K185" s="205"/>
      <c r="L185" s="118"/>
      <c r="M185" s="138">
        <f t="shared" si="239"/>
        <v>0</v>
      </c>
      <c r="N185" s="117"/>
      <c r="O185" s="118"/>
      <c r="P185" s="138">
        <f t="shared" si="240"/>
        <v>0</v>
      </c>
      <c r="Q185" s="205"/>
      <c r="R185" s="118"/>
      <c r="S185" s="138">
        <f t="shared" si="241"/>
        <v>0</v>
      </c>
      <c r="T185" s="117"/>
      <c r="U185" s="118"/>
      <c r="V185" s="138">
        <f t="shared" si="242"/>
        <v>0</v>
      </c>
      <c r="W185" s="205"/>
      <c r="X185" s="118"/>
      <c r="Y185" s="138">
        <f t="shared" si="243"/>
        <v>0</v>
      </c>
      <c r="Z185" s="117"/>
      <c r="AA185" s="118"/>
      <c r="AB185" s="119">
        <f t="shared" si="244"/>
        <v>0</v>
      </c>
      <c r="AC185" s="120">
        <f t="shared" si="245"/>
        <v>0</v>
      </c>
      <c r="AD185" s="322">
        <f t="shared" si="246"/>
        <v>0</v>
      </c>
      <c r="AE185" s="323">
        <f t="shared" si="247"/>
        <v>0</v>
      </c>
      <c r="AF185" s="321" t="e">
        <f t="shared" si="248"/>
        <v>#DIV/0!</v>
      </c>
      <c r="AG185" s="274"/>
      <c r="AH185" s="99"/>
      <c r="AI185" s="99"/>
    </row>
    <row r="186" spans="1:35" ht="30" customHeight="1" x14ac:dyDescent="0.2">
      <c r="A186" s="139" t="s">
        <v>101</v>
      </c>
      <c r="B186" s="275" t="s">
        <v>106</v>
      </c>
      <c r="C186" s="276" t="s">
        <v>211</v>
      </c>
      <c r="D186" s="277" t="s">
        <v>210</v>
      </c>
      <c r="E186" s="143"/>
      <c r="F186" s="144"/>
      <c r="G186" s="145">
        <f t="shared" si="237"/>
        <v>0</v>
      </c>
      <c r="H186" s="143"/>
      <c r="I186" s="144"/>
      <c r="J186" s="146">
        <f t="shared" si="238"/>
        <v>0</v>
      </c>
      <c r="K186" s="207"/>
      <c r="L186" s="144"/>
      <c r="M186" s="146">
        <f t="shared" si="239"/>
        <v>0</v>
      </c>
      <c r="N186" s="143"/>
      <c r="O186" s="144"/>
      <c r="P186" s="146">
        <f t="shared" si="240"/>
        <v>0</v>
      </c>
      <c r="Q186" s="207"/>
      <c r="R186" s="144"/>
      <c r="S186" s="146">
        <f t="shared" si="241"/>
        <v>0</v>
      </c>
      <c r="T186" s="143"/>
      <c r="U186" s="144"/>
      <c r="V186" s="146">
        <f t="shared" si="242"/>
        <v>0</v>
      </c>
      <c r="W186" s="207"/>
      <c r="X186" s="144"/>
      <c r="Y186" s="146">
        <f t="shared" si="243"/>
        <v>0</v>
      </c>
      <c r="Z186" s="143"/>
      <c r="AA186" s="144"/>
      <c r="AB186" s="145">
        <f t="shared" si="244"/>
        <v>0</v>
      </c>
      <c r="AC186" s="236">
        <f t="shared" si="245"/>
        <v>0</v>
      </c>
      <c r="AD186" s="324">
        <f t="shared" si="246"/>
        <v>0</v>
      </c>
      <c r="AE186" s="323">
        <f t="shared" si="247"/>
        <v>0</v>
      </c>
      <c r="AF186" s="321" t="e">
        <f t="shared" si="248"/>
        <v>#DIV/0!</v>
      </c>
      <c r="AG186" s="274"/>
      <c r="AH186" s="99"/>
      <c r="AI186" s="99"/>
    </row>
    <row r="187" spans="1:35" ht="15.75" customHeight="1" x14ac:dyDescent="0.2">
      <c r="A187" s="504" t="s">
        <v>212</v>
      </c>
      <c r="B187" s="505"/>
      <c r="C187" s="506"/>
      <c r="D187" s="325"/>
      <c r="E187" s="326">
        <f t="shared" ref="E187:AB187" si="249">SUM(E184:E186)</f>
        <v>0</v>
      </c>
      <c r="F187" s="327">
        <f t="shared" si="249"/>
        <v>0</v>
      </c>
      <c r="G187" s="328">
        <f t="shared" si="249"/>
        <v>0</v>
      </c>
      <c r="H187" s="329">
        <f t="shared" si="249"/>
        <v>0</v>
      </c>
      <c r="I187" s="330">
        <f t="shared" si="249"/>
        <v>0</v>
      </c>
      <c r="J187" s="330">
        <f t="shared" si="249"/>
        <v>0</v>
      </c>
      <c r="K187" s="331">
        <f t="shared" si="249"/>
        <v>0</v>
      </c>
      <c r="L187" s="327">
        <f t="shared" si="249"/>
        <v>0</v>
      </c>
      <c r="M187" s="327">
        <f t="shared" si="249"/>
        <v>0</v>
      </c>
      <c r="N187" s="326">
        <f t="shared" si="249"/>
        <v>0</v>
      </c>
      <c r="O187" s="327">
        <f t="shared" si="249"/>
        <v>0</v>
      </c>
      <c r="P187" s="327">
        <f t="shared" si="249"/>
        <v>0</v>
      </c>
      <c r="Q187" s="331">
        <f t="shared" si="249"/>
        <v>0</v>
      </c>
      <c r="R187" s="327">
        <f t="shared" si="249"/>
        <v>0</v>
      </c>
      <c r="S187" s="327">
        <f t="shared" si="249"/>
        <v>0</v>
      </c>
      <c r="T187" s="326">
        <f t="shared" si="249"/>
        <v>0</v>
      </c>
      <c r="U187" s="327">
        <f t="shared" si="249"/>
        <v>0</v>
      </c>
      <c r="V187" s="327">
        <f t="shared" si="249"/>
        <v>0</v>
      </c>
      <c r="W187" s="331">
        <f t="shared" si="249"/>
        <v>0</v>
      </c>
      <c r="X187" s="327">
        <f t="shared" si="249"/>
        <v>0</v>
      </c>
      <c r="Y187" s="327">
        <f t="shared" si="249"/>
        <v>0</v>
      </c>
      <c r="Z187" s="326">
        <f t="shared" si="249"/>
        <v>0</v>
      </c>
      <c r="AA187" s="327">
        <f t="shared" si="249"/>
        <v>0</v>
      </c>
      <c r="AB187" s="327">
        <f t="shared" si="249"/>
        <v>0</v>
      </c>
      <c r="AC187" s="285">
        <f t="shared" si="245"/>
        <v>0</v>
      </c>
      <c r="AD187" s="332">
        <f t="shared" si="246"/>
        <v>0</v>
      </c>
      <c r="AE187" s="333">
        <f t="shared" si="247"/>
        <v>0</v>
      </c>
      <c r="AF187" s="334" t="e">
        <f t="shared" si="248"/>
        <v>#DIV/0!</v>
      </c>
      <c r="AG187" s="314"/>
      <c r="AH187" s="99"/>
      <c r="AI187" s="99"/>
    </row>
    <row r="188" spans="1:35" ht="15" customHeight="1" x14ac:dyDescent="0.2">
      <c r="A188" s="197" t="s">
        <v>96</v>
      </c>
      <c r="B188" s="247" t="s">
        <v>30</v>
      </c>
      <c r="C188" s="249" t="s">
        <v>213</v>
      </c>
      <c r="D188" s="250"/>
      <c r="E188" s="251"/>
      <c r="F188" s="252"/>
      <c r="G188" s="252"/>
      <c r="H188" s="251"/>
      <c r="I188" s="252"/>
      <c r="J188" s="253"/>
      <c r="K188" s="252"/>
      <c r="L188" s="252"/>
      <c r="M188" s="253"/>
      <c r="N188" s="251"/>
      <c r="O188" s="252"/>
      <c r="P188" s="253"/>
      <c r="Q188" s="252"/>
      <c r="R188" s="252"/>
      <c r="S188" s="253"/>
      <c r="T188" s="251"/>
      <c r="U188" s="252"/>
      <c r="V188" s="253"/>
      <c r="W188" s="252"/>
      <c r="X188" s="252"/>
      <c r="Y188" s="253"/>
      <c r="Z188" s="251"/>
      <c r="AA188" s="252"/>
      <c r="AB188" s="253"/>
      <c r="AC188" s="316"/>
      <c r="AD188" s="317"/>
      <c r="AE188" s="335"/>
      <c r="AF188" s="336"/>
      <c r="AG188" s="337"/>
      <c r="AH188" s="99"/>
      <c r="AI188" s="99"/>
    </row>
    <row r="189" spans="1:35" ht="30" customHeight="1" x14ac:dyDescent="0.2">
      <c r="A189" s="256" t="s">
        <v>101</v>
      </c>
      <c r="B189" s="257" t="s">
        <v>102</v>
      </c>
      <c r="C189" s="258" t="s">
        <v>214</v>
      </c>
      <c r="D189" s="259" t="s">
        <v>215</v>
      </c>
      <c r="E189" s="260"/>
      <c r="F189" s="261"/>
      <c r="G189" s="262">
        <f t="shared" ref="G189:G192" si="250">E189*F189</f>
        <v>0</v>
      </c>
      <c r="H189" s="260"/>
      <c r="I189" s="261"/>
      <c r="J189" s="263">
        <f t="shared" ref="J189:J192" si="251">H189*I189</f>
        <v>0</v>
      </c>
      <c r="K189" s="264"/>
      <c r="L189" s="261"/>
      <c r="M189" s="263">
        <f t="shared" ref="M189:M192" si="252">K189*L189</f>
        <v>0</v>
      </c>
      <c r="N189" s="260"/>
      <c r="O189" s="261"/>
      <c r="P189" s="263">
        <f t="shared" ref="P189:P192" si="253">N189*O189</f>
        <v>0</v>
      </c>
      <c r="Q189" s="264"/>
      <c r="R189" s="261"/>
      <c r="S189" s="263">
        <f t="shared" ref="S189:S192" si="254">Q189*R189</f>
        <v>0</v>
      </c>
      <c r="T189" s="260"/>
      <c r="U189" s="261"/>
      <c r="V189" s="263">
        <f t="shared" ref="V189:V192" si="255">T189*U189</f>
        <v>0</v>
      </c>
      <c r="W189" s="264"/>
      <c r="X189" s="261"/>
      <c r="Y189" s="263">
        <f t="shared" ref="Y189:Y192" si="256">W189*X189</f>
        <v>0</v>
      </c>
      <c r="Z189" s="260"/>
      <c r="AA189" s="261"/>
      <c r="AB189" s="262">
        <f t="shared" ref="AB189:AB192" si="257">Z189*AA189</f>
        <v>0</v>
      </c>
      <c r="AC189" s="265">
        <f t="shared" ref="AC189:AC193" si="258">G189+M189+S189+Y189</f>
        <v>0</v>
      </c>
      <c r="AD189" s="319">
        <f t="shared" ref="AD189:AD193" si="259">J189+P189+V189+AB189</f>
        <v>0</v>
      </c>
      <c r="AE189" s="265">
        <f t="shared" ref="AE189:AE193" si="260">AC189-AD189</f>
        <v>0</v>
      </c>
      <c r="AF189" s="268" t="e">
        <f t="shared" ref="AF189:AF193" si="261">AE189/AC189</f>
        <v>#DIV/0!</v>
      </c>
      <c r="AG189" s="269"/>
      <c r="AH189" s="99"/>
      <c r="AI189" s="99"/>
    </row>
    <row r="190" spans="1:35" ht="30" customHeight="1" x14ac:dyDescent="0.2">
      <c r="A190" s="113" t="s">
        <v>101</v>
      </c>
      <c r="B190" s="270" t="s">
        <v>105</v>
      </c>
      <c r="C190" s="271" t="s">
        <v>216</v>
      </c>
      <c r="D190" s="272" t="s">
        <v>215</v>
      </c>
      <c r="E190" s="117"/>
      <c r="F190" s="118"/>
      <c r="G190" s="119">
        <f t="shared" si="250"/>
        <v>0</v>
      </c>
      <c r="H190" s="117"/>
      <c r="I190" s="118"/>
      <c r="J190" s="138">
        <f t="shared" si="251"/>
        <v>0</v>
      </c>
      <c r="K190" s="205"/>
      <c r="L190" s="118"/>
      <c r="M190" s="138">
        <f t="shared" si="252"/>
        <v>0</v>
      </c>
      <c r="N190" s="117"/>
      <c r="O190" s="118"/>
      <c r="P190" s="138">
        <f t="shared" si="253"/>
        <v>0</v>
      </c>
      <c r="Q190" s="205"/>
      <c r="R190" s="118"/>
      <c r="S190" s="138">
        <f t="shared" si="254"/>
        <v>0</v>
      </c>
      <c r="T190" s="117"/>
      <c r="U190" s="118"/>
      <c r="V190" s="138">
        <f t="shared" si="255"/>
        <v>0</v>
      </c>
      <c r="W190" s="205"/>
      <c r="X190" s="118"/>
      <c r="Y190" s="138">
        <f t="shared" si="256"/>
        <v>0</v>
      </c>
      <c r="Z190" s="117"/>
      <c r="AA190" s="118"/>
      <c r="AB190" s="119">
        <f t="shared" si="257"/>
        <v>0</v>
      </c>
      <c r="AC190" s="120">
        <f t="shared" si="258"/>
        <v>0</v>
      </c>
      <c r="AD190" s="322">
        <f t="shared" si="259"/>
        <v>0</v>
      </c>
      <c r="AE190" s="120">
        <f t="shared" si="260"/>
        <v>0</v>
      </c>
      <c r="AF190" s="273" t="e">
        <f t="shared" si="261"/>
        <v>#DIV/0!</v>
      </c>
      <c r="AG190" s="274"/>
      <c r="AH190" s="99"/>
      <c r="AI190" s="99"/>
    </row>
    <row r="191" spans="1:35" ht="30" customHeight="1" x14ac:dyDescent="0.2">
      <c r="A191" s="113" t="s">
        <v>101</v>
      </c>
      <c r="B191" s="270" t="s">
        <v>106</v>
      </c>
      <c r="C191" s="271" t="s">
        <v>217</v>
      </c>
      <c r="D191" s="434" t="s">
        <v>215</v>
      </c>
      <c r="E191" s="435">
        <v>1</v>
      </c>
      <c r="F191" s="436">
        <v>25383.9</v>
      </c>
      <c r="G191" s="119">
        <f t="shared" si="250"/>
        <v>25383.9</v>
      </c>
      <c r="H191" s="435">
        <v>1</v>
      </c>
      <c r="I191" s="436">
        <v>25383.9</v>
      </c>
      <c r="J191" s="138">
        <f t="shared" si="251"/>
        <v>25383.9</v>
      </c>
      <c r="K191" s="205"/>
      <c r="L191" s="118"/>
      <c r="M191" s="138">
        <f t="shared" si="252"/>
        <v>0</v>
      </c>
      <c r="N191" s="117"/>
      <c r="O191" s="118"/>
      <c r="P191" s="138">
        <f t="shared" si="253"/>
        <v>0</v>
      </c>
      <c r="Q191" s="205"/>
      <c r="R191" s="118"/>
      <c r="S191" s="138">
        <f t="shared" si="254"/>
        <v>0</v>
      </c>
      <c r="T191" s="117"/>
      <c r="U191" s="118"/>
      <c r="V191" s="138">
        <f t="shared" si="255"/>
        <v>0</v>
      </c>
      <c r="W191" s="205"/>
      <c r="X191" s="118"/>
      <c r="Y191" s="138">
        <f t="shared" si="256"/>
        <v>0</v>
      </c>
      <c r="Z191" s="117"/>
      <c r="AA191" s="118"/>
      <c r="AB191" s="119">
        <f t="shared" si="257"/>
        <v>0</v>
      </c>
      <c r="AC191" s="120">
        <f t="shared" si="258"/>
        <v>25383.9</v>
      </c>
      <c r="AD191" s="322">
        <f t="shared" si="259"/>
        <v>25383.9</v>
      </c>
      <c r="AE191" s="120">
        <f t="shared" si="260"/>
        <v>0</v>
      </c>
      <c r="AF191" s="273">
        <f t="shared" si="261"/>
        <v>0</v>
      </c>
      <c r="AG191" s="274"/>
      <c r="AH191" s="99"/>
      <c r="AI191" s="99"/>
    </row>
    <row r="192" spans="1:35" ht="30" customHeight="1" x14ac:dyDescent="0.2">
      <c r="A192" s="139" t="s">
        <v>101</v>
      </c>
      <c r="B192" s="275" t="s">
        <v>181</v>
      </c>
      <c r="C192" s="276" t="s">
        <v>218</v>
      </c>
      <c r="D192" s="277" t="s">
        <v>215</v>
      </c>
      <c r="E192" s="143"/>
      <c r="F192" s="144"/>
      <c r="G192" s="145">
        <f t="shared" si="250"/>
        <v>0</v>
      </c>
      <c r="H192" s="143"/>
      <c r="I192" s="144"/>
      <c r="J192" s="146">
        <f t="shared" si="251"/>
        <v>0</v>
      </c>
      <c r="K192" s="207"/>
      <c r="L192" s="144"/>
      <c r="M192" s="146">
        <f t="shared" si="252"/>
        <v>0</v>
      </c>
      <c r="N192" s="143"/>
      <c r="O192" s="144"/>
      <c r="P192" s="146">
        <f t="shared" si="253"/>
        <v>0</v>
      </c>
      <c r="Q192" s="207"/>
      <c r="R192" s="144"/>
      <c r="S192" s="146">
        <f t="shared" si="254"/>
        <v>0</v>
      </c>
      <c r="T192" s="143"/>
      <c r="U192" s="144"/>
      <c r="V192" s="146">
        <f t="shared" si="255"/>
        <v>0</v>
      </c>
      <c r="W192" s="207"/>
      <c r="X192" s="144"/>
      <c r="Y192" s="146">
        <f t="shared" si="256"/>
        <v>0</v>
      </c>
      <c r="Z192" s="143"/>
      <c r="AA192" s="144"/>
      <c r="AB192" s="145">
        <f t="shared" si="257"/>
        <v>0</v>
      </c>
      <c r="AC192" s="236">
        <f t="shared" si="258"/>
        <v>0</v>
      </c>
      <c r="AD192" s="324">
        <f t="shared" si="259"/>
        <v>0</v>
      </c>
      <c r="AE192" s="236">
        <f t="shared" si="260"/>
        <v>0</v>
      </c>
      <c r="AF192" s="338" t="e">
        <f t="shared" si="261"/>
        <v>#DIV/0!</v>
      </c>
      <c r="AG192" s="339"/>
      <c r="AH192" s="99"/>
      <c r="AI192" s="99"/>
    </row>
    <row r="193" spans="1:35" ht="15" customHeight="1" x14ac:dyDescent="0.2">
      <c r="A193" s="504" t="s">
        <v>219</v>
      </c>
      <c r="B193" s="505"/>
      <c r="C193" s="506"/>
      <c r="D193" s="281"/>
      <c r="E193" s="326">
        <f t="shared" ref="E193:AB193" si="262">SUM(E189:E192)</f>
        <v>1</v>
      </c>
      <c r="F193" s="327">
        <f t="shared" si="262"/>
        <v>25383.9</v>
      </c>
      <c r="G193" s="328">
        <f t="shared" si="262"/>
        <v>25383.9</v>
      </c>
      <c r="H193" s="329">
        <f t="shared" si="262"/>
        <v>1</v>
      </c>
      <c r="I193" s="330">
        <f t="shared" si="262"/>
        <v>25383.9</v>
      </c>
      <c r="J193" s="330">
        <f t="shared" si="262"/>
        <v>25383.9</v>
      </c>
      <c r="K193" s="331">
        <f t="shared" si="262"/>
        <v>0</v>
      </c>
      <c r="L193" s="327">
        <f t="shared" si="262"/>
        <v>0</v>
      </c>
      <c r="M193" s="327">
        <f t="shared" si="262"/>
        <v>0</v>
      </c>
      <c r="N193" s="326">
        <f t="shared" si="262"/>
        <v>0</v>
      </c>
      <c r="O193" s="327">
        <f t="shared" si="262"/>
        <v>0</v>
      </c>
      <c r="P193" s="327">
        <f t="shared" si="262"/>
        <v>0</v>
      </c>
      <c r="Q193" s="331">
        <f t="shared" si="262"/>
        <v>0</v>
      </c>
      <c r="R193" s="327">
        <f t="shared" si="262"/>
        <v>0</v>
      </c>
      <c r="S193" s="327">
        <f t="shared" si="262"/>
        <v>0</v>
      </c>
      <c r="T193" s="326">
        <f t="shared" si="262"/>
        <v>0</v>
      </c>
      <c r="U193" s="327">
        <f t="shared" si="262"/>
        <v>0</v>
      </c>
      <c r="V193" s="327">
        <f t="shared" si="262"/>
        <v>0</v>
      </c>
      <c r="W193" s="331">
        <f t="shared" si="262"/>
        <v>0</v>
      </c>
      <c r="X193" s="327">
        <f t="shared" si="262"/>
        <v>0</v>
      </c>
      <c r="Y193" s="327">
        <f t="shared" si="262"/>
        <v>0</v>
      </c>
      <c r="Z193" s="326">
        <f t="shared" si="262"/>
        <v>0</v>
      </c>
      <c r="AA193" s="327">
        <f t="shared" si="262"/>
        <v>0</v>
      </c>
      <c r="AB193" s="327">
        <f t="shared" si="262"/>
        <v>0</v>
      </c>
      <c r="AC193" s="285">
        <f t="shared" si="258"/>
        <v>25383.9</v>
      </c>
      <c r="AD193" s="332">
        <f t="shared" si="259"/>
        <v>25383.9</v>
      </c>
      <c r="AE193" s="340">
        <f t="shared" si="260"/>
        <v>0</v>
      </c>
      <c r="AF193" s="341">
        <f t="shared" si="261"/>
        <v>0</v>
      </c>
      <c r="AG193" s="342"/>
      <c r="AH193" s="99"/>
      <c r="AI193" s="99"/>
    </row>
    <row r="194" spans="1:35" ht="15" customHeight="1" x14ac:dyDescent="0.2">
      <c r="A194" s="343" t="s">
        <v>96</v>
      </c>
      <c r="B194" s="247" t="s">
        <v>220</v>
      </c>
      <c r="C194" s="165" t="s">
        <v>221</v>
      </c>
      <c r="D194" s="239"/>
      <c r="E194" s="240"/>
      <c r="F194" s="241"/>
      <c r="G194" s="241"/>
      <c r="H194" s="240"/>
      <c r="I194" s="241"/>
      <c r="J194" s="241"/>
      <c r="K194" s="241"/>
      <c r="L194" s="241"/>
      <c r="M194" s="242"/>
      <c r="N194" s="240"/>
      <c r="O194" s="241"/>
      <c r="P194" s="242"/>
      <c r="Q194" s="241"/>
      <c r="R194" s="241"/>
      <c r="S194" s="242"/>
      <c r="T194" s="240"/>
      <c r="U194" s="241"/>
      <c r="V194" s="242"/>
      <c r="W194" s="241"/>
      <c r="X194" s="241"/>
      <c r="Y194" s="242"/>
      <c r="Z194" s="240"/>
      <c r="AA194" s="241"/>
      <c r="AB194" s="242"/>
      <c r="AC194" s="240"/>
      <c r="AD194" s="241"/>
      <c r="AE194" s="317"/>
      <c r="AF194" s="336"/>
      <c r="AG194" s="337"/>
      <c r="AH194" s="99"/>
      <c r="AI194" s="99"/>
    </row>
    <row r="195" spans="1:35" ht="30" customHeight="1" x14ac:dyDescent="0.2">
      <c r="A195" s="100" t="s">
        <v>98</v>
      </c>
      <c r="B195" s="101" t="s">
        <v>222</v>
      </c>
      <c r="C195" s="243" t="s">
        <v>223</v>
      </c>
      <c r="D195" s="179"/>
      <c r="E195" s="200">
        <f t="shared" ref="E195:AB195" si="263">SUM(E196:E198)</f>
        <v>0</v>
      </c>
      <c r="F195" s="201">
        <f t="shared" si="263"/>
        <v>0</v>
      </c>
      <c r="G195" s="202">
        <f t="shared" si="263"/>
        <v>0</v>
      </c>
      <c r="H195" s="104">
        <f t="shared" si="263"/>
        <v>0</v>
      </c>
      <c r="I195" s="105">
        <f t="shared" si="263"/>
        <v>0</v>
      </c>
      <c r="J195" s="137">
        <f t="shared" si="263"/>
        <v>0</v>
      </c>
      <c r="K195" s="213">
        <f t="shared" si="263"/>
        <v>0</v>
      </c>
      <c r="L195" s="201">
        <f t="shared" si="263"/>
        <v>0</v>
      </c>
      <c r="M195" s="214">
        <f t="shared" si="263"/>
        <v>0</v>
      </c>
      <c r="N195" s="200">
        <f t="shared" si="263"/>
        <v>0</v>
      </c>
      <c r="O195" s="201">
        <f t="shared" si="263"/>
        <v>0</v>
      </c>
      <c r="P195" s="214">
        <f t="shared" si="263"/>
        <v>0</v>
      </c>
      <c r="Q195" s="213">
        <f t="shared" si="263"/>
        <v>0</v>
      </c>
      <c r="R195" s="201">
        <f t="shared" si="263"/>
        <v>0</v>
      </c>
      <c r="S195" s="214">
        <f t="shared" si="263"/>
        <v>0</v>
      </c>
      <c r="T195" s="200">
        <f t="shared" si="263"/>
        <v>0</v>
      </c>
      <c r="U195" s="201">
        <f t="shared" si="263"/>
        <v>0</v>
      </c>
      <c r="V195" s="214">
        <f t="shared" si="263"/>
        <v>0</v>
      </c>
      <c r="W195" s="213">
        <f t="shared" si="263"/>
        <v>0</v>
      </c>
      <c r="X195" s="201">
        <f t="shared" si="263"/>
        <v>0</v>
      </c>
      <c r="Y195" s="214">
        <f t="shared" si="263"/>
        <v>0</v>
      </c>
      <c r="Z195" s="200">
        <f t="shared" si="263"/>
        <v>0</v>
      </c>
      <c r="AA195" s="201">
        <f t="shared" si="263"/>
        <v>0</v>
      </c>
      <c r="AB195" s="214">
        <f t="shared" si="263"/>
        <v>0</v>
      </c>
      <c r="AC195" s="107">
        <f t="shared" ref="AC195:AC216" si="264">G195+M195+S195+Y195</f>
        <v>0</v>
      </c>
      <c r="AD195" s="344">
        <f t="shared" ref="AD195:AD216" si="265">J195+P195+V195+AB195</f>
        <v>0</v>
      </c>
      <c r="AE195" s="345">
        <f t="shared" ref="AE195:AE217" si="266">AC195-AD195</f>
        <v>0</v>
      </c>
      <c r="AF195" s="346" t="e">
        <f t="shared" ref="AF195:AF217" si="267">AE195/AC195</f>
        <v>#DIV/0!</v>
      </c>
      <c r="AG195" s="347"/>
      <c r="AH195" s="112"/>
      <c r="AI195" s="112"/>
    </row>
    <row r="196" spans="1:35" ht="30" customHeight="1" x14ac:dyDescent="0.2">
      <c r="A196" s="113" t="s">
        <v>101</v>
      </c>
      <c r="B196" s="114" t="s">
        <v>102</v>
      </c>
      <c r="C196" s="115" t="s">
        <v>224</v>
      </c>
      <c r="D196" s="116" t="s">
        <v>121</v>
      </c>
      <c r="E196" s="117"/>
      <c r="F196" s="118"/>
      <c r="G196" s="119">
        <f t="shared" ref="G196:G198" si="268">E196*F196</f>
        <v>0</v>
      </c>
      <c r="H196" s="117"/>
      <c r="I196" s="118"/>
      <c r="J196" s="138">
        <f t="shared" ref="J196:J198" si="269">H196*I196</f>
        <v>0</v>
      </c>
      <c r="K196" s="205"/>
      <c r="L196" s="118"/>
      <c r="M196" s="138">
        <f t="shared" ref="M196:M198" si="270">K196*L196</f>
        <v>0</v>
      </c>
      <c r="N196" s="117"/>
      <c r="O196" s="118"/>
      <c r="P196" s="138">
        <f t="shared" ref="P196:P198" si="271">N196*O196</f>
        <v>0</v>
      </c>
      <c r="Q196" s="205"/>
      <c r="R196" s="118"/>
      <c r="S196" s="138">
        <f t="shared" ref="S196:S198" si="272">Q196*R196</f>
        <v>0</v>
      </c>
      <c r="T196" s="117"/>
      <c r="U196" s="118"/>
      <c r="V196" s="138">
        <f t="shared" ref="V196:V198" si="273">T196*U196</f>
        <v>0</v>
      </c>
      <c r="W196" s="205"/>
      <c r="X196" s="118"/>
      <c r="Y196" s="138">
        <f t="shared" ref="Y196:Y198" si="274">W196*X196</f>
        <v>0</v>
      </c>
      <c r="Z196" s="117"/>
      <c r="AA196" s="118"/>
      <c r="AB196" s="138">
        <f t="shared" ref="AB196:AB198" si="275">Z196*AA196</f>
        <v>0</v>
      </c>
      <c r="AC196" s="120">
        <f t="shared" si="264"/>
        <v>0</v>
      </c>
      <c r="AD196" s="322">
        <f t="shared" si="265"/>
        <v>0</v>
      </c>
      <c r="AE196" s="120">
        <f t="shared" si="266"/>
        <v>0</v>
      </c>
      <c r="AF196" s="273" t="e">
        <f t="shared" si="267"/>
        <v>#DIV/0!</v>
      </c>
      <c r="AG196" s="274"/>
      <c r="AH196" s="99"/>
      <c r="AI196" s="99"/>
    </row>
    <row r="197" spans="1:35" ht="30" customHeight="1" x14ac:dyDescent="0.2">
      <c r="A197" s="113" t="s">
        <v>101</v>
      </c>
      <c r="B197" s="114" t="s">
        <v>105</v>
      </c>
      <c r="C197" s="115" t="s">
        <v>224</v>
      </c>
      <c r="D197" s="116" t="s">
        <v>121</v>
      </c>
      <c r="E197" s="117"/>
      <c r="F197" s="118"/>
      <c r="G197" s="119">
        <f t="shared" si="268"/>
        <v>0</v>
      </c>
      <c r="H197" s="117"/>
      <c r="I197" s="118"/>
      <c r="J197" s="138">
        <f t="shared" si="269"/>
        <v>0</v>
      </c>
      <c r="K197" s="205"/>
      <c r="L197" s="118"/>
      <c r="M197" s="138">
        <f t="shared" si="270"/>
        <v>0</v>
      </c>
      <c r="N197" s="117"/>
      <c r="O197" s="118"/>
      <c r="P197" s="138">
        <f t="shared" si="271"/>
        <v>0</v>
      </c>
      <c r="Q197" s="205"/>
      <c r="R197" s="118"/>
      <c r="S197" s="138">
        <f t="shared" si="272"/>
        <v>0</v>
      </c>
      <c r="T197" s="117"/>
      <c r="U197" s="118"/>
      <c r="V197" s="138">
        <f t="shared" si="273"/>
        <v>0</v>
      </c>
      <c r="W197" s="205"/>
      <c r="X197" s="118"/>
      <c r="Y197" s="138">
        <f t="shared" si="274"/>
        <v>0</v>
      </c>
      <c r="Z197" s="117"/>
      <c r="AA197" s="118"/>
      <c r="AB197" s="138">
        <f t="shared" si="275"/>
        <v>0</v>
      </c>
      <c r="AC197" s="120">
        <f t="shared" si="264"/>
        <v>0</v>
      </c>
      <c r="AD197" s="322">
        <f t="shared" si="265"/>
        <v>0</v>
      </c>
      <c r="AE197" s="120">
        <f t="shared" si="266"/>
        <v>0</v>
      </c>
      <c r="AF197" s="273" t="e">
        <f t="shared" si="267"/>
        <v>#DIV/0!</v>
      </c>
      <c r="AG197" s="274"/>
      <c r="AH197" s="99"/>
      <c r="AI197" s="99"/>
    </row>
    <row r="198" spans="1:35" ht="30" customHeight="1" x14ac:dyDescent="0.2">
      <c r="A198" s="125" t="s">
        <v>101</v>
      </c>
      <c r="B198" s="126" t="s">
        <v>106</v>
      </c>
      <c r="C198" s="127" t="s">
        <v>224</v>
      </c>
      <c r="D198" s="128" t="s">
        <v>121</v>
      </c>
      <c r="E198" s="129"/>
      <c r="F198" s="130"/>
      <c r="G198" s="131">
        <f t="shared" si="268"/>
        <v>0</v>
      </c>
      <c r="H198" s="129"/>
      <c r="I198" s="130"/>
      <c r="J198" s="228">
        <f t="shared" si="269"/>
        <v>0</v>
      </c>
      <c r="K198" s="227"/>
      <c r="L198" s="130"/>
      <c r="M198" s="228">
        <f t="shared" si="270"/>
        <v>0</v>
      </c>
      <c r="N198" s="129"/>
      <c r="O198" s="130"/>
      <c r="P198" s="228">
        <f t="shared" si="271"/>
        <v>0</v>
      </c>
      <c r="Q198" s="227"/>
      <c r="R198" s="130"/>
      <c r="S198" s="228">
        <f t="shared" si="272"/>
        <v>0</v>
      </c>
      <c r="T198" s="129"/>
      <c r="U198" s="130"/>
      <c r="V198" s="228">
        <f t="shared" si="273"/>
        <v>0</v>
      </c>
      <c r="W198" s="227"/>
      <c r="X198" s="130"/>
      <c r="Y198" s="228">
        <f t="shared" si="274"/>
        <v>0</v>
      </c>
      <c r="Z198" s="129"/>
      <c r="AA198" s="130"/>
      <c r="AB198" s="228">
        <f t="shared" si="275"/>
        <v>0</v>
      </c>
      <c r="AC198" s="236">
        <f t="shared" si="264"/>
        <v>0</v>
      </c>
      <c r="AD198" s="324">
        <f t="shared" si="265"/>
        <v>0</v>
      </c>
      <c r="AE198" s="132">
        <f t="shared" si="266"/>
        <v>0</v>
      </c>
      <c r="AF198" s="348" t="e">
        <f t="shared" si="267"/>
        <v>#DIV/0!</v>
      </c>
      <c r="AG198" s="349"/>
      <c r="AH198" s="99"/>
      <c r="AI198" s="99"/>
    </row>
    <row r="199" spans="1:35" ht="15" customHeight="1" x14ac:dyDescent="0.2">
      <c r="A199" s="100" t="s">
        <v>98</v>
      </c>
      <c r="B199" s="101" t="s">
        <v>225</v>
      </c>
      <c r="C199" s="244" t="s">
        <v>226</v>
      </c>
      <c r="D199" s="103"/>
      <c r="E199" s="104">
        <f t="shared" ref="E199:AB199" si="276">SUM(E200:E202)</f>
        <v>0</v>
      </c>
      <c r="F199" s="105">
        <f t="shared" si="276"/>
        <v>0</v>
      </c>
      <c r="G199" s="106">
        <f t="shared" si="276"/>
        <v>0</v>
      </c>
      <c r="H199" s="104">
        <f t="shared" si="276"/>
        <v>0</v>
      </c>
      <c r="I199" s="105">
        <f t="shared" si="276"/>
        <v>0</v>
      </c>
      <c r="J199" s="137">
        <f t="shared" si="276"/>
        <v>0</v>
      </c>
      <c r="K199" s="203">
        <f t="shared" si="276"/>
        <v>0</v>
      </c>
      <c r="L199" s="105">
        <f t="shared" si="276"/>
        <v>0</v>
      </c>
      <c r="M199" s="137">
        <f t="shared" si="276"/>
        <v>0</v>
      </c>
      <c r="N199" s="104">
        <f t="shared" si="276"/>
        <v>0</v>
      </c>
      <c r="O199" s="105">
        <f t="shared" si="276"/>
        <v>0</v>
      </c>
      <c r="P199" s="137">
        <f t="shared" si="276"/>
        <v>0</v>
      </c>
      <c r="Q199" s="203">
        <f t="shared" si="276"/>
        <v>0</v>
      </c>
      <c r="R199" s="105">
        <f t="shared" si="276"/>
        <v>0</v>
      </c>
      <c r="S199" s="137">
        <f t="shared" si="276"/>
        <v>0</v>
      </c>
      <c r="T199" s="104">
        <f t="shared" si="276"/>
        <v>0</v>
      </c>
      <c r="U199" s="105">
        <f t="shared" si="276"/>
        <v>0</v>
      </c>
      <c r="V199" s="137">
        <f t="shared" si="276"/>
        <v>0</v>
      </c>
      <c r="W199" s="203">
        <f t="shared" si="276"/>
        <v>0</v>
      </c>
      <c r="X199" s="105">
        <f t="shared" si="276"/>
        <v>0</v>
      </c>
      <c r="Y199" s="137">
        <f t="shared" si="276"/>
        <v>0</v>
      </c>
      <c r="Z199" s="104">
        <f t="shared" si="276"/>
        <v>0</v>
      </c>
      <c r="AA199" s="105">
        <f t="shared" si="276"/>
        <v>0</v>
      </c>
      <c r="AB199" s="137">
        <f t="shared" si="276"/>
        <v>0</v>
      </c>
      <c r="AC199" s="107">
        <f t="shared" si="264"/>
        <v>0</v>
      </c>
      <c r="AD199" s="344">
        <f t="shared" si="265"/>
        <v>0</v>
      </c>
      <c r="AE199" s="345">
        <f t="shared" si="266"/>
        <v>0</v>
      </c>
      <c r="AF199" s="346" t="e">
        <f t="shared" si="267"/>
        <v>#DIV/0!</v>
      </c>
      <c r="AG199" s="347"/>
      <c r="AH199" s="112"/>
      <c r="AI199" s="112"/>
    </row>
    <row r="200" spans="1:35" ht="30" customHeight="1" x14ac:dyDescent="0.2">
      <c r="A200" s="113" t="s">
        <v>101</v>
      </c>
      <c r="B200" s="114" t="s">
        <v>102</v>
      </c>
      <c r="C200" s="115" t="s">
        <v>227</v>
      </c>
      <c r="D200" s="116" t="s">
        <v>121</v>
      </c>
      <c r="E200" s="117"/>
      <c r="F200" s="118"/>
      <c r="G200" s="119">
        <f t="shared" ref="G200:G202" si="277">E200*F200</f>
        <v>0</v>
      </c>
      <c r="H200" s="117"/>
      <c r="I200" s="118"/>
      <c r="J200" s="138">
        <f t="shared" ref="J200:J202" si="278">H200*I200</f>
        <v>0</v>
      </c>
      <c r="K200" s="205"/>
      <c r="L200" s="118"/>
      <c r="M200" s="138">
        <f t="shared" ref="M200:M202" si="279">K200*L200</f>
        <v>0</v>
      </c>
      <c r="N200" s="117"/>
      <c r="O200" s="118"/>
      <c r="P200" s="138">
        <f t="shared" ref="P200:P202" si="280">N200*O200</f>
        <v>0</v>
      </c>
      <c r="Q200" s="205"/>
      <c r="R200" s="118"/>
      <c r="S200" s="138">
        <f t="shared" ref="S200:S202" si="281">Q200*R200</f>
        <v>0</v>
      </c>
      <c r="T200" s="117"/>
      <c r="U200" s="118"/>
      <c r="V200" s="138">
        <f t="shared" ref="V200:V202" si="282">T200*U200</f>
        <v>0</v>
      </c>
      <c r="W200" s="205"/>
      <c r="X200" s="118"/>
      <c r="Y200" s="138">
        <f t="shared" ref="Y200:Y202" si="283">W200*X200</f>
        <v>0</v>
      </c>
      <c r="Z200" s="117"/>
      <c r="AA200" s="118"/>
      <c r="AB200" s="138">
        <f t="shared" ref="AB200:AB202" si="284">Z200*AA200</f>
        <v>0</v>
      </c>
      <c r="AC200" s="120">
        <f t="shared" si="264"/>
        <v>0</v>
      </c>
      <c r="AD200" s="322">
        <f t="shared" si="265"/>
        <v>0</v>
      </c>
      <c r="AE200" s="120">
        <f t="shared" si="266"/>
        <v>0</v>
      </c>
      <c r="AF200" s="273" t="e">
        <f t="shared" si="267"/>
        <v>#DIV/0!</v>
      </c>
      <c r="AG200" s="274"/>
      <c r="AH200" s="99"/>
      <c r="AI200" s="99"/>
    </row>
    <row r="201" spans="1:35" ht="30" customHeight="1" x14ac:dyDescent="0.2">
      <c r="A201" s="113" t="s">
        <v>101</v>
      </c>
      <c r="B201" s="114" t="s">
        <v>105</v>
      </c>
      <c r="C201" s="115" t="s">
        <v>227</v>
      </c>
      <c r="D201" s="116" t="s">
        <v>121</v>
      </c>
      <c r="E201" s="117"/>
      <c r="F201" s="118"/>
      <c r="G201" s="119">
        <f t="shared" si="277"/>
        <v>0</v>
      </c>
      <c r="H201" s="117"/>
      <c r="I201" s="118"/>
      <c r="J201" s="138">
        <f t="shared" si="278"/>
        <v>0</v>
      </c>
      <c r="K201" s="205"/>
      <c r="L201" s="118"/>
      <c r="M201" s="138">
        <f t="shared" si="279"/>
        <v>0</v>
      </c>
      <c r="N201" s="117"/>
      <c r="O201" s="118"/>
      <c r="P201" s="138">
        <f t="shared" si="280"/>
        <v>0</v>
      </c>
      <c r="Q201" s="205"/>
      <c r="R201" s="118"/>
      <c r="S201" s="138">
        <f t="shared" si="281"/>
        <v>0</v>
      </c>
      <c r="T201" s="117"/>
      <c r="U201" s="118"/>
      <c r="V201" s="138">
        <f t="shared" si="282"/>
        <v>0</v>
      </c>
      <c r="W201" s="205"/>
      <c r="X201" s="118"/>
      <c r="Y201" s="138">
        <f t="shared" si="283"/>
        <v>0</v>
      </c>
      <c r="Z201" s="117"/>
      <c r="AA201" s="118"/>
      <c r="AB201" s="138">
        <f t="shared" si="284"/>
        <v>0</v>
      </c>
      <c r="AC201" s="120">
        <f t="shared" si="264"/>
        <v>0</v>
      </c>
      <c r="AD201" s="322">
        <f t="shared" si="265"/>
        <v>0</v>
      </c>
      <c r="AE201" s="120">
        <f t="shared" si="266"/>
        <v>0</v>
      </c>
      <c r="AF201" s="273" t="e">
        <f t="shared" si="267"/>
        <v>#DIV/0!</v>
      </c>
      <c r="AG201" s="274"/>
      <c r="AH201" s="99"/>
      <c r="AI201" s="99"/>
    </row>
    <row r="202" spans="1:35" ht="30" customHeight="1" x14ac:dyDescent="0.2">
      <c r="A202" s="125" t="s">
        <v>101</v>
      </c>
      <c r="B202" s="126" t="s">
        <v>106</v>
      </c>
      <c r="C202" s="127" t="s">
        <v>227</v>
      </c>
      <c r="D202" s="128" t="s">
        <v>121</v>
      </c>
      <c r="E202" s="129"/>
      <c r="F202" s="130"/>
      <c r="G202" s="131">
        <f t="shared" si="277"/>
        <v>0</v>
      </c>
      <c r="H202" s="129"/>
      <c r="I202" s="130"/>
      <c r="J202" s="228">
        <f t="shared" si="278"/>
        <v>0</v>
      </c>
      <c r="K202" s="227"/>
      <c r="L202" s="130"/>
      <c r="M202" s="228">
        <f t="shared" si="279"/>
        <v>0</v>
      </c>
      <c r="N202" s="129"/>
      <c r="O202" s="130"/>
      <c r="P202" s="228">
        <f t="shared" si="280"/>
        <v>0</v>
      </c>
      <c r="Q202" s="227"/>
      <c r="R202" s="130"/>
      <c r="S202" s="228">
        <f t="shared" si="281"/>
        <v>0</v>
      </c>
      <c r="T202" s="129"/>
      <c r="U202" s="130"/>
      <c r="V202" s="228">
        <f t="shared" si="282"/>
        <v>0</v>
      </c>
      <c r="W202" s="227"/>
      <c r="X202" s="130"/>
      <c r="Y202" s="228">
        <f t="shared" si="283"/>
        <v>0</v>
      </c>
      <c r="Z202" s="129"/>
      <c r="AA202" s="130"/>
      <c r="AB202" s="228">
        <f t="shared" si="284"/>
        <v>0</v>
      </c>
      <c r="AC202" s="132">
        <f t="shared" si="264"/>
        <v>0</v>
      </c>
      <c r="AD202" s="350">
        <f t="shared" si="265"/>
        <v>0</v>
      </c>
      <c r="AE202" s="132">
        <f t="shared" si="266"/>
        <v>0</v>
      </c>
      <c r="AF202" s="348" t="e">
        <f t="shared" si="267"/>
        <v>#DIV/0!</v>
      </c>
      <c r="AG202" s="349"/>
      <c r="AH202" s="99"/>
      <c r="AI202" s="99"/>
    </row>
    <row r="203" spans="1:35" ht="15" customHeight="1" x14ac:dyDescent="0.2">
      <c r="A203" s="100" t="s">
        <v>98</v>
      </c>
      <c r="B203" s="101" t="s">
        <v>228</v>
      </c>
      <c r="C203" s="244" t="s">
        <v>229</v>
      </c>
      <c r="D203" s="103"/>
      <c r="E203" s="104">
        <f t="shared" ref="E203:AB203" si="285">SUM(E204:E208)</f>
        <v>0</v>
      </c>
      <c r="F203" s="105">
        <f t="shared" si="285"/>
        <v>0</v>
      </c>
      <c r="G203" s="106">
        <f t="shared" si="285"/>
        <v>0</v>
      </c>
      <c r="H203" s="104">
        <f t="shared" si="285"/>
        <v>0</v>
      </c>
      <c r="I203" s="105">
        <f t="shared" si="285"/>
        <v>0</v>
      </c>
      <c r="J203" s="137">
        <f t="shared" si="285"/>
        <v>0</v>
      </c>
      <c r="K203" s="203">
        <f t="shared" si="285"/>
        <v>0</v>
      </c>
      <c r="L203" s="105">
        <f t="shared" si="285"/>
        <v>0</v>
      </c>
      <c r="M203" s="137">
        <f t="shared" si="285"/>
        <v>0</v>
      </c>
      <c r="N203" s="104">
        <f t="shared" si="285"/>
        <v>0</v>
      </c>
      <c r="O203" s="105">
        <f t="shared" si="285"/>
        <v>0</v>
      </c>
      <c r="P203" s="137">
        <f t="shared" si="285"/>
        <v>0</v>
      </c>
      <c r="Q203" s="203">
        <f t="shared" si="285"/>
        <v>0</v>
      </c>
      <c r="R203" s="105">
        <f t="shared" si="285"/>
        <v>0</v>
      </c>
      <c r="S203" s="137">
        <f t="shared" si="285"/>
        <v>0</v>
      </c>
      <c r="T203" s="104">
        <f t="shared" si="285"/>
        <v>0</v>
      </c>
      <c r="U203" s="105">
        <f t="shared" si="285"/>
        <v>0</v>
      </c>
      <c r="V203" s="137">
        <f t="shared" si="285"/>
        <v>0</v>
      </c>
      <c r="W203" s="203">
        <f t="shared" si="285"/>
        <v>0</v>
      </c>
      <c r="X203" s="105">
        <f t="shared" si="285"/>
        <v>0</v>
      </c>
      <c r="Y203" s="137">
        <f t="shared" si="285"/>
        <v>0</v>
      </c>
      <c r="Z203" s="104">
        <f t="shared" si="285"/>
        <v>0</v>
      </c>
      <c r="AA203" s="105">
        <f t="shared" si="285"/>
        <v>0</v>
      </c>
      <c r="AB203" s="106">
        <f t="shared" si="285"/>
        <v>0</v>
      </c>
      <c r="AC203" s="345">
        <f t="shared" si="264"/>
        <v>0</v>
      </c>
      <c r="AD203" s="351">
        <f t="shared" si="265"/>
        <v>0</v>
      </c>
      <c r="AE203" s="345">
        <f t="shared" si="266"/>
        <v>0</v>
      </c>
      <c r="AF203" s="346" t="e">
        <f t="shared" si="267"/>
        <v>#DIV/0!</v>
      </c>
      <c r="AG203" s="347"/>
      <c r="AH203" s="112"/>
      <c r="AI203" s="112"/>
    </row>
    <row r="204" spans="1:35" ht="30" customHeight="1" x14ac:dyDescent="0.2">
      <c r="A204" s="113" t="s">
        <v>101</v>
      </c>
      <c r="B204" s="114" t="s">
        <v>102</v>
      </c>
      <c r="C204" s="115" t="s">
        <v>230</v>
      </c>
      <c r="D204" s="116" t="s">
        <v>231</v>
      </c>
      <c r="E204" s="117"/>
      <c r="F204" s="118"/>
      <c r="G204" s="119">
        <f t="shared" ref="G204:G208" si="286">E204*F204</f>
        <v>0</v>
      </c>
      <c r="H204" s="117"/>
      <c r="I204" s="118"/>
      <c r="J204" s="138">
        <f t="shared" ref="J204:J208" si="287">H204*I204</f>
        <v>0</v>
      </c>
      <c r="K204" s="205"/>
      <c r="L204" s="118"/>
      <c r="M204" s="138">
        <f t="shared" ref="M204:M208" si="288">K204*L204</f>
        <v>0</v>
      </c>
      <c r="N204" s="117"/>
      <c r="O204" s="118"/>
      <c r="P204" s="138">
        <f t="shared" ref="P204:P208" si="289">N204*O204</f>
        <v>0</v>
      </c>
      <c r="Q204" s="205"/>
      <c r="R204" s="118"/>
      <c r="S204" s="138">
        <f t="shared" ref="S204:S208" si="290">Q204*R204</f>
        <v>0</v>
      </c>
      <c r="T204" s="117"/>
      <c r="U204" s="118"/>
      <c r="V204" s="138">
        <f t="shared" ref="V204:V208" si="291">T204*U204</f>
        <v>0</v>
      </c>
      <c r="W204" s="205"/>
      <c r="X204" s="118"/>
      <c r="Y204" s="138">
        <f t="shared" ref="Y204:Y208" si="292">W204*X204</f>
        <v>0</v>
      </c>
      <c r="Z204" s="117"/>
      <c r="AA204" s="118"/>
      <c r="AB204" s="119">
        <f t="shared" ref="AB204:AB208" si="293">Z204*AA204</f>
        <v>0</v>
      </c>
      <c r="AC204" s="120">
        <f t="shared" si="264"/>
        <v>0</v>
      </c>
      <c r="AD204" s="322">
        <f t="shared" si="265"/>
        <v>0</v>
      </c>
      <c r="AE204" s="120">
        <f t="shared" si="266"/>
        <v>0</v>
      </c>
      <c r="AF204" s="273" t="e">
        <f t="shared" si="267"/>
        <v>#DIV/0!</v>
      </c>
      <c r="AG204" s="274"/>
      <c r="AH204" s="99"/>
      <c r="AI204" s="99"/>
    </row>
    <row r="205" spans="1:35" ht="30" customHeight="1" x14ac:dyDescent="0.2">
      <c r="A205" s="113" t="s">
        <v>101</v>
      </c>
      <c r="B205" s="114" t="s">
        <v>105</v>
      </c>
      <c r="C205" s="115" t="s">
        <v>232</v>
      </c>
      <c r="D205" s="116" t="s">
        <v>231</v>
      </c>
      <c r="E205" s="117"/>
      <c r="F205" s="118"/>
      <c r="G205" s="119">
        <f t="shared" si="286"/>
        <v>0</v>
      </c>
      <c r="H205" s="117"/>
      <c r="I205" s="118"/>
      <c r="J205" s="138">
        <f t="shared" si="287"/>
        <v>0</v>
      </c>
      <c r="K205" s="205"/>
      <c r="L205" s="118"/>
      <c r="M205" s="138">
        <f t="shared" si="288"/>
        <v>0</v>
      </c>
      <c r="N205" s="117"/>
      <c r="O205" s="118"/>
      <c r="P205" s="138">
        <f t="shared" si="289"/>
        <v>0</v>
      </c>
      <c r="Q205" s="205"/>
      <c r="R205" s="118"/>
      <c r="S205" s="138">
        <f t="shared" si="290"/>
        <v>0</v>
      </c>
      <c r="T205" s="117"/>
      <c r="U205" s="118"/>
      <c r="V205" s="138">
        <f t="shared" si="291"/>
        <v>0</v>
      </c>
      <c r="W205" s="205"/>
      <c r="X205" s="118"/>
      <c r="Y205" s="138">
        <f t="shared" si="292"/>
        <v>0</v>
      </c>
      <c r="Z205" s="117"/>
      <c r="AA205" s="118"/>
      <c r="AB205" s="119">
        <f t="shared" si="293"/>
        <v>0</v>
      </c>
      <c r="AC205" s="120">
        <f t="shared" si="264"/>
        <v>0</v>
      </c>
      <c r="AD205" s="322">
        <f t="shared" si="265"/>
        <v>0</v>
      </c>
      <c r="AE205" s="120">
        <f t="shared" si="266"/>
        <v>0</v>
      </c>
      <c r="AF205" s="273" t="e">
        <f t="shared" si="267"/>
        <v>#DIV/0!</v>
      </c>
      <c r="AG205" s="274"/>
      <c r="AH205" s="99"/>
      <c r="AI205" s="99"/>
    </row>
    <row r="206" spans="1:35" ht="30" customHeight="1" x14ac:dyDescent="0.2">
      <c r="A206" s="113" t="s">
        <v>101</v>
      </c>
      <c r="B206" s="114" t="s">
        <v>106</v>
      </c>
      <c r="C206" s="115" t="s">
        <v>233</v>
      </c>
      <c r="D206" s="116" t="s">
        <v>231</v>
      </c>
      <c r="E206" s="117"/>
      <c r="F206" s="118"/>
      <c r="G206" s="119">
        <f t="shared" si="286"/>
        <v>0</v>
      </c>
      <c r="H206" s="117"/>
      <c r="I206" s="118"/>
      <c r="J206" s="138">
        <f t="shared" si="287"/>
        <v>0</v>
      </c>
      <c r="K206" s="205"/>
      <c r="L206" s="118"/>
      <c r="M206" s="138">
        <f t="shared" si="288"/>
        <v>0</v>
      </c>
      <c r="N206" s="117"/>
      <c r="O206" s="118"/>
      <c r="P206" s="138">
        <f t="shared" si="289"/>
        <v>0</v>
      </c>
      <c r="Q206" s="205"/>
      <c r="R206" s="118"/>
      <c r="S206" s="138">
        <f t="shared" si="290"/>
        <v>0</v>
      </c>
      <c r="T206" s="117"/>
      <c r="U206" s="118"/>
      <c r="V206" s="138">
        <f t="shared" si="291"/>
        <v>0</v>
      </c>
      <c r="W206" s="205"/>
      <c r="X206" s="118"/>
      <c r="Y206" s="138">
        <f t="shared" si="292"/>
        <v>0</v>
      </c>
      <c r="Z206" s="117"/>
      <c r="AA206" s="118"/>
      <c r="AB206" s="119">
        <f t="shared" si="293"/>
        <v>0</v>
      </c>
      <c r="AC206" s="120">
        <f t="shared" si="264"/>
        <v>0</v>
      </c>
      <c r="AD206" s="322">
        <f t="shared" si="265"/>
        <v>0</v>
      </c>
      <c r="AE206" s="120">
        <f t="shared" si="266"/>
        <v>0</v>
      </c>
      <c r="AF206" s="273" t="e">
        <f t="shared" si="267"/>
        <v>#DIV/0!</v>
      </c>
      <c r="AG206" s="274"/>
      <c r="AH206" s="99"/>
      <c r="AI206" s="99"/>
    </row>
    <row r="207" spans="1:35" ht="30" customHeight="1" x14ac:dyDescent="0.2">
      <c r="A207" s="113" t="s">
        <v>101</v>
      </c>
      <c r="B207" s="114" t="s">
        <v>181</v>
      </c>
      <c r="C207" s="115" t="s">
        <v>234</v>
      </c>
      <c r="D207" s="116" t="s">
        <v>231</v>
      </c>
      <c r="E207" s="117"/>
      <c r="F207" s="118"/>
      <c r="G207" s="119">
        <f t="shared" si="286"/>
        <v>0</v>
      </c>
      <c r="H207" s="117"/>
      <c r="I207" s="118"/>
      <c r="J207" s="138">
        <f t="shared" si="287"/>
        <v>0</v>
      </c>
      <c r="K207" s="205"/>
      <c r="L207" s="118"/>
      <c r="M207" s="138">
        <f t="shared" si="288"/>
        <v>0</v>
      </c>
      <c r="N207" s="117"/>
      <c r="O207" s="118"/>
      <c r="P207" s="138">
        <f t="shared" si="289"/>
        <v>0</v>
      </c>
      <c r="Q207" s="205"/>
      <c r="R207" s="118"/>
      <c r="S207" s="138">
        <f t="shared" si="290"/>
        <v>0</v>
      </c>
      <c r="T207" s="117"/>
      <c r="U207" s="118"/>
      <c r="V207" s="138">
        <f t="shared" si="291"/>
        <v>0</v>
      </c>
      <c r="W207" s="205"/>
      <c r="X207" s="118"/>
      <c r="Y207" s="138">
        <f t="shared" si="292"/>
        <v>0</v>
      </c>
      <c r="Z207" s="117"/>
      <c r="AA207" s="118"/>
      <c r="AB207" s="119">
        <f t="shared" si="293"/>
        <v>0</v>
      </c>
      <c r="AC207" s="120">
        <f t="shared" si="264"/>
        <v>0</v>
      </c>
      <c r="AD207" s="322">
        <f t="shared" si="265"/>
        <v>0</v>
      </c>
      <c r="AE207" s="120">
        <f t="shared" si="266"/>
        <v>0</v>
      </c>
      <c r="AF207" s="273" t="e">
        <f t="shared" si="267"/>
        <v>#DIV/0!</v>
      </c>
      <c r="AG207" s="274"/>
      <c r="AH207" s="99"/>
      <c r="AI207" s="99"/>
    </row>
    <row r="208" spans="1:35" ht="30" customHeight="1" x14ac:dyDescent="0.2">
      <c r="A208" s="139" t="s">
        <v>101</v>
      </c>
      <c r="B208" s="140" t="s">
        <v>182</v>
      </c>
      <c r="C208" s="141" t="s">
        <v>235</v>
      </c>
      <c r="D208" s="142" t="s">
        <v>231</v>
      </c>
      <c r="E208" s="143"/>
      <c r="F208" s="144"/>
      <c r="G208" s="145">
        <f t="shared" si="286"/>
        <v>0</v>
      </c>
      <c r="H208" s="143"/>
      <c r="I208" s="144"/>
      <c r="J208" s="146">
        <f t="shared" si="287"/>
        <v>0</v>
      </c>
      <c r="K208" s="207"/>
      <c r="L208" s="144"/>
      <c r="M208" s="146">
        <f t="shared" si="288"/>
        <v>0</v>
      </c>
      <c r="N208" s="143"/>
      <c r="O208" s="144"/>
      <c r="P208" s="146">
        <f t="shared" si="289"/>
        <v>0</v>
      </c>
      <c r="Q208" s="207"/>
      <c r="R208" s="144"/>
      <c r="S208" s="146">
        <f t="shared" si="290"/>
        <v>0</v>
      </c>
      <c r="T208" s="143"/>
      <c r="U208" s="144"/>
      <c r="V208" s="146">
        <f t="shared" si="291"/>
        <v>0</v>
      </c>
      <c r="W208" s="207"/>
      <c r="X208" s="144"/>
      <c r="Y208" s="146">
        <f t="shared" si="292"/>
        <v>0</v>
      </c>
      <c r="Z208" s="143"/>
      <c r="AA208" s="144"/>
      <c r="AB208" s="145">
        <f t="shared" si="293"/>
        <v>0</v>
      </c>
      <c r="AC208" s="132">
        <f t="shared" si="264"/>
        <v>0</v>
      </c>
      <c r="AD208" s="350">
        <f t="shared" si="265"/>
        <v>0</v>
      </c>
      <c r="AE208" s="132">
        <f t="shared" si="266"/>
        <v>0</v>
      </c>
      <c r="AF208" s="348" t="e">
        <f t="shared" si="267"/>
        <v>#DIV/0!</v>
      </c>
      <c r="AG208" s="349"/>
      <c r="AH208" s="99"/>
      <c r="AI208" s="99"/>
    </row>
    <row r="209" spans="1:35" ht="15" customHeight="1" x14ac:dyDescent="0.2">
      <c r="A209" s="100" t="s">
        <v>98</v>
      </c>
      <c r="B209" s="101" t="s">
        <v>236</v>
      </c>
      <c r="C209" s="244" t="s">
        <v>221</v>
      </c>
      <c r="D209" s="103"/>
      <c r="E209" s="104">
        <f t="shared" ref="E209:AB209" si="294">SUM(E210:E215)</f>
        <v>5</v>
      </c>
      <c r="F209" s="105">
        <f t="shared" si="294"/>
        <v>16500</v>
      </c>
      <c r="G209" s="106">
        <f t="shared" si="294"/>
        <v>40500</v>
      </c>
      <c r="H209" s="104">
        <f t="shared" si="294"/>
        <v>5</v>
      </c>
      <c r="I209" s="105">
        <f t="shared" si="294"/>
        <v>16500</v>
      </c>
      <c r="J209" s="137">
        <f t="shared" si="294"/>
        <v>40500</v>
      </c>
      <c r="K209" s="203">
        <f t="shared" si="294"/>
        <v>0</v>
      </c>
      <c r="L209" s="105">
        <f t="shared" si="294"/>
        <v>0</v>
      </c>
      <c r="M209" s="137">
        <f t="shared" si="294"/>
        <v>0</v>
      </c>
      <c r="N209" s="104">
        <f t="shared" si="294"/>
        <v>0</v>
      </c>
      <c r="O209" s="105">
        <f t="shared" si="294"/>
        <v>0</v>
      </c>
      <c r="P209" s="137">
        <f t="shared" si="294"/>
        <v>0</v>
      </c>
      <c r="Q209" s="203">
        <f t="shared" si="294"/>
        <v>0</v>
      </c>
      <c r="R209" s="105">
        <f t="shared" si="294"/>
        <v>0</v>
      </c>
      <c r="S209" s="137">
        <f t="shared" si="294"/>
        <v>0</v>
      </c>
      <c r="T209" s="104">
        <f t="shared" si="294"/>
        <v>0</v>
      </c>
      <c r="U209" s="105">
        <f t="shared" si="294"/>
        <v>0</v>
      </c>
      <c r="V209" s="137">
        <f t="shared" si="294"/>
        <v>0</v>
      </c>
      <c r="W209" s="203">
        <f t="shared" si="294"/>
        <v>0</v>
      </c>
      <c r="X209" s="105">
        <f t="shared" si="294"/>
        <v>0</v>
      </c>
      <c r="Y209" s="137">
        <f t="shared" si="294"/>
        <v>0</v>
      </c>
      <c r="Z209" s="104">
        <f t="shared" si="294"/>
        <v>0</v>
      </c>
      <c r="AA209" s="105">
        <f t="shared" si="294"/>
        <v>0</v>
      </c>
      <c r="AB209" s="106">
        <f t="shared" si="294"/>
        <v>0</v>
      </c>
      <c r="AC209" s="345">
        <f t="shared" si="264"/>
        <v>40500</v>
      </c>
      <c r="AD209" s="351">
        <f t="shared" si="265"/>
        <v>40500</v>
      </c>
      <c r="AE209" s="345">
        <f t="shared" si="266"/>
        <v>0</v>
      </c>
      <c r="AF209" s="346">
        <f t="shared" si="267"/>
        <v>0</v>
      </c>
      <c r="AG209" s="347"/>
      <c r="AH209" s="112"/>
      <c r="AI209" s="112"/>
    </row>
    <row r="210" spans="1:35" ht="30" customHeight="1" x14ac:dyDescent="0.2">
      <c r="A210" s="399" t="s">
        <v>101</v>
      </c>
      <c r="B210" s="400" t="s">
        <v>102</v>
      </c>
      <c r="C210" s="403" t="s">
        <v>237</v>
      </c>
      <c r="D210" s="417"/>
      <c r="E210" s="418"/>
      <c r="F210" s="402"/>
      <c r="G210" s="119">
        <f t="shared" ref="G210:G215" si="295">E210*F210</f>
        <v>0</v>
      </c>
      <c r="H210" s="117"/>
      <c r="I210" s="118"/>
      <c r="J210" s="138">
        <f t="shared" ref="J210:J215" si="296">H210*I210</f>
        <v>0</v>
      </c>
      <c r="K210" s="205"/>
      <c r="L210" s="118"/>
      <c r="M210" s="138">
        <f t="shared" ref="M210:M215" si="297">K210*L210</f>
        <v>0</v>
      </c>
      <c r="N210" s="117"/>
      <c r="O210" s="118"/>
      <c r="P210" s="138">
        <f t="shared" ref="P210:P215" si="298">N210*O210</f>
        <v>0</v>
      </c>
      <c r="Q210" s="205"/>
      <c r="R210" s="118"/>
      <c r="S210" s="138">
        <f t="shared" ref="S210:S215" si="299">Q210*R210</f>
        <v>0</v>
      </c>
      <c r="T210" s="117"/>
      <c r="U210" s="118"/>
      <c r="V210" s="138">
        <f t="shared" ref="V210:V215" si="300">T210*U210</f>
        <v>0</v>
      </c>
      <c r="W210" s="205"/>
      <c r="X210" s="118"/>
      <c r="Y210" s="138">
        <f t="shared" ref="Y210:Y215" si="301">W210*X210</f>
        <v>0</v>
      </c>
      <c r="Z210" s="117"/>
      <c r="AA210" s="118"/>
      <c r="AB210" s="119">
        <f t="shared" ref="AB210:AB215" si="302">Z210*AA210</f>
        <v>0</v>
      </c>
      <c r="AC210" s="120">
        <f t="shared" si="264"/>
        <v>0</v>
      </c>
      <c r="AD210" s="322">
        <f t="shared" si="265"/>
        <v>0</v>
      </c>
      <c r="AE210" s="120">
        <f t="shared" si="266"/>
        <v>0</v>
      </c>
      <c r="AF210" s="273" t="e">
        <f t="shared" si="267"/>
        <v>#DIV/0!</v>
      </c>
      <c r="AG210" s="274"/>
      <c r="AH210" s="99"/>
      <c r="AI210" s="99"/>
    </row>
    <row r="211" spans="1:35" ht="30" customHeight="1" x14ac:dyDescent="0.2">
      <c r="A211" s="399" t="s">
        <v>101</v>
      </c>
      <c r="B211" s="400" t="s">
        <v>105</v>
      </c>
      <c r="C211" s="403" t="s">
        <v>238</v>
      </c>
      <c r="D211" s="417"/>
      <c r="E211" s="418"/>
      <c r="F211" s="402"/>
      <c r="G211" s="119">
        <f t="shared" si="295"/>
        <v>0</v>
      </c>
      <c r="H211" s="117"/>
      <c r="I211" s="118"/>
      <c r="J211" s="138">
        <f t="shared" si="296"/>
        <v>0</v>
      </c>
      <c r="K211" s="205"/>
      <c r="L211" s="118"/>
      <c r="M211" s="138">
        <f t="shared" si="297"/>
        <v>0</v>
      </c>
      <c r="N211" s="117"/>
      <c r="O211" s="118"/>
      <c r="P211" s="138">
        <f t="shared" si="298"/>
        <v>0</v>
      </c>
      <c r="Q211" s="205"/>
      <c r="R211" s="118"/>
      <c r="S211" s="138">
        <f t="shared" si="299"/>
        <v>0</v>
      </c>
      <c r="T211" s="117"/>
      <c r="U211" s="118"/>
      <c r="V211" s="138">
        <f t="shared" si="300"/>
        <v>0</v>
      </c>
      <c r="W211" s="205"/>
      <c r="X211" s="118"/>
      <c r="Y211" s="138">
        <f t="shared" si="301"/>
        <v>0</v>
      </c>
      <c r="Z211" s="117"/>
      <c r="AA211" s="118"/>
      <c r="AB211" s="119">
        <f t="shared" si="302"/>
        <v>0</v>
      </c>
      <c r="AC211" s="120">
        <f t="shared" si="264"/>
        <v>0</v>
      </c>
      <c r="AD211" s="322">
        <f t="shared" si="265"/>
        <v>0</v>
      </c>
      <c r="AE211" s="120">
        <f t="shared" si="266"/>
        <v>0</v>
      </c>
      <c r="AF211" s="273" t="e">
        <f t="shared" si="267"/>
        <v>#DIV/0!</v>
      </c>
      <c r="AG211" s="274"/>
      <c r="AH211" s="99"/>
      <c r="AI211" s="99"/>
    </row>
    <row r="212" spans="1:35" ht="30" customHeight="1" x14ac:dyDescent="0.2">
      <c r="A212" s="399" t="s">
        <v>101</v>
      </c>
      <c r="B212" s="400" t="s">
        <v>106</v>
      </c>
      <c r="C212" s="403" t="s">
        <v>239</v>
      </c>
      <c r="D212" s="417"/>
      <c r="E212" s="418"/>
      <c r="F212" s="402"/>
      <c r="G212" s="119">
        <f t="shared" si="295"/>
        <v>0</v>
      </c>
      <c r="H212" s="117"/>
      <c r="I212" s="118"/>
      <c r="J212" s="138">
        <f t="shared" si="296"/>
        <v>0</v>
      </c>
      <c r="K212" s="205"/>
      <c r="L212" s="118"/>
      <c r="M212" s="138">
        <f t="shared" si="297"/>
        <v>0</v>
      </c>
      <c r="N212" s="117"/>
      <c r="O212" s="118"/>
      <c r="P212" s="138">
        <f t="shared" si="298"/>
        <v>0</v>
      </c>
      <c r="Q212" s="205"/>
      <c r="R212" s="118"/>
      <c r="S212" s="138">
        <f t="shared" si="299"/>
        <v>0</v>
      </c>
      <c r="T212" s="117"/>
      <c r="U212" s="118"/>
      <c r="V212" s="138">
        <f t="shared" si="300"/>
        <v>0</v>
      </c>
      <c r="W212" s="205"/>
      <c r="X212" s="118"/>
      <c r="Y212" s="138">
        <f t="shared" si="301"/>
        <v>0</v>
      </c>
      <c r="Z212" s="117"/>
      <c r="AA212" s="118"/>
      <c r="AB212" s="119">
        <f t="shared" si="302"/>
        <v>0</v>
      </c>
      <c r="AC212" s="120">
        <f t="shared" si="264"/>
        <v>0</v>
      </c>
      <c r="AD212" s="322">
        <f t="shared" si="265"/>
        <v>0</v>
      </c>
      <c r="AE212" s="120">
        <f t="shared" si="266"/>
        <v>0</v>
      </c>
      <c r="AF212" s="273" t="e">
        <f t="shared" si="267"/>
        <v>#DIV/0!</v>
      </c>
      <c r="AG212" s="274"/>
      <c r="AH212" s="99"/>
      <c r="AI212" s="99"/>
    </row>
    <row r="213" spans="1:35" ht="30" customHeight="1" x14ac:dyDescent="0.2">
      <c r="A213" s="399" t="s">
        <v>101</v>
      </c>
      <c r="B213" s="400" t="s">
        <v>181</v>
      </c>
      <c r="C213" s="445" t="s">
        <v>240</v>
      </c>
      <c r="D213" s="417"/>
      <c r="E213" s="418">
        <v>1</v>
      </c>
      <c r="F213" s="402">
        <v>1500</v>
      </c>
      <c r="G213" s="119">
        <f t="shared" si="295"/>
        <v>1500</v>
      </c>
      <c r="H213" s="418">
        <v>1</v>
      </c>
      <c r="I213" s="402">
        <v>1500</v>
      </c>
      <c r="J213" s="138">
        <f t="shared" si="296"/>
        <v>1500</v>
      </c>
      <c r="K213" s="205"/>
      <c r="L213" s="118"/>
      <c r="M213" s="138">
        <f t="shared" si="297"/>
        <v>0</v>
      </c>
      <c r="N213" s="117"/>
      <c r="O213" s="118"/>
      <c r="P213" s="138">
        <f t="shared" si="298"/>
        <v>0</v>
      </c>
      <c r="Q213" s="205"/>
      <c r="R213" s="118"/>
      <c r="S213" s="138">
        <f t="shared" si="299"/>
        <v>0</v>
      </c>
      <c r="T213" s="117"/>
      <c r="U213" s="118"/>
      <c r="V213" s="138">
        <f t="shared" si="300"/>
        <v>0</v>
      </c>
      <c r="W213" s="205"/>
      <c r="X213" s="118"/>
      <c r="Y213" s="138">
        <f t="shared" si="301"/>
        <v>0</v>
      </c>
      <c r="Z213" s="117"/>
      <c r="AA213" s="118"/>
      <c r="AB213" s="119">
        <f t="shared" si="302"/>
        <v>0</v>
      </c>
      <c r="AC213" s="120">
        <f t="shared" si="264"/>
        <v>1500</v>
      </c>
      <c r="AD213" s="322">
        <f t="shared" si="265"/>
        <v>1500</v>
      </c>
      <c r="AE213" s="120">
        <f t="shared" si="266"/>
        <v>0</v>
      </c>
      <c r="AF213" s="273">
        <f t="shared" si="267"/>
        <v>0</v>
      </c>
      <c r="AG213" s="274"/>
      <c r="AH213" s="99"/>
      <c r="AI213" s="99"/>
    </row>
    <row r="214" spans="1:35" ht="52.5" customHeight="1" x14ac:dyDescent="0.2">
      <c r="A214" s="399" t="s">
        <v>101</v>
      </c>
      <c r="B214" s="400" t="s">
        <v>182</v>
      </c>
      <c r="C214" s="445" t="s">
        <v>343</v>
      </c>
      <c r="D214" s="417" t="s">
        <v>344</v>
      </c>
      <c r="E214" s="418">
        <v>3</v>
      </c>
      <c r="F214" s="402">
        <v>12000</v>
      </c>
      <c r="G214" s="119">
        <f t="shared" si="295"/>
        <v>36000</v>
      </c>
      <c r="H214" s="418">
        <v>3</v>
      </c>
      <c r="I214" s="402">
        <v>12000</v>
      </c>
      <c r="J214" s="138">
        <f t="shared" si="296"/>
        <v>36000</v>
      </c>
      <c r="K214" s="205"/>
      <c r="L214" s="118"/>
      <c r="M214" s="138">
        <f t="shared" si="297"/>
        <v>0</v>
      </c>
      <c r="N214" s="117"/>
      <c r="O214" s="118"/>
      <c r="P214" s="138">
        <f t="shared" si="298"/>
        <v>0</v>
      </c>
      <c r="Q214" s="205"/>
      <c r="R214" s="118"/>
      <c r="S214" s="138">
        <f t="shared" si="299"/>
        <v>0</v>
      </c>
      <c r="T214" s="117"/>
      <c r="U214" s="118"/>
      <c r="V214" s="138">
        <f t="shared" si="300"/>
        <v>0</v>
      </c>
      <c r="W214" s="205"/>
      <c r="X214" s="118"/>
      <c r="Y214" s="138">
        <f t="shared" si="301"/>
        <v>0</v>
      </c>
      <c r="Z214" s="117"/>
      <c r="AA214" s="118"/>
      <c r="AB214" s="119">
        <f t="shared" si="302"/>
        <v>0</v>
      </c>
      <c r="AC214" s="120">
        <f t="shared" si="264"/>
        <v>36000</v>
      </c>
      <c r="AD214" s="322">
        <f t="shared" si="265"/>
        <v>36000</v>
      </c>
      <c r="AE214" s="120">
        <f t="shared" si="266"/>
        <v>0</v>
      </c>
      <c r="AF214" s="273">
        <f t="shared" si="267"/>
        <v>0</v>
      </c>
      <c r="AG214" s="274"/>
      <c r="AH214" s="99"/>
      <c r="AI214" s="99"/>
    </row>
    <row r="215" spans="1:35" ht="30" customHeight="1" x14ac:dyDescent="0.2">
      <c r="A215" s="409" t="s">
        <v>101</v>
      </c>
      <c r="B215" s="406" t="s">
        <v>183</v>
      </c>
      <c r="C215" s="445" t="s">
        <v>345</v>
      </c>
      <c r="D215" s="432" t="s">
        <v>215</v>
      </c>
      <c r="E215" s="433">
        <v>1</v>
      </c>
      <c r="F215" s="415">
        <v>3000</v>
      </c>
      <c r="G215" s="145">
        <f t="shared" si="295"/>
        <v>3000</v>
      </c>
      <c r="H215" s="433">
        <v>1</v>
      </c>
      <c r="I215" s="415">
        <v>3000</v>
      </c>
      <c r="J215" s="146">
        <f t="shared" si="296"/>
        <v>3000</v>
      </c>
      <c r="K215" s="207"/>
      <c r="L215" s="144"/>
      <c r="M215" s="146">
        <f t="shared" si="297"/>
        <v>0</v>
      </c>
      <c r="N215" s="143"/>
      <c r="O215" s="144"/>
      <c r="P215" s="146">
        <f t="shared" si="298"/>
        <v>0</v>
      </c>
      <c r="Q215" s="207"/>
      <c r="R215" s="144"/>
      <c r="S215" s="146">
        <f t="shared" si="299"/>
        <v>0</v>
      </c>
      <c r="T215" s="143"/>
      <c r="U215" s="144"/>
      <c r="V215" s="146">
        <f t="shared" si="300"/>
        <v>0</v>
      </c>
      <c r="W215" s="207"/>
      <c r="X215" s="144"/>
      <c r="Y215" s="146">
        <f t="shared" si="301"/>
        <v>0</v>
      </c>
      <c r="Z215" s="143"/>
      <c r="AA215" s="144"/>
      <c r="AB215" s="145">
        <f t="shared" si="302"/>
        <v>0</v>
      </c>
      <c r="AC215" s="236">
        <f t="shared" si="264"/>
        <v>3000</v>
      </c>
      <c r="AD215" s="324">
        <f t="shared" si="265"/>
        <v>3000</v>
      </c>
      <c r="AE215" s="236">
        <f t="shared" si="266"/>
        <v>0</v>
      </c>
      <c r="AF215" s="338">
        <f t="shared" si="267"/>
        <v>0</v>
      </c>
      <c r="AG215" s="339"/>
      <c r="AH215" s="99"/>
      <c r="AI215" s="99"/>
    </row>
    <row r="216" spans="1:35" ht="15.75" customHeight="1" x14ac:dyDescent="0.2">
      <c r="A216" s="499" t="s">
        <v>241</v>
      </c>
      <c r="B216" s="487"/>
      <c r="C216" s="500"/>
      <c r="D216" s="352"/>
      <c r="E216" s="310">
        <f t="shared" ref="E216:AB216" si="303">E209+E203+E199+E195</f>
        <v>5</v>
      </c>
      <c r="F216" s="310">
        <f t="shared" si="303"/>
        <v>16500</v>
      </c>
      <c r="G216" s="310">
        <f t="shared" si="303"/>
        <v>40500</v>
      </c>
      <c r="H216" s="310">
        <f t="shared" si="303"/>
        <v>5</v>
      </c>
      <c r="I216" s="310">
        <f t="shared" si="303"/>
        <v>16500</v>
      </c>
      <c r="J216" s="310">
        <f t="shared" si="303"/>
        <v>40500</v>
      </c>
      <c r="K216" s="353">
        <f t="shared" si="303"/>
        <v>0</v>
      </c>
      <c r="L216" s="310">
        <f t="shared" si="303"/>
        <v>0</v>
      </c>
      <c r="M216" s="310">
        <f t="shared" si="303"/>
        <v>0</v>
      </c>
      <c r="N216" s="310">
        <f t="shared" si="303"/>
        <v>0</v>
      </c>
      <c r="O216" s="310">
        <f t="shared" si="303"/>
        <v>0</v>
      </c>
      <c r="P216" s="310">
        <f t="shared" si="303"/>
        <v>0</v>
      </c>
      <c r="Q216" s="353">
        <f t="shared" si="303"/>
        <v>0</v>
      </c>
      <c r="R216" s="310">
        <f t="shared" si="303"/>
        <v>0</v>
      </c>
      <c r="S216" s="310">
        <f t="shared" si="303"/>
        <v>0</v>
      </c>
      <c r="T216" s="310">
        <f t="shared" si="303"/>
        <v>0</v>
      </c>
      <c r="U216" s="310">
        <f t="shared" si="303"/>
        <v>0</v>
      </c>
      <c r="V216" s="310">
        <f t="shared" si="303"/>
        <v>0</v>
      </c>
      <c r="W216" s="353">
        <f t="shared" si="303"/>
        <v>0</v>
      </c>
      <c r="X216" s="310">
        <f t="shared" si="303"/>
        <v>0</v>
      </c>
      <c r="Y216" s="310">
        <f t="shared" si="303"/>
        <v>0</v>
      </c>
      <c r="Z216" s="310">
        <f t="shared" si="303"/>
        <v>0</v>
      </c>
      <c r="AA216" s="310">
        <f t="shared" si="303"/>
        <v>0</v>
      </c>
      <c r="AB216" s="310">
        <f t="shared" si="303"/>
        <v>0</v>
      </c>
      <c r="AC216" s="285">
        <f t="shared" si="264"/>
        <v>40500</v>
      </c>
      <c r="AD216" s="332">
        <f t="shared" si="265"/>
        <v>40500</v>
      </c>
      <c r="AE216" s="340">
        <f t="shared" si="266"/>
        <v>0</v>
      </c>
      <c r="AF216" s="354">
        <f t="shared" si="267"/>
        <v>0</v>
      </c>
      <c r="AG216" s="355"/>
      <c r="AH216" s="99"/>
      <c r="AI216" s="99"/>
    </row>
    <row r="217" spans="1:35" ht="15.75" customHeight="1" x14ac:dyDescent="0.2">
      <c r="A217" s="356" t="s">
        <v>242</v>
      </c>
      <c r="B217" s="357"/>
      <c r="C217" s="358"/>
      <c r="D217" s="359"/>
      <c r="E217" s="360"/>
      <c r="F217" s="360"/>
      <c r="G217" s="361">
        <f>G43+G67+G81+G96+G124+G130+G155+G168+G174+G178+G182+G187+G193+G216</f>
        <v>1294578.8999999999</v>
      </c>
      <c r="H217" s="362"/>
      <c r="I217" s="362"/>
      <c r="J217" s="361">
        <f>J43+J67+J81+J96+J124+J130+J155+J168+J174+J178+J182+J187+J193+J216</f>
        <v>1294578.8969999999</v>
      </c>
      <c r="K217" s="360"/>
      <c r="L217" s="360"/>
      <c r="M217" s="361">
        <f>M43+M67+M81+M96+M124+M130+M155+M168+M174+M178+M182+M187+M193+M216</f>
        <v>0</v>
      </c>
      <c r="N217" s="360"/>
      <c r="O217" s="360"/>
      <c r="P217" s="361">
        <f>P43+P67+P81+P96+P124+P130+P155+P168+P174+P178+P182+P187+P193+P216</f>
        <v>0</v>
      </c>
      <c r="Q217" s="360"/>
      <c r="R217" s="360"/>
      <c r="S217" s="361">
        <f>S43+S67+S81+S96+S124+S130+S155+S168+S174+S178+S182+S187+S193+S216</f>
        <v>0</v>
      </c>
      <c r="T217" s="360"/>
      <c r="U217" s="360"/>
      <c r="V217" s="361">
        <f>V43+V67+V81+V96+V124+V130+V155+V168+V174+V178+V182+V187+V193+V216</f>
        <v>0</v>
      </c>
      <c r="W217" s="360"/>
      <c r="X217" s="360"/>
      <c r="Y217" s="361">
        <f>Y43+Y67+Y81+Y96+Y124+Y130+Y155+Y168+Y174+Y178+Y182+Y187+Y193+Y216</f>
        <v>0</v>
      </c>
      <c r="Z217" s="360"/>
      <c r="AA217" s="360"/>
      <c r="AB217" s="361">
        <f>AB43+AB67+AB81+AB96+AB124+AB130+AB155+AB168+AB174+AB178+AB182+AB187+AB193+AB216</f>
        <v>0</v>
      </c>
      <c r="AC217" s="361">
        <f>AC43+AC67+AC81+AC96+AC124+AC130+AC155+AC168+AC174+AC178+AC182+AC187+AC193+AC216</f>
        <v>1294578.8999999999</v>
      </c>
      <c r="AD217" s="361">
        <f>AD43+AD67+AD81+AD96+AD124+AD130+AD155+AD168+AD174+AD178+AD182+AD187+AD193+AD216</f>
        <v>1294578.8969999999</v>
      </c>
      <c r="AE217" s="361">
        <f t="shared" si="266"/>
        <v>3.0000000260770321E-3</v>
      </c>
      <c r="AF217" s="363">
        <f t="shared" si="267"/>
        <v>2.3173558800294305E-9</v>
      </c>
      <c r="AG217" s="364"/>
      <c r="AH217" s="365"/>
      <c r="AI217" s="365"/>
    </row>
    <row r="218" spans="1:35" ht="15.75" customHeight="1" x14ac:dyDescent="0.25">
      <c r="A218" s="501"/>
      <c r="B218" s="470"/>
      <c r="C218" s="470"/>
      <c r="D218" s="366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368"/>
      <c r="AD218" s="368"/>
      <c r="AE218" s="368"/>
      <c r="AF218" s="369"/>
      <c r="AG218" s="370"/>
      <c r="AH218" s="3"/>
      <c r="AI218" s="3"/>
    </row>
    <row r="219" spans="1:35" ht="15.75" customHeight="1" x14ac:dyDescent="0.25">
      <c r="A219" s="502" t="s">
        <v>243</v>
      </c>
      <c r="B219" s="487"/>
      <c r="C219" s="488"/>
      <c r="D219" s="371"/>
      <c r="E219" s="372"/>
      <c r="F219" s="372"/>
      <c r="G219" s="372">
        <f>Фінансування!C20-Витрати!G217</f>
        <v>0</v>
      </c>
      <c r="H219" s="372"/>
      <c r="I219" s="372"/>
      <c r="J219" s="372">
        <f>Фінансування!C21-Витрати!J217</f>
        <v>3.0000000260770321E-3</v>
      </c>
      <c r="K219" s="372"/>
      <c r="L219" s="372"/>
      <c r="M219" s="372"/>
      <c r="N219" s="372"/>
      <c r="O219" s="372"/>
      <c r="P219" s="372"/>
      <c r="Q219" s="37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>
        <f>Фінансування!N20-Витрати!AC217</f>
        <v>0</v>
      </c>
      <c r="AD219" s="372">
        <f>Фінансування!N21-Витрати!AD217</f>
        <v>3.0000000260770321E-3</v>
      </c>
      <c r="AE219" s="373"/>
      <c r="AF219" s="374"/>
      <c r="AG219" s="375"/>
      <c r="AH219" s="3"/>
      <c r="AI219" s="3"/>
    </row>
    <row r="220" spans="1:35" ht="15.75" customHeight="1" x14ac:dyDescent="0.2">
      <c r="A220" s="13"/>
      <c r="B220" s="376"/>
      <c r="C220" s="377"/>
      <c r="D220" s="13"/>
      <c r="E220" s="13"/>
      <c r="F220" s="13"/>
      <c r="G220" s="13"/>
      <c r="H220" s="13"/>
      <c r="I220" s="13"/>
      <c r="J220" s="13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378"/>
      <c r="AB220" s="378"/>
      <c r="AC220" s="379"/>
      <c r="AD220" s="379"/>
      <c r="AE220" s="379"/>
      <c r="AF220" s="379"/>
      <c r="AG220" s="380"/>
    </row>
    <row r="221" spans="1:35" ht="15.75" customHeight="1" x14ac:dyDescent="0.2">
      <c r="A221" s="13"/>
      <c r="B221" s="376"/>
      <c r="C221" s="377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1"/>
      <c r="AD221" s="11"/>
      <c r="AE221" s="11"/>
      <c r="AF221" s="11"/>
      <c r="AG221" s="48"/>
    </row>
    <row r="222" spans="1:35" ht="15.75" customHeight="1" x14ac:dyDescent="0.2">
      <c r="A222" s="13"/>
      <c r="B222" s="376"/>
      <c r="C222" s="377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1"/>
      <c r="AD222" s="11"/>
      <c r="AE222" s="11"/>
      <c r="AF222" s="11"/>
      <c r="AG222" s="48"/>
    </row>
    <row r="223" spans="1:35" ht="15.75" customHeight="1" x14ac:dyDescent="0.2">
      <c r="A223" s="13"/>
      <c r="B223" s="376"/>
      <c r="C223" s="377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1"/>
      <c r="AD223" s="11"/>
      <c r="AE223" s="11"/>
      <c r="AF223" s="11"/>
      <c r="AG223" s="48"/>
    </row>
    <row r="224" spans="1:35" ht="15.75" customHeight="1" x14ac:dyDescent="0.25">
      <c r="A224" s="13"/>
      <c r="B224" s="376"/>
      <c r="C224" s="46" t="s">
        <v>632</v>
      </c>
      <c r="D224" s="382" t="s">
        <v>261</v>
      </c>
      <c r="E224" s="382"/>
      <c r="G224" s="382"/>
      <c r="H224" s="382"/>
      <c r="I224" s="13" t="s">
        <v>260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1"/>
      <c r="AD224" s="11"/>
      <c r="AE224" s="11"/>
      <c r="AF224" s="11"/>
      <c r="AG224" s="48"/>
    </row>
    <row r="225" spans="1:33" ht="15.75" customHeight="1" x14ac:dyDescent="0.25">
      <c r="A225" s="13"/>
      <c r="B225" s="376"/>
      <c r="D225" s="381" t="s">
        <v>36</v>
      </c>
      <c r="G225" s="381" t="s">
        <v>37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1"/>
      <c r="AD225" s="11"/>
      <c r="AE225" s="11"/>
      <c r="AF225" s="11"/>
      <c r="AG225" s="48"/>
    </row>
    <row r="226" spans="1:33" ht="15.75" customHeight="1" x14ac:dyDescent="0.2">
      <c r="A226" s="13"/>
      <c r="B226" s="376"/>
      <c r="C226" s="377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1"/>
      <c r="AD226" s="11"/>
      <c r="AE226" s="11"/>
      <c r="AF226" s="11"/>
      <c r="AG226" s="48"/>
    </row>
    <row r="227" spans="1:33" ht="15.75" customHeight="1" x14ac:dyDescent="0.2">
      <c r="A227" s="13"/>
      <c r="B227" s="376"/>
      <c r="C227" s="377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1"/>
      <c r="AD227" s="11"/>
      <c r="AE227" s="11"/>
      <c r="AF227" s="11"/>
      <c r="AG227" s="48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  <row r="1004" spans="1:33" ht="15.75" customHeight="1" x14ac:dyDescent="0.25">
      <c r="A1004" s="46"/>
      <c r="B1004" s="383"/>
      <c r="C1004" s="384"/>
      <c r="AG1004" s="384"/>
    </row>
    <row r="1005" spans="1:33" ht="15.75" customHeight="1" x14ac:dyDescent="0.25">
      <c r="A1005" s="46"/>
      <c r="B1005" s="383"/>
      <c r="C1005" s="384"/>
      <c r="AG1005" s="384"/>
    </row>
    <row r="1006" spans="1:33" ht="15.75" customHeight="1" x14ac:dyDescent="0.25">
      <c r="A1006" s="46"/>
      <c r="B1006" s="383"/>
      <c r="C1006" s="384"/>
      <c r="AG1006" s="384"/>
    </row>
    <row r="1007" spans="1:33" ht="15.75" customHeight="1" x14ac:dyDescent="0.25">
      <c r="A1007" s="46"/>
      <c r="B1007" s="383"/>
      <c r="C1007" s="384"/>
      <c r="AG1007" s="384"/>
    </row>
    <row r="1008" spans="1:33" ht="15.75" customHeight="1" x14ac:dyDescent="0.25">
      <c r="A1008" s="46"/>
      <c r="B1008" s="383"/>
      <c r="C1008" s="384"/>
      <c r="AG1008" s="384"/>
    </row>
    <row r="1009" spans="1:33" ht="15.75" customHeight="1" x14ac:dyDescent="0.25">
      <c r="A1009" s="46"/>
      <c r="B1009" s="383"/>
      <c r="C1009" s="384"/>
      <c r="AG1009" s="384"/>
    </row>
    <row r="1010" spans="1:33" ht="15.75" customHeight="1" x14ac:dyDescent="0.25">
      <c r="A1010" s="46"/>
      <c r="B1010" s="383"/>
      <c r="C1010" s="384"/>
      <c r="AG1010" s="384"/>
    </row>
    <row r="1011" spans="1:33" ht="15.75" customHeight="1" x14ac:dyDescent="0.25">
      <c r="A1011" s="46"/>
      <c r="B1011" s="383"/>
      <c r="C1011" s="384"/>
      <c r="AG1011" s="384"/>
    </row>
    <row r="1012" spans="1:33" ht="15.75" customHeight="1" x14ac:dyDescent="0.25">
      <c r="A1012" s="46"/>
      <c r="B1012" s="383"/>
      <c r="C1012" s="384"/>
      <c r="AG1012" s="384"/>
    </row>
    <row r="1013" spans="1:33" ht="15.75" customHeight="1" x14ac:dyDescent="0.25">
      <c r="A1013" s="46"/>
      <c r="B1013" s="383"/>
      <c r="C1013" s="384"/>
      <c r="AG1013" s="384"/>
    </row>
    <row r="1014" spans="1:33" ht="15.75" customHeight="1" x14ac:dyDescent="0.25">
      <c r="A1014" s="46"/>
      <c r="B1014" s="383"/>
      <c r="C1014" s="384"/>
      <c r="AG1014" s="384"/>
    </row>
    <row r="1015" spans="1:33" ht="15.75" customHeight="1" x14ac:dyDescent="0.25">
      <c r="A1015" s="46"/>
      <c r="B1015" s="383"/>
      <c r="C1015" s="384"/>
      <c r="AG1015" s="384"/>
    </row>
    <row r="1016" spans="1:33" ht="15.75" customHeight="1" x14ac:dyDescent="0.25">
      <c r="A1016" s="46"/>
      <c r="B1016" s="383"/>
      <c r="C1016" s="384"/>
      <c r="AG1016" s="384"/>
    </row>
    <row r="1017" spans="1:33" ht="15.75" customHeight="1" x14ac:dyDescent="0.25">
      <c r="A1017" s="46"/>
      <c r="B1017" s="383"/>
      <c r="C1017" s="384"/>
      <c r="AG1017" s="384"/>
    </row>
    <row r="1018" spans="1:33" ht="15.75" customHeight="1" x14ac:dyDescent="0.25">
      <c r="A1018" s="46"/>
      <c r="B1018" s="383"/>
      <c r="C1018" s="384"/>
      <c r="AG1018" s="384"/>
    </row>
    <row r="1019" spans="1:33" ht="15.75" customHeight="1" x14ac:dyDescent="0.25">
      <c r="A1019" s="46"/>
      <c r="B1019" s="383"/>
      <c r="C1019" s="384"/>
      <c r="AG1019" s="384"/>
    </row>
    <row r="1020" spans="1:33" ht="15.75" customHeight="1" x14ac:dyDescent="0.25">
      <c r="A1020" s="46"/>
      <c r="B1020" s="383"/>
      <c r="C1020" s="384"/>
      <c r="AG1020" s="384"/>
    </row>
    <row r="1021" spans="1:33" ht="15.75" customHeight="1" x14ac:dyDescent="0.25">
      <c r="A1021" s="46"/>
      <c r="B1021" s="383"/>
      <c r="C1021" s="384"/>
      <c r="AG1021" s="384"/>
    </row>
    <row r="1022" spans="1:33" ht="15.75" customHeight="1" x14ac:dyDescent="0.25">
      <c r="A1022" s="46"/>
      <c r="B1022" s="383"/>
      <c r="C1022" s="384"/>
      <c r="AG1022" s="384"/>
    </row>
    <row r="1023" spans="1:33" ht="15.75" customHeight="1" x14ac:dyDescent="0.25">
      <c r="A1023" s="46"/>
      <c r="B1023" s="383"/>
      <c r="C1023" s="384"/>
      <c r="AG1023" s="384"/>
    </row>
    <row r="1024" spans="1:33" ht="15.75" customHeight="1" x14ac:dyDescent="0.25">
      <c r="A1024" s="46"/>
      <c r="B1024" s="383"/>
      <c r="C1024" s="384"/>
      <c r="AG1024" s="384"/>
    </row>
    <row r="1025" spans="1:33" ht="15.75" customHeight="1" x14ac:dyDescent="0.25">
      <c r="A1025" s="46"/>
      <c r="B1025" s="383"/>
      <c r="C1025" s="384"/>
      <c r="AG1025" s="384"/>
    </row>
    <row r="1026" spans="1:33" ht="15.75" customHeight="1" x14ac:dyDescent="0.25">
      <c r="A1026" s="46"/>
      <c r="B1026" s="383"/>
      <c r="C1026" s="384"/>
      <c r="AG1026" s="384"/>
    </row>
    <row r="1027" spans="1:33" ht="15.75" customHeight="1" x14ac:dyDescent="0.25">
      <c r="A1027" s="46"/>
      <c r="B1027" s="383"/>
      <c r="C1027" s="384"/>
      <c r="AG1027" s="384"/>
    </row>
    <row r="1028" spans="1:33" ht="15.75" customHeight="1" x14ac:dyDescent="0.25">
      <c r="A1028" s="46"/>
      <c r="B1028" s="383"/>
      <c r="C1028" s="384"/>
      <c r="AG1028" s="384"/>
    </row>
    <row r="1029" spans="1:33" ht="15.75" customHeight="1" x14ac:dyDescent="0.25">
      <c r="A1029" s="46"/>
      <c r="B1029" s="383"/>
      <c r="C1029" s="384"/>
      <c r="AG1029" s="384"/>
    </row>
    <row r="1030" spans="1:33" ht="15.75" customHeight="1" x14ac:dyDescent="0.25">
      <c r="A1030" s="46"/>
      <c r="B1030" s="383"/>
      <c r="C1030" s="384"/>
      <c r="AG1030" s="384"/>
    </row>
    <row r="1031" spans="1:33" ht="15.75" customHeight="1" x14ac:dyDescent="0.25">
      <c r="A1031" s="46"/>
      <c r="B1031" s="383"/>
      <c r="C1031" s="384"/>
      <c r="AG1031" s="384"/>
    </row>
    <row r="1032" spans="1:33" ht="15.75" customHeight="1" x14ac:dyDescent="0.25">
      <c r="A1032" s="46"/>
      <c r="B1032" s="383"/>
      <c r="C1032" s="384"/>
      <c r="AG1032" s="384"/>
    </row>
    <row r="1033" spans="1:33" ht="15.75" customHeight="1" x14ac:dyDescent="0.25">
      <c r="A1033" s="46"/>
      <c r="B1033" s="383"/>
      <c r="C1033" s="384"/>
      <c r="AG1033" s="384"/>
    </row>
    <row r="1034" spans="1:33" ht="15.75" customHeight="1" x14ac:dyDescent="0.25">
      <c r="A1034" s="46"/>
      <c r="B1034" s="383"/>
      <c r="C1034" s="384"/>
      <c r="AG1034" s="384"/>
    </row>
    <row r="1035" spans="1:33" ht="15.75" customHeight="1" x14ac:dyDescent="0.25">
      <c r="A1035" s="46"/>
      <c r="B1035" s="383"/>
      <c r="C1035" s="384"/>
      <c r="AG1035" s="384"/>
    </row>
    <row r="1036" spans="1:33" ht="15.75" customHeight="1" x14ac:dyDescent="0.25">
      <c r="A1036" s="46"/>
      <c r="B1036" s="383"/>
      <c r="C1036" s="384"/>
      <c r="AG1036" s="384"/>
    </row>
    <row r="1037" spans="1:33" ht="15.75" customHeight="1" x14ac:dyDescent="0.25">
      <c r="A1037" s="46"/>
      <c r="B1037" s="383"/>
      <c r="C1037" s="384"/>
      <c r="AG1037" s="384"/>
    </row>
    <row r="1038" spans="1:33" ht="15.75" customHeight="1" x14ac:dyDescent="0.25">
      <c r="A1038" s="46"/>
      <c r="B1038" s="383"/>
      <c r="C1038" s="384"/>
      <c r="AG1038" s="384"/>
    </row>
    <row r="1039" spans="1:33" ht="15.75" customHeight="1" x14ac:dyDescent="0.25">
      <c r="A1039" s="46"/>
      <c r="B1039" s="383"/>
      <c r="C1039" s="384"/>
      <c r="AG1039" s="384"/>
    </row>
    <row r="1040" spans="1:33" ht="15.75" customHeight="1" x14ac:dyDescent="0.25">
      <c r="A1040" s="46"/>
      <c r="B1040" s="383"/>
      <c r="C1040" s="384"/>
      <c r="AG1040" s="384"/>
    </row>
    <row r="1041" spans="1:33" ht="15.75" customHeight="1" x14ac:dyDescent="0.25">
      <c r="A1041" s="46"/>
      <c r="B1041" s="383"/>
      <c r="C1041" s="384"/>
      <c r="AG1041" s="384"/>
    </row>
    <row r="1042" spans="1:33" ht="15.75" customHeight="1" x14ac:dyDescent="0.25">
      <c r="A1042" s="46"/>
      <c r="B1042" s="383"/>
      <c r="C1042" s="384"/>
      <c r="AG1042" s="384"/>
    </row>
    <row r="1043" spans="1:33" ht="15.75" customHeight="1" x14ac:dyDescent="0.25">
      <c r="A1043" s="46"/>
      <c r="B1043" s="383"/>
      <c r="C1043" s="384"/>
      <c r="AG1043" s="384"/>
    </row>
    <row r="1044" spans="1:33" ht="15.75" customHeight="1" x14ac:dyDescent="0.25">
      <c r="A1044" s="46"/>
      <c r="B1044" s="383"/>
      <c r="C1044" s="384"/>
      <c r="AG1044" s="384"/>
    </row>
    <row r="1045" spans="1:33" ht="15.75" customHeight="1" x14ac:dyDescent="0.25">
      <c r="A1045" s="46"/>
      <c r="B1045" s="383"/>
      <c r="C1045" s="384"/>
      <c r="AG1045" s="384"/>
    </row>
    <row r="1046" spans="1:33" ht="15.75" customHeight="1" x14ac:dyDescent="0.25">
      <c r="A1046" s="46"/>
      <c r="B1046" s="383"/>
      <c r="C1046" s="384"/>
      <c r="AG1046" s="384"/>
    </row>
    <row r="1047" spans="1:33" ht="15.75" customHeight="1" x14ac:dyDescent="0.25">
      <c r="A1047" s="46"/>
      <c r="B1047" s="383"/>
      <c r="C1047" s="384"/>
      <c r="AG1047" s="384"/>
    </row>
    <row r="1048" spans="1:33" ht="15.75" customHeight="1" x14ac:dyDescent="0.25">
      <c r="A1048" s="46"/>
      <c r="B1048" s="383"/>
      <c r="C1048" s="384"/>
      <c r="AG1048" s="384"/>
    </row>
    <row r="1049" spans="1:33" ht="15.75" customHeight="1" x14ac:dyDescent="0.25">
      <c r="A1049" s="46"/>
      <c r="B1049" s="383"/>
      <c r="C1049" s="384"/>
      <c r="AG1049" s="384"/>
    </row>
    <row r="1050" spans="1:33" ht="15.75" customHeight="1" x14ac:dyDescent="0.25">
      <c r="A1050" s="46"/>
      <c r="B1050" s="383"/>
      <c r="C1050" s="384"/>
      <c r="AG1050" s="384"/>
    </row>
    <row r="1051" spans="1:33" ht="15.75" customHeight="1" x14ac:dyDescent="0.25">
      <c r="A1051" s="46"/>
      <c r="B1051" s="383"/>
      <c r="C1051" s="384"/>
      <c r="AG1051" s="384"/>
    </row>
    <row r="1052" spans="1:33" ht="15.75" customHeight="1" x14ac:dyDescent="0.25">
      <c r="A1052" s="46"/>
      <c r="B1052" s="383"/>
      <c r="C1052" s="384"/>
      <c r="AG1052" s="384"/>
    </row>
    <row r="1053" spans="1:33" ht="15.75" customHeight="1" x14ac:dyDescent="0.25">
      <c r="A1053" s="46"/>
      <c r="B1053" s="383"/>
      <c r="C1053" s="384"/>
      <c r="AG1053" s="384"/>
    </row>
    <row r="1054" spans="1:33" ht="15.75" customHeight="1" x14ac:dyDescent="0.25">
      <c r="A1054" s="46"/>
      <c r="B1054" s="383"/>
      <c r="C1054" s="384"/>
      <c r="AG1054" s="384"/>
    </row>
    <row r="1055" spans="1:33" ht="15.75" customHeight="1" x14ac:dyDescent="0.25">
      <c r="A1055" s="46"/>
      <c r="B1055" s="383"/>
      <c r="C1055" s="384"/>
      <c r="AG1055" s="384"/>
    </row>
    <row r="1056" spans="1:33" ht="15.75" customHeight="1" x14ac:dyDescent="0.25">
      <c r="A1056" s="46"/>
      <c r="B1056" s="383"/>
      <c r="C1056" s="384"/>
      <c r="AG1056" s="384"/>
    </row>
    <row r="1057" spans="1:33" ht="15.75" customHeight="1" x14ac:dyDescent="0.25">
      <c r="A1057" s="46"/>
      <c r="B1057" s="383"/>
      <c r="C1057" s="384"/>
      <c r="AG1057" s="384"/>
    </row>
    <row r="1058" spans="1:33" ht="15.75" customHeight="1" x14ac:dyDescent="0.25">
      <c r="A1058" s="46"/>
      <c r="B1058" s="383"/>
      <c r="C1058" s="384"/>
      <c r="AG1058" s="384"/>
    </row>
    <row r="1059" spans="1:33" ht="15.75" customHeight="1" x14ac:dyDescent="0.25">
      <c r="A1059" s="46"/>
      <c r="B1059" s="383"/>
      <c r="C1059" s="384"/>
      <c r="AG1059" s="384"/>
    </row>
    <row r="1060" spans="1:33" ht="15.75" customHeight="1" x14ac:dyDescent="0.25">
      <c r="A1060" s="46"/>
      <c r="B1060" s="383"/>
      <c r="C1060" s="384"/>
      <c r="AG1060" s="384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216:C216"/>
    <mergeCell ref="A218:C218"/>
    <mergeCell ref="A219:C219"/>
    <mergeCell ref="K7:M7"/>
    <mergeCell ref="N7:P7"/>
    <mergeCell ref="E7:G7"/>
    <mergeCell ref="H7:J7"/>
    <mergeCell ref="A182:C182"/>
    <mergeCell ref="A187:C187"/>
    <mergeCell ref="A193:C19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23622047244094491" right="0.23622047244094491" top="0.74803149606299213" bottom="0.74803149606299213" header="0.31496062992125984" footer="0.31496062992125984"/>
  <pageSetup paperSize="9" scale="3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7"/>
  <sheetViews>
    <sheetView topLeftCell="B73" zoomScaleNormal="100" workbookViewId="0">
      <selection activeCell="H78" sqref="H78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9.62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4"/>
      <c r="B1" s="384"/>
      <c r="C1" s="384"/>
      <c r="D1" s="3"/>
      <c r="E1" s="384"/>
      <c r="F1" s="3"/>
      <c r="G1" s="384"/>
      <c r="H1" s="384"/>
      <c r="I1" s="46"/>
      <c r="J1" s="385" t="s">
        <v>244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4"/>
      <c r="B2" s="384"/>
      <c r="C2" s="384"/>
      <c r="D2" s="3"/>
      <c r="E2" s="384"/>
      <c r="F2" s="3"/>
      <c r="G2" s="384"/>
      <c r="H2" s="515" t="s">
        <v>245</v>
      </c>
      <c r="I2" s="470"/>
      <c r="J2" s="47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4"/>
      <c r="B4" s="516" t="s">
        <v>246</v>
      </c>
      <c r="C4" s="470"/>
      <c r="D4" s="470"/>
      <c r="E4" s="470"/>
      <c r="F4" s="470"/>
      <c r="G4" s="470"/>
      <c r="H4" s="470"/>
      <c r="I4" s="470"/>
      <c r="J4" s="47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4"/>
      <c r="B5" s="517" t="s">
        <v>395</v>
      </c>
      <c r="C5" s="470"/>
      <c r="D5" s="470"/>
      <c r="E5" s="470"/>
      <c r="F5" s="470"/>
      <c r="G5" s="470"/>
      <c r="H5" s="470"/>
      <c r="I5" s="470"/>
      <c r="J5" s="47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4"/>
      <c r="B6" s="518" t="s">
        <v>247</v>
      </c>
      <c r="C6" s="470"/>
      <c r="D6" s="470"/>
      <c r="E6" s="470"/>
      <c r="F6" s="470"/>
      <c r="G6" s="470"/>
      <c r="H6" s="470"/>
      <c r="I6" s="470"/>
      <c r="J6" s="47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4"/>
      <c r="B7" s="516" t="s">
        <v>469</v>
      </c>
      <c r="C7" s="470"/>
      <c r="D7" s="470"/>
      <c r="E7" s="470"/>
      <c r="F7" s="470"/>
      <c r="G7" s="470"/>
      <c r="H7" s="470"/>
      <c r="I7" s="470"/>
      <c r="J7" s="47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10" t="s">
        <v>248</v>
      </c>
      <c r="C9" s="511"/>
      <c r="D9" s="512"/>
      <c r="E9" s="513" t="s">
        <v>249</v>
      </c>
      <c r="F9" s="511"/>
      <c r="G9" s="511"/>
      <c r="H9" s="511"/>
      <c r="I9" s="511"/>
      <c r="J9" s="51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6" t="s">
        <v>250</v>
      </c>
      <c r="B10" s="386" t="s">
        <v>251</v>
      </c>
      <c r="C10" s="386" t="s">
        <v>42</v>
      </c>
      <c r="D10" s="387" t="s">
        <v>252</v>
      </c>
      <c r="E10" s="386" t="s">
        <v>253</v>
      </c>
      <c r="F10" s="387" t="s">
        <v>252</v>
      </c>
      <c r="G10" s="386" t="s">
        <v>254</v>
      </c>
      <c r="H10" s="386" t="s">
        <v>255</v>
      </c>
      <c r="I10" s="386" t="s">
        <v>256</v>
      </c>
      <c r="J10" s="386" t="s">
        <v>257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49" customFormat="1" x14ac:dyDescent="0.2">
      <c r="A11" s="386"/>
      <c r="B11" s="460" t="s">
        <v>109</v>
      </c>
      <c r="C11" s="386" t="s">
        <v>110</v>
      </c>
      <c r="D11" s="387"/>
      <c r="E11" s="386"/>
      <c r="F11" s="387"/>
      <c r="G11" s="386"/>
      <c r="H11" s="386"/>
      <c r="I11" s="386"/>
      <c r="J11" s="38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3.75" customHeight="1" x14ac:dyDescent="0.25">
      <c r="A12" s="388"/>
      <c r="B12" s="388" t="s">
        <v>502</v>
      </c>
      <c r="C12" s="440" t="s">
        <v>360</v>
      </c>
      <c r="D12" s="390">
        <v>36000</v>
      </c>
      <c r="E12" s="401" t="s">
        <v>396</v>
      </c>
      <c r="F12" s="390">
        <v>36000</v>
      </c>
      <c r="G12" s="440" t="s">
        <v>361</v>
      </c>
      <c r="H12" s="440" t="s">
        <v>388</v>
      </c>
      <c r="I12" s="390">
        <v>36000</v>
      </c>
      <c r="J12" s="450" t="s">
        <v>503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4" customFormat="1" ht="30" x14ac:dyDescent="0.25">
      <c r="A13" s="388"/>
      <c r="B13" s="388" t="s">
        <v>504</v>
      </c>
      <c r="C13" s="440" t="s">
        <v>360</v>
      </c>
      <c r="D13" s="390">
        <v>30000</v>
      </c>
      <c r="E13" s="401" t="s">
        <v>397</v>
      </c>
      <c r="F13" s="390">
        <v>30000</v>
      </c>
      <c r="G13" s="440" t="s">
        <v>362</v>
      </c>
      <c r="H13" s="440" t="s">
        <v>388</v>
      </c>
      <c r="I13" s="390">
        <v>30000</v>
      </c>
      <c r="J13" s="457" t="s">
        <v>393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4" customFormat="1" ht="30" x14ac:dyDescent="0.25">
      <c r="A14" s="388"/>
      <c r="B14" s="388" t="s">
        <v>505</v>
      </c>
      <c r="C14" s="440" t="s">
        <v>360</v>
      </c>
      <c r="D14" s="390">
        <v>21000</v>
      </c>
      <c r="E14" s="401" t="s">
        <v>398</v>
      </c>
      <c r="F14" s="390">
        <v>21000</v>
      </c>
      <c r="G14" s="440" t="s">
        <v>363</v>
      </c>
      <c r="H14" s="440" t="s">
        <v>388</v>
      </c>
      <c r="I14" s="390">
        <v>21000</v>
      </c>
      <c r="J14" s="450" t="s">
        <v>392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4" customFormat="1" ht="30" x14ac:dyDescent="0.25">
      <c r="A15" s="388"/>
      <c r="B15" s="388" t="s">
        <v>506</v>
      </c>
      <c r="C15" s="440" t="s">
        <v>360</v>
      </c>
      <c r="D15" s="390">
        <v>21000</v>
      </c>
      <c r="E15" s="401" t="s">
        <v>394</v>
      </c>
      <c r="F15" s="390">
        <v>21000</v>
      </c>
      <c r="G15" s="440" t="s">
        <v>364</v>
      </c>
      <c r="H15" s="440" t="s">
        <v>388</v>
      </c>
      <c r="I15" s="390">
        <v>21000</v>
      </c>
      <c r="J15" s="457" t="s">
        <v>391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4" customFormat="1" ht="30" x14ac:dyDescent="0.25">
      <c r="A16" s="388"/>
      <c r="B16" s="388" t="s">
        <v>507</v>
      </c>
      <c r="C16" s="440" t="s">
        <v>360</v>
      </c>
      <c r="D16" s="390">
        <v>27000</v>
      </c>
      <c r="E16" s="401" t="s">
        <v>399</v>
      </c>
      <c r="F16" s="390">
        <v>27000</v>
      </c>
      <c r="G16" s="440" t="s">
        <v>365</v>
      </c>
      <c r="H16" s="440" t="s">
        <v>389</v>
      </c>
      <c r="I16" s="390">
        <v>27000</v>
      </c>
      <c r="J16" s="457" t="s">
        <v>453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4" customFormat="1" ht="62.25" customHeight="1" x14ac:dyDescent="0.25">
      <c r="A17" s="388"/>
      <c r="B17" s="388" t="s">
        <v>509</v>
      </c>
      <c r="C17" s="440" t="s">
        <v>360</v>
      </c>
      <c r="D17" s="390">
        <v>24000</v>
      </c>
      <c r="E17" s="401" t="s">
        <v>400</v>
      </c>
      <c r="F17" s="390">
        <v>24000</v>
      </c>
      <c r="G17" s="440" t="s">
        <v>366</v>
      </c>
      <c r="H17" s="389" t="s">
        <v>467</v>
      </c>
      <c r="I17" s="390">
        <v>24000</v>
      </c>
      <c r="J17" s="450" t="s">
        <v>508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4" customFormat="1" ht="30" x14ac:dyDescent="0.25">
      <c r="A18" s="388"/>
      <c r="B18" s="388" t="s">
        <v>511</v>
      </c>
      <c r="C18" s="440" t="s">
        <v>360</v>
      </c>
      <c r="D18" s="390">
        <v>36000</v>
      </c>
      <c r="E18" s="401" t="s">
        <v>401</v>
      </c>
      <c r="F18" s="390">
        <v>36000</v>
      </c>
      <c r="G18" s="440" t="s">
        <v>367</v>
      </c>
      <c r="H18" s="440" t="s">
        <v>389</v>
      </c>
      <c r="I18" s="390">
        <v>36000</v>
      </c>
      <c r="J18" s="457" t="s">
        <v>455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4" customFormat="1" ht="38.25" x14ac:dyDescent="0.25">
      <c r="A19" s="388"/>
      <c r="B19" s="388" t="s">
        <v>512</v>
      </c>
      <c r="C19" s="440" t="s">
        <v>360</v>
      </c>
      <c r="D19" s="390">
        <v>6000</v>
      </c>
      <c r="E19" s="401" t="s">
        <v>402</v>
      </c>
      <c r="F19" s="390">
        <v>6000</v>
      </c>
      <c r="G19" s="440" t="s">
        <v>368</v>
      </c>
      <c r="H19" s="440" t="s">
        <v>389</v>
      </c>
      <c r="I19" s="390">
        <v>6000</v>
      </c>
      <c r="J19" s="457" t="s">
        <v>443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4" customFormat="1" ht="30" x14ac:dyDescent="0.25">
      <c r="A20" s="388"/>
      <c r="B20" s="458" t="s">
        <v>510</v>
      </c>
      <c r="C20" s="457" t="s">
        <v>360</v>
      </c>
      <c r="D20" s="451">
        <v>24000</v>
      </c>
      <c r="E20" s="459" t="s">
        <v>403</v>
      </c>
      <c r="F20" s="451">
        <v>24000</v>
      </c>
      <c r="G20" s="457" t="s">
        <v>369</v>
      </c>
      <c r="H20" s="457" t="s">
        <v>389</v>
      </c>
      <c r="I20" s="451">
        <v>24000</v>
      </c>
      <c r="J20" s="450" t="s">
        <v>464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4" customFormat="1" ht="30" x14ac:dyDescent="0.25">
      <c r="A21" s="388"/>
      <c r="B21" s="388" t="s">
        <v>513</v>
      </c>
      <c r="C21" s="440" t="s">
        <v>360</v>
      </c>
      <c r="D21" s="390">
        <v>36000</v>
      </c>
      <c r="E21" s="404" t="s">
        <v>404</v>
      </c>
      <c r="F21" s="390">
        <v>36000</v>
      </c>
      <c r="G21" s="440" t="s">
        <v>370</v>
      </c>
      <c r="H21" s="440" t="s">
        <v>389</v>
      </c>
      <c r="I21" s="390">
        <v>36000</v>
      </c>
      <c r="J21" s="457" t="s">
        <v>458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4" customFormat="1" ht="38.25" x14ac:dyDescent="0.25">
      <c r="A22" s="388"/>
      <c r="B22" s="388" t="s">
        <v>514</v>
      </c>
      <c r="C22" s="440" t="s">
        <v>360</v>
      </c>
      <c r="D22" s="390">
        <v>21000</v>
      </c>
      <c r="E22" s="401" t="s">
        <v>405</v>
      </c>
      <c r="F22" s="390">
        <v>21000</v>
      </c>
      <c r="G22" s="440" t="s">
        <v>371</v>
      </c>
      <c r="H22" s="440" t="s">
        <v>389</v>
      </c>
      <c r="I22" s="390">
        <v>21000</v>
      </c>
      <c r="J22" s="457" t="s">
        <v>449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4" customFormat="1" ht="51" x14ac:dyDescent="0.25">
      <c r="A23" s="388"/>
      <c r="B23" s="388" t="s">
        <v>515</v>
      </c>
      <c r="C23" s="440" t="s">
        <v>360</v>
      </c>
      <c r="D23" s="390">
        <v>10000</v>
      </c>
      <c r="E23" s="401" t="s">
        <v>406</v>
      </c>
      <c r="F23" s="390">
        <v>10000</v>
      </c>
      <c r="G23" s="440" t="s">
        <v>372</v>
      </c>
      <c r="H23" s="440" t="s">
        <v>389</v>
      </c>
      <c r="I23" s="390">
        <v>10000</v>
      </c>
      <c r="J23" s="450" t="s">
        <v>516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4" customFormat="1" ht="42" customHeight="1" x14ac:dyDescent="0.25">
      <c r="A24" s="388"/>
      <c r="B24" s="388" t="s">
        <v>517</v>
      </c>
      <c r="C24" s="440" t="s">
        <v>360</v>
      </c>
      <c r="D24" s="390">
        <v>24000</v>
      </c>
      <c r="E24" s="401" t="s">
        <v>407</v>
      </c>
      <c r="F24" s="390">
        <v>24000</v>
      </c>
      <c r="G24" s="440" t="s">
        <v>373</v>
      </c>
      <c r="H24" s="440" t="s">
        <v>389</v>
      </c>
      <c r="I24" s="390">
        <v>24000</v>
      </c>
      <c r="J24" s="450" t="s">
        <v>462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4" customFormat="1" ht="38.25" x14ac:dyDescent="0.25">
      <c r="A25" s="388"/>
      <c r="B25" s="388" t="s">
        <v>518</v>
      </c>
      <c r="C25" s="440" t="s">
        <v>360</v>
      </c>
      <c r="D25" s="390">
        <v>7500</v>
      </c>
      <c r="E25" s="401" t="s">
        <v>408</v>
      </c>
      <c r="F25" s="390">
        <v>7500</v>
      </c>
      <c r="G25" s="440" t="s">
        <v>374</v>
      </c>
      <c r="H25" s="440" t="s">
        <v>389</v>
      </c>
      <c r="I25" s="390">
        <v>7500</v>
      </c>
      <c r="J25" s="450" t="s">
        <v>519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4" customFormat="1" ht="38.25" x14ac:dyDescent="0.25">
      <c r="A26" s="388"/>
      <c r="B26" s="388" t="s">
        <v>520</v>
      </c>
      <c r="C26" s="440" t="s">
        <v>360</v>
      </c>
      <c r="D26" s="390">
        <v>12000</v>
      </c>
      <c r="E26" s="401" t="s">
        <v>409</v>
      </c>
      <c r="F26" s="390">
        <v>12000</v>
      </c>
      <c r="G26" s="440" t="s">
        <v>375</v>
      </c>
      <c r="H26" s="440" t="s">
        <v>389</v>
      </c>
      <c r="I26" s="390">
        <v>12000</v>
      </c>
      <c r="J26" s="450" t="s">
        <v>463</v>
      </c>
      <c r="K26" s="46"/>
      <c r="L26" s="46"/>
      <c r="M26" s="46"/>
      <c r="N26" s="38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4" customFormat="1" ht="27" customHeight="1" x14ac:dyDescent="0.25">
      <c r="A27" s="388"/>
      <c r="B27" s="388" t="s">
        <v>521</v>
      </c>
      <c r="C27" s="440" t="s">
        <v>360</v>
      </c>
      <c r="D27" s="390">
        <v>16000</v>
      </c>
      <c r="E27" s="440" t="s">
        <v>410</v>
      </c>
      <c r="F27" s="390">
        <v>16000</v>
      </c>
      <c r="G27" s="440" t="s">
        <v>376</v>
      </c>
      <c r="H27" s="440" t="s">
        <v>389</v>
      </c>
      <c r="I27" s="390">
        <v>16000</v>
      </c>
      <c r="J27" s="457" t="s">
        <v>437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4" customFormat="1" ht="30" x14ac:dyDescent="0.25">
      <c r="A28" s="388"/>
      <c r="B28" s="388" t="s">
        <v>521</v>
      </c>
      <c r="C28" s="440" t="s">
        <v>360</v>
      </c>
      <c r="D28" s="390">
        <v>16000</v>
      </c>
      <c r="E28" s="440" t="s">
        <v>411</v>
      </c>
      <c r="F28" s="390">
        <v>16000</v>
      </c>
      <c r="G28" s="440" t="s">
        <v>377</v>
      </c>
      <c r="H28" s="440" t="s">
        <v>389</v>
      </c>
      <c r="I28" s="390">
        <v>16000</v>
      </c>
      <c r="J28" s="457" t="s">
        <v>435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4" customFormat="1" ht="45" x14ac:dyDescent="0.25">
      <c r="A29" s="388"/>
      <c r="B29" s="388" t="s">
        <v>521</v>
      </c>
      <c r="C29" s="440" t="s">
        <v>360</v>
      </c>
      <c r="D29" s="390">
        <v>16000</v>
      </c>
      <c r="E29" s="440" t="s">
        <v>412</v>
      </c>
      <c r="F29" s="390">
        <v>16000</v>
      </c>
      <c r="G29" s="440" t="s">
        <v>378</v>
      </c>
      <c r="H29" s="440" t="s">
        <v>389</v>
      </c>
      <c r="I29" s="390">
        <v>16000</v>
      </c>
      <c r="J29" s="457" t="s">
        <v>433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4" customFormat="1" ht="45" x14ac:dyDescent="0.25">
      <c r="A30" s="388"/>
      <c r="B30" s="388" t="s">
        <v>521</v>
      </c>
      <c r="C30" s="440" t="s">
        <v>360</v>
      </c>
      <c r="D30" s="390">
        <v>16000</v>
      </c>
      <c r="E30" s="440" t="s">
        <v>413</v>
      </c>
      <c r="F30" s="390">
        <v>16000</v>
      </c>
      <c r="G30" s="440" t="s">
        <v>379</v>
      </c>
      <c r="H30" s="440" t="s">
        <v>389</v>
      </c>
      <c r="I30" s="390">
        <v>16000</v>
      </c>
      <c r="J30" s="450" t="s">
        <v>522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4" customFormat="1" ht="45" x14ac:dyDescent="0.25">
      <c r="A31" s="388"/>
      <c r="B31" s="388" t="s">
        <v>521</v>
      </c>
      <c r="C31" s="440" t="s">
        <v>360</v>
      </c>
      <c r="D31" s="390">
        <v>16000</v>
      </c>
      <c r="E31" s="440" t="s">
        <v>414</v>
      </c>
      <c r="F31" s="390">
        <v>16000</v>
      </c>
      <c r="G31" s="440" t="s">
        <v>380</v>
      </c>
      <c r="H31" s="440" t="s">
        <v>389</v>
      </c>
      <c r="I31" s="390">
        <v>16000</v>
      </c>
      <c r="J31" s="457" t="s">
        <v>430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4" customFormat="1" ht="45" x14ac:dyDescent="0.25">
      <c r="A32" s="388"/>
      <c r="B32" s="388" t="s">
        <v>521</v>
      </c>
      <c r="C32" s="440" t="s">
        <v>360</v>
      </c>
      <c r="D32" s="390">
        <v>16000</v>
      </c>
      <c r="E32" s="440" t="s">
        <v>415</v>
      </c>
      <c r="F32" s="390">
        <v>16000</v>
      </c>
      <c r="G32" s="440" t="s">
        <v>381</v>
      </c>
      <c r="H32" s="440" t="s">
        <v>389</v>
      </c>
      <c r="I32" s="390">
        <v>16000</v>
      </c>
      <c r="J32" s="457" t="s">
        <v>426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4" customFormat="1" ht="42.75" customHeight="1" x14ac:dyDescent="0.25">
      <c r="A33" s="388"/>
      <c r="B33" s="388" t="s">
        <v>521</v>
      </c>
      <c r="C33" s="440" t="s">
        <v>360</v>
      </c>
      <c r="D33" s="390">
        <v>16000</v>
      </c>
      <c r="E33" s="440" t="s">
        <v>416</v>
      </c>
      <c r="F33" s="390">
        <v>16000</v>
      </c>
      <c r="G33" s="440" t="s">
        <v>382</v>
      </c>
      <c r="H33" s="440" t="s">
        <v>389</v>
      </c>
      <c r="I33" s="390">
        <v>16000</v>
      </c>
      <c r="J33" s="450" t="s">
        <v>523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94" customFormat="1" ht="30.75" customHeight="1" x14ac:dyDescent="0.25">
      <c r="A34" s="388"/>
      <c r="B34" s="388" t="s">
        <v>524</v>
      </c>
      <c r="C34" s="440" t="s">
        <v>360</v>
      </c>
      <c r="D34" s="390">
        <v>16000</v>
      </c>
      <c r="E34" s="401" t="s">
        <v>417</v>
      </c>
      <c r="F34" s="390">
        <v>16000</v>
      </c>
      <c r="G34" s="440" t="s">
        <v>383</v>
      </c>
      <c r="H34" s="440" t="s">
        <v>389</v>
      </c>
      <c r="I34" s="390">
        <v>16000</v>
      </c>
      <c r="J34" s="457" t="s">
        <v>439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94" customFormat="1" ht="38.25" x14ac:dyDescent="0.25">
      <c r="A35" s="388"/>
      <c r="B35" s="388" t="s">
        <v>525</v>
      </c>
      <c r="C35" s="440" t="s">
        <v>360</v>
      </c>
      <c r="D35" s="390">
        <v>21000</v>
      </c>
      <c r="E35" s="401" t="s">
        <v>418</v>
      </c>
      <c r="F35" s="390">
        <v>21000</v>
      </c>
      <c r="G35" s="440" t="s">
        <v>384</v>
      </c>
      <c r="H35" s="440" t="s">
        <v>389</v>
      </c>
      <c r="I35" s="390">
        <v>21000</v>
      </c>
      <c r="J35" s="450" t="s">
        <v>465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394" customFormat="1" ht="28.5" customHeight="1" x14ac:dyDescent="0.25">
      <c r="A36" s="388"/>
      <c r="B36" s="388" t="s">
        <v>526</v>
      </c>
      <c r="C36" s="440" t="s">
        <v>360</v>
      </c>
      <c r="D36" s="390">
        <v>24000</v>
      </c>
      <c r="E36" s="407" t="s">
        <v>419</v>
      </c>
      <c r="F36" s="390">
        <v>24000</v>
      </c>
      <c r="G36" s="440" t="s">
        <v>385</v>
      </c>
      <c r="H36" s="440" t="s">
        <v>390</v>
      </c>
      <c r="I36" s="390">
        <v>24000</v>
      </c>
      <c r="J36" s="457" t="s">
        <v>452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94" customFormat="1" ht="30" x14ac:dyDescent="0.25">
      <c r="A37" s="388"/>
      <c r="B37" s="388" t="s">
        <v>527</v>
      </c>
      <c r="C37" s="440" t="s">
        <v>360</v>
      </c>
      <c r="D37" s="390">
        <v>16000</v>
      </c>
      <c r="E37" s="407" t="s">
        <v>420</v>
      </c>
      <c r="F37" s="390">
        <v>16000</v>
      </c>
      <c r="G37" s="440" t="s">
        <v>386</v>
      </c>
      <c r="H37" s="440" t="s">
        <v>389</v>
      </c>
      <c r="I37" s="390">
        <v>16000</v>
      </c>
      <c r="J37" s="457" t="s">
        <v>447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394" customFormat="1" ht="39" thickBot="1" x14ac:dyDescent="0.3">
      <c r="A38" s="388"/>
      <c r="B38" s="388" t="s">
        <v>528</v>
      </c>
      <c r="C38" s="440" t="s">
        <v>360</v>
      </c>
      <c r="D38" s="390">
        <v>24000</v>
      </c>
      <c r="E38" s="410" t="s">
        <v>421</v>
      </c>
      <c r="F38" s="390">
        <v>24000</v>
      </c>
      <c r="G38" s="440" t="s">
        <v>387</v>
      </c>
      <c r="H38" s="440" t="s">
        <v>389</v>
      </c>
      <c r="I38" s="390">
        <v>24000</v>
      </c>
      <c r="J38" s="457" t="s">
        <v>448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x14ac:dyDescent="0.25">
      <c r="A39" s="388"/>
      <c r="B39" s="461" t="s">
        <v>113</v>
      </c>
      <c r="C39" s="392" t="s">
        <v>114</v>
      </c>
      <c r="D39" s="390"/>
      <c r="E39" s="389"/>
      <c r="F39" s="390"/>
      <c r="G39" s="389"/>
      <c r="H39" s="389"/>
      <c r="I39" s="390"/>
      <c r="J39" s="45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5" customFormat="1" ht="30" x14ac:dyDescent="0.25">
      <c r="A40" s="388"/>
      <c r="B40" s="388" t="s">
        <v>594</v>
      </c>
      <c r="C40" s="389" t="s">
        <v>114</v>
      </c>
      <c r="D40" s="390">
        <v>7920</v>
      </c>
      <c r="E40" s="401" t="s">
        <v>396</v>
      </c>
      <c r="F40" s="390">
        <v>7920</v>
      </c>
      <c r="G40" s="440" t="s">
        <v>361</v>
      </c>
      <c r="H40" s="440" t="s">
        <v>388</v>
      </c>
      <c r="I40" s="390">
        <v>7920</v>
      </c>
      <c r="J40" s="457" t="s">
        <v>422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5" customFormat="1" ht="30" x14ac:dyDescent="0.25">
      <c r="A41" s="388"/>
      <c r="B41" s="388" t="s">
        <v>595</v>
      </c>
      <c r="C41" s="389" t="s">
        <v>114</v>
      </c>
      <c r="D41" s="390">
        <v>6600</v>
      </c>
      <c r="E41" s="401" t="s">
        <v>397</v>
      </c>
      <c r="F41" s="390">
        <v>6600</v>
      </c>
      <c r="G41" s="440" t="s">
        <v>362</v>
      </c>
      <c r="H41" s="440" t="s">
        <v>388</v>
      </c>
      <c r="I41" s="390">
        <v>6600</v>
      </c>
      <c r="J41" s="457" t="s">
        <v>425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95" customFormat="1" ht="30" x14ac:dyDescent="0.25">
      <c r="A42" s="388"/>
      <c r="B42" s="388" t="s">
        <v>596</v>
      </c>
      <c r="C42" s="389" t="s">
        <v>114</v>
      </c>
      <c r="D42" s="390">
        <v>4620</v>
      </c>
      <c r="E42" s="401" t="s">
        <v>398</v>
      </c>
      <c r="F42" s="390">
        <v>4620</v>
      </c>
      <c r="G42" s="440" t="s">
        <v>363</v>
      </c>
      <c r="H42" s="440" t="s">
        <v>388</v>
      </c>
      <c r="I42" s="390">
        <v>4620</v>
      </c>
      <c r="J42" s="457" t="s">
        <v>424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395" customFormat="1" ht="30" x14ac:dyDescent="0.25">
      <c r="A43" s="388"/>
      <c r="B43" s="388" t="s">
        <v>597</v>
      </c>
      <c r="C43" s="389" t="s">
        <v>114</v>
      </c>
      <c r="D43" s="390">
        <v>4620</v>
      </c>
      <c r="E43" s="401" t="s">
        <v>394</v>
      </c>
      <c r="F43" s="390">
        <v>4620</v>
      </c>
      <c r="G43" s="440" t="s">
        <v>364</v>
      </c>
      <c r="H43" s="440" t="s">
        <v>388</v>
      </c>
      <c r="I43" s="390">
        <v>4620</v>
      </c>
      <c r="J43" s="457" t="s">
        <v>423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395" customFormat="1" ht="30" x14ac:dyDescent="0.25">
      <c r="A44" s="388"/>
      <c r="B44" s="388" t="s">
        <v>598</v>
      </c>
      <c r="C44" s="389" t="s">
        <v>114</v>
      </c>
      <c r="D44" s="390">
        <v>5940</v>
      </c>
      <c r="E44" s="401" t="s">
        <v>399</v>
      </c>
      <c r="F44" s="390">
        <v>5940</v>
      </c>
      <c r="G44" s="440" t="s">
        <v>365</v>
      </c>
      <c r="H44" s="440" t="s">
        <v>389</v>
      </c>
      <c r="I44" s="390">
        <v>5940</v>
      </c>
      <c r="J44" s="457" t="s">
        <v>454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395" customFormat="1" ht="49.5" customHeight="1" x14ac:dyDescent="0.25">
      <c r="A45" s="388"/>
      <c r="B45" s="388" t="s">
        <v>599</v>
      </c>
      <c r="C45" s="389" t="s">
        <v>114</v>
      </c>
      <c r="D45" s="390">
        <f>1760+3520</f>
        <v>5280</v>
      </c>
      <c r="E45" s="401" t="s">
        <v>400</v>
      </c>
      <c r="F45" s="390">
        <f>1760+3520</f>
        <v>5280</v>
      </c>
      <c r="G45" s="440" t="s">
        <v>366</v>
      </c>
      <c r="H45" s="389" t="s">
        <v>467</v>
      </c>
      <c r="I45" s="390">
        <f>1760+3520</f>
        <v>5280</v>
      </c>
      <c r="J45" s="450" t="s">
        <v>466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95" customFormat="1" ht="30" x14ac:dyDescent="0.25">
      <c r="A46" s="388"/>
      <c r="B46" s="388" t="s">
        <v>600</v>
      </c>
      <c r="C46" s="389" t="s">
        <v>114</v>
      </c>
      <c r="D46" s="390">
        <v>7920</v>
      </c>
      <c r="E46" s="401" t="s">
        <v>401</v>
      </c>
      <c r="F46" s="390">
        <v>7920</v>
      </c>
      <c r="G46" s="440" t="s">
        <v>367</v>
      </c>
      <c r="H46" s="440" t="s">
        <v>389</v>
      </c>
      <c r="I46" s="390">
        <v>7920</v>
      </c>
      <c r="J46" s="457" t="s">
        <v>456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395" customFormat="1" ht="38.25" x14ac:dyDescent="0.25">
      <c r="A47" s="388"/>
      <c r="B47" s="388" t="s">
        <v>601</v>
      </c>
      <c r="C47" s="389" t="s">
        <v>114</v>
      </c>
      <c r="D47" s="390">
        <v>1320</v>
      </c>
      <c r="E47" s="401" t="s">
        <v>402</v>
      </c>
      <c r="F47" s="390">
        <v>1320</v>
      </c>
      <c r="G47" s="440" t="s">
        <v>368</v>
      </c>
      <c r="H47" s="440" t="s">
        <v>389</v>
      </c>
      <c r="I47" s="390">
        <v>1320</v>
      </c>
      <c r="J47" s="457" t="s">
        <v>444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95" customFormat="1" ht="30" x14ac:dyDescent="0.25">
      <c r="A48" s="388"/>
      <c r="B48" s="388" t="s">
        <v>602</v>
      </c>
      <c r="C48" s="389" t="s">
        <v>114</v>
      </c>
      <c r="D48" s="451">
        <v>5280</v>
      </c>
      <c r="E48" s="459" t="s">
        <v>403</v>
      </c>
      <c r="F48" s="451">
        <v>5280</v>
      </c>
      <c r="G48" s="457" t="s">
        <v>369</v>
      </c>
      <c r="H48" s="457" t="s">
        <v>389</v>
      </c>
      <c r="I48" s="451">
        <v>5280</v>
      </c>
      <c r="J48" s="457" t="s">
        <v>431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395" customFormat="1" ht="30" x14ac:dyDescent="0.25">
      <c r="A49" s="388"/>
      <c r="B49" s="388" t="s">
        <v>603</v>
      </c>
      <c r="C49" s="389" t="s">
        <v>114</v>
      </c>
      <c r="D49" s="390">
        <v>7920</v>
      </c>
      <c r="E49" s="404" t="s">
        <v>404</v>
      </c>
      <c r="F49" s="390">
        <v>7920</v>
      </c>
      <c r="G49" s="440" t="s">
        <v>370</v>
      </c>
      <c r="H49" s="440" t="s">
        <v>389</v>
      </c>
      <c r="I49" s="390">
        <v>7920</v>
      </c>
      <c r="J49" s="457" t="s">
        <v>457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395" customFormat="1" ht="38.25" x14ac:dyDescent="0.25">
      <c r="A50" s="388"/>
      <c r="B50" s="388" t="s">
        <v>604</v>
      </c>
      <c r="C50" s="389" t="s">
        <v>114</v>
      </c>
      <c r="D50" s="390">
        <v>4620</v>
      </c>
      <c r="E50" s="401" t="s">
        <v>405</v>
      </c>
      <c r="F50" s="390">
        <v>4620</v>
      </c>
      <c r="G50" s="440" t="s">
        <v>371</v>
      </c>
      <c r="H50" s="440" t="s">
        <v>389</v>
      </c>
      <c r="I50" s="390">
        <v>4620</v>
      </c>
      <c r="J50" s="457" t="s">
        <v>450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395" customFormat="1" ht="51" x14ac:dyDescent="0.25">
      <c r="A51" s="388"/>
      <c r="B51" s="388" t="s">
        <v>605</v>
      </c>
      <c r="C51" s="389" t="s">
        <v>114</v>
      </c>
      <c r="D51" s="390">
        <v>2200</v>
      </c>
      <c r="E51" s="401" t="s">
        <v>406</v>
      </c>
      <c r="F51" s="390">
        <v>2200</v>
      </c>
      <c r="G51" s="440" t="s">
        <v>372</v>
      </c>
      <c r="H51" s="440" t="s">
        <v>389</v>
      </c>
      <c r="I51" s="390">
        <v>2200</v>
      </c>
      <c r="J51" s="457" t="s">
        <v>441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395" customFormat="1" ht="38.25" x14ac:dyDescent="0.25">
      <c r="A52" s="388"/>
      <c r="B52" s="388" t="s">
        <v>606</v>
      </c>
      <c r="C52" s="389" t="s">
        <v>114</v>
      </c>
      <c r="D52" s="390">
        <v>5280</v>
      </c>
      <c r="E52" s="401" t="s">
        <v>407</v>
      </c>
      <c r="F52" s="390">
        <v>5280</v>
      </c>
      <c r="G52" s="440" t="s">
        <v>373</v>
      </c>
      <c r="H52" s="440" t="s">
        <v>389</v>
      </c>
      <c r="I52" s="390">
        <v>5280</v>
      </c>
      <c r="J52" s="457" t="s">
        <v>432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395" customFormat="1" ht="38.25" x14ac:dyDescent="0.25">
      <c r="A53" s="388"/>
      <c r="B53" s="388" t="s">
        <v>607</v>
      </c>
      <c r="C53" s="389" t="s">
        <v>114</v>
      </c>
      <c r="D53" s="390">
        <v>1650</v>
      </c>
      <c r="E53" s="401" t="s">
        <v>408</v>
      </c>
      <c r="F53" s="390">
        <v>1650</v>
      </c>
      <c r="G53" s="440" t="s">
        <v>374</v>
      </c>
      <c r="H53" s="440" t="s">
        <v>389</v>
      </c>
      <c r="I53" s="390">
        <v>1650</v>
      </c>
      <c r="J53" s="457" t="s">
        <v>442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5" customFormat="1" ht="38.25" x14ac:dyDescent="0.25">
      <c r="A54" s="388"/>
      <c r="B54" s="388" t="s">
        <v>608</v>
      </c>
      <c r="C54" s="389" t="s">
        <v>114</v>
      </c>
      <c r="D54" s="390">
        <v>2640</v>
      </c>
      <c r="E54" s="401" t="s">
        <v>409</v>
      </c>
      <c r="F54" s="390">
        <v>2640</v>
      </c>
      <c r="G54" s="440" t="s">
        <v>375</v>
      </c>
      <c r="H54" s="440" t="s">
        <v>389</v>
      </c>
      <c r="I54" s="390">
        <v>2640</v>
      </c>
      <c r="J54" s="457" t="s">
        <v>461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395" customFormat="1" ht="30" x14ac:dyDescent="0.25">
      <c r="A55" s="388"/>
      <c r="B55" s="388" t="s">
        <v>609</v>
      </c>
      <c r="C55" s="389" t="s">
        <v>114</v>
      </c>
      <c r="D55" s="390">
        <v>3520</v>
      </c>
      <c r="E55" s="440" t="s">
        <v>410</v>
      </c>
      <c r="F55" s="390">
        <v>3520</v>
      </c>
      <c r="G55" s="440" t="s">
        <v>376</v>
      </c>
      <c r="H55" s="440" t="s">
        <v>389</v>
      </c>
      <c r="I55" s="390">
        <v>3520</v>
      </c>
      <c r="J55" s="457" t="s">
        <v>438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395" customFormat="1" ht="30" x14ac:dyDescent="0.25">
      <c r="A56" s="388"/>
      <c r="B56" s="388" t="s">
        <v>609</v>
      </c>
      <c r="C56" s="389" t="s">
        <v>114</v>
      </c>
      <c r="D56" s="390">
        <v>3520</v>
      </c>
      <c r="E56" s="440" t="s">
        <v>411</v>
      </c>
      <c r="F56" s="390">
        <v>3520</v>
      </c>
      <c r="G56" s="440" t="s">
        <v>377</v>
      </c>
      <c r="H56" s="440" t="s">
        <v>389</v>
      </c>
      <c r="I56" s="390">
        <v>3520</v>
      </c>
      <c r="J56" s="457" t="s">
        <v>436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395" customFormat="1" ht="45" x14ac:dyDescent="0.25">
      <c r="A57" s="388"/>
      <c r="B57" s="388" t="s">
        <v>609</v>
      </c>
      <c r="C57" s="389" t="s">
        <v>114</v>
      </c>
      <c r="D57" s="390">
        <v>3520</v>
      </c>
      <c r="E57" s="440" t="s">
        <v>412</v>
      </c>
      <c r="F57" s="390">
        <v>3520</v>
      </c>
      <c r="G57" s="440" t="s">
        <v>378</v>
      </c>
      <c r="H57" s="440" t="s">
        <v>389</v>
      </c>
      <c r="I57" s="390">
        <v>3520</v>
      </c>
      <c r="J57" s="457" t="s">
        <v>434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395" customFormat="1" ht="45" x14ac:dyDescent="0.25">
      <c r="A58" s="388"/>
      <c r="B58" s="388" t="s">
        <v>609</v>
      </c>
      <c r="C58" s="389" t="s">
        <v>114</v>
      </c>
      <c r="D58" s="390">
        <v>3520</v>
      </c>
      <c r="E58" s="440" t="s">
        <v>413</v>
      </c>
      <c r="F58" s="390">
        <v>3520</v>
      </c>
      <c r="G58" s="440" t="s">
        <v>379</v>
      </c>
      <c r="H58" s="440" t="s">
        <v>389</v>
      </c>
      <c r="I58" s="390">
        <v>3520</v>
      </c>
      <c r="J58" s="457" t="s">
        <v>445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395" customFormat="1" ht="45" x14ac:dyDescent="0.25">
      <c r="A59" s="388"/>
      <c r="B59" s="388" t="s">
        <v>609</v>
      </c>
      <c r="C59" s="389" t="s">
        <v>114</v>
      </c>
      <c r="D59" s="390">
        <v>3520</v>
      </c>
      <c r="E59" s="440" t="s">
        <v>414</v>
      </c>
      <c r="F59" s="390">
        <v>3520</v>
      </c>
      <c r="G59" s="440" t="s">
        <v>380</v>
      </c>
      <c r="H59" s="440" t="s">
        <v>389</v>
      </c>
      <c r="I59" s="390">
        <v>3520</v>
      </c>
      <c r="J59" s="457" t="s">
        <v>429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395" customFormat="1" ht="45" x14ac:dyDescent="0.25">
      <c r="A60" s="388"/>
      <c r="B60" s="388" t="s">
        <v>609</v>
      </c>
      <c r="C60" s="389" t="s">
        <v>114</v>
      </c>
      <c r="D60" s="390">
        <v>3520</v>
      </c>
      <c r="E60" s="440" t="s">
        <v>415</v>
      </c>
      <c r="F60" s="390">
        <v>3520</v>
      </c>
      <c r="G60" s="440" t="s">
        <v>381</v>
      </c>
      <c r="H60" s="440" t="s">
        <v>389</v>
      </c>
      <c r="I60" s="390">
        <v>3520</v>
      </c>
      <c r="J60" s="457" t="s">
        <v>428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395" customFormat="1" ht="45" x14ac:dyDescent="0.25">
      <c r="A61" s="388"/>
      <c r="B61" s="388" t="s">
        <v>609</v>
      </c>
      <c r="C61" s="389" t="s">
        <v>114</v>
      </c>
      <c r="D61" s="390">
        <v>3520</v>
      </c>
      <c r="E61" s="440" t="s">
        <v>416</v>
      </c>
      <c r="F61" s="390">
        <v>3520</v>
      </c>
      <c r="G61" s="440" t="s">
        <v>382</v>
      </c>
      <c r="H61" s="440" t="s">
        <v>389</v>
      </c>
      <c r="I61" s="390">
        <v>3520</v>
      </c>
      <c r="J61" s="457" t="s">
        <v>427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395" customFormat="1" ht="30" x14ac:dyDescent="0.25">
      <c r="A62" s="388"/>
      <c r="B62" s="388" t="s">
        <v>610</v>
      </c>
      <c r="C62" s="389" t="s">
        <v>114</v>
      </c>
      <c r="D62" s="390">
        <v>3520</v>
      </c>
      <c r="E62" s="401" t="s">
        <v>417</v>
      </c>
      <c r="F62" s="390">
        <v>3520</v>
      </c>
      <c r="G62" s="440" t="s">
        <v>383</v>
      </c>
      <c r="H62" s="440" t="s">
        <v>389</v>
      </c>
      <c r="I62" s="390">
        <v>3520</v>
      </c>
      <c r="J62" s="457" t="s">
        <v>440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395" customFormat="1" ht="38.25" x14ac:dyDescent="0.25">
      <c r="A63" s="388"/>
      <c r="B63" s="388" t="s">
        <v>611</v>
      </c>
      <c r="C63" s="389" t="s">
        <v>114</v>
      </c>
      <c r="D63" s="390">
        <v>4620</v>
      </c>
      <c r="E63" s="401" t="s">
        <v>418</v>
      </c>
      <c r="F63" s="390">
        <v>4620</v>
      </c>
      <c r="G63" s="440" t="s">
        <v>384</v>
      </c>
      <c r="H63" s="440" t="s">
        <v>389</v>
      </c>
      <c r="I63" s="390">
        <v>4620</v>
      </c>
      <c r="J63" s="457" t="s">
        <v>459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395" customFormat="1" ht="30" x14ac:dyDescent="0.25">
      <c r="A64" s="388"/>
      <c r="B64" s="388" t="s">
        <v>612</v>
      </c>
      <c r="C64" s="389" t="s">
        <v>114</v>
      </c>
      <c r="D64" s="390">
        <v>5280</v>
      </c>
      <c r="E64" s="407" t="s">
        <v>419</v>
      </c>
      <c r="F64" s="390">
        <v>5280</v>
      </c>
      <c r="G64" s="440" t="s">
        <v>385</v>
      </c>
      <c r="H64" s="440" t="s">
        <v>390</v>
      </c>
      <c r="I64" s="390">
        <v>5280</v>
      </c>
      <c r="J64" s="457" t="s">
        <v>451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395" customFormat="1" ht="30" x14ac:dyDescent="0.25">
      <c r="A65" s="388"/>
      <c r="B65" s="388" t="s">
        <v>613</v>
      </c>
      <c r="C65" s="389" t="s">
        <v>114</v>
      </c>
      <c r="D65" s="390">
        <v>3520</v>
      </c>
      <c r="E65" s="407" t="s">
        <v>420</v>
      </c>
      <c r="F65" s="390">
        <v>3520</v>
      </c>
      <c r="G65" s="440" t="s">
        <v>386</v>
      </c>
      <c r="H65" s="440" t="s">
        <v>389</v>
      </c>
      <c r="I65" s="390">
        <v>3520</v>
      </c>
      <c r="J65" s="457" t="s">
        <v>446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395" customFormat="1" ht="39" thickBot="1" x14ac:dyDescent="0.3">
      <c r="A66" s="388"/>
      <c r="B66" s="388" t="s">
        <v>614</v>
      </c>
      <c r="C66" s="389" t="s">
        <v>114</v>
      </c>
      <c r="D66" s="390">
        <v>5280</v>
      </c>
      <c r="E66" s="410" t="s">
        <v>421</v>
      </c>
      <c r="F66" s="390">
        <v>5280</v>
      </c>
      <c r="G66" s="440" t="s">
        <v>387</v>
      </c>
      <c r="H66" s="440" t="s">
        <v>389</v>
      </c>
      <c r="I66" s="390">
        <v>5280</v>
      </c>
      <c r="J66" s="457" t="s">
        <v>460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442" customFormat="1" ht="60" x14ac:dyDescent="0.25">
      <c r="A67" s="388"/>
      <c r="B67" s="461" t="s">
        <v>615</v>
      </c>
      <c r="C67" s="392" t="s">
        <v>616</v>
      </c>
      <c r="D67" s="390"/>
      <c r="E67" s="447"/>
      <c r="F67" s="390"/>
      <c r="G67" s="440"/>
      <c r="H67" s="440"/>
      <c r="I67" s="390"/>
      <c r="J67" s="440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82.5" customHeight="1" x14ac:dyDescent="0.25">
      <c r="A68" s="388"/>
      <c r="B68" s="388" t="s">
        <v>470</v>
      </c>
      <c r="C68" s="389" t="s">
        <v>468</v>
      </c>
      <c r="D68" s="390">
        <v>5900</v>
      </c>
      <c r="E68" s="389" t="s">
        <v>538</v>
      </c>
      <c r="F68" s="390">
        <v>5900</v>
      </c>
      <c r="G68" s="389" t="s">
        <v>529</v>
      </c>
      <c r="H68" s="389" t="s">
        <v>530</v>
      </c>
      <c r="I68" s="390"/>
      <c r="J68" s="389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75" x14ac:dyDescent="0.25">
      <c r="A69" s="388"/>
      <c r="B69" s="388" t="s">
        <v>471</v>
      </c>
      <c r="C69" s="389" t="s">
        <v>625</v>
      </c>
      <c r="D69" s="390">
        <v>64240</v>
      </c>
      <c r="E69" s="389" t="s">
        <v>539</v>
      </c>
      <c r="F69" s="390">
        <v>64240</v>
      </c>
      <c r="G69" s="389" t="s">
        <v>532</v>
      </c>
      <c r="H69" s="389" t="s">
        <v>546</v>
      </c>
      <c r="I69" s="390">
        <v>64240</v>
      </c>
      <c r="J69" s="450" t="s">
        <v>534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443" customFormat="1" ht="75" x14ac:dyDescent="0.25">
      <c r="A70" s="388"/>
      <c r="B70" s="388" t="s">
        <v>471</v>
      </c>
      <c r="C70" s="389" t="s">
        <v>307</v>
      </c>
      <c r="D70" s="390">
        <v>136466</v>
      </c>
      <c r="E70" s="389" t="s">
        <v>540</v>
      </c>
      <c r="F70" s="390">
        <v>136466</v>
      </c>
      <c r="G70" s="389" t="s">
        <v>531</v>
      </c>
      <c r="H70" s="389" t="s">
        <v>547</v>
      </c>
      <c r="I70" s="390">
        <v>136466</v>
      </c>
      <c r="J70" s="450" t="s">
        <v>537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443" customFormat="1" ht="75" x14ac:dyDescent="0.25">
      <c r="A71" s="388"/>
      <c r="B71" s="388" t="s">
        <v>472</v>
      </c>
      <c r="C71" s="389" t="s">
        <v>308</v>
      </c>
      <c r="D71" s="390">
        <v>32516</v>
      </c>
      <c r="E71" s="389" t="s">
        <v>539</v>
      </c>
      <c r="F71" s="390">
        <v>32516</v>
      </c>
      <c r="G71" s="389" t="s">
        <v>532</v>
      </c>
      <c r="H71" s="389" t="s">
        <v>546</v>
      </c>
      <c r="I71" s="390">
        <v>32516</v>
      </c>
      <c r="J71" s="450" t="s">
        <v>535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443" customFormat="1" ht="75" x14ac:dyDescent="0.25">
      <c r="A72" s="388"/>
      <c r="B72" s="388" t="s">
        <v>472</v>
      </c>
      <c r="C72" s="389" t="s">
        <v>308</v>
      </c>
      <c r="D72" s="390">
        <v>28600</v>
      </c>
      <c r="E72" s="389" t="s">
        <v>540</v>
      </c>
      <c r="F72" s="390">
        <v>28600</v>
      </c>
      <c r="G72" s="389" t="s">
        <v>531</v>
      </c>
      <c r="H72" s="389" t="s">
        <v>547</v>
      </c>
      <c r="I72" s="390">
        <v>28600</v>
      </c>
      <c r="J72" s="450" t="s">
        <v>536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76.5" customHeight="1" x14ac:dyDescent="0.25">
      <c r="A73" s="388"/>
      <c r="B73" s="388" t="s">
        <v>472</v>
      </c>
      <c r="C73" s="389" t="s">
        <v>308</v>
      </c>
      <c r="D73" s="390">
        <v>22000</v>
      </c>
      <c r="E73" s="389" t="s">
        <v>541</v>
      </c>
      <c r="F73" s="390">
        <v>22000</v>
      </c>
      <c r="G73" s="389" t="s">
        <v>533</v>
      </c>
      <c r="H73" s="389" t="s">
        <v>545</v>
      </c>
      <c r="I73" s="390"/>
      <c r="J73" s="389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442" customFormat="1" ht="57.75" customHeight="1" x14ac:dyDescent="0.25">
      <c r="A74" s="388"/>
      <c r="B74" s="388" t="s">
        <v>473</v>
      </c>
      <c r="C74" s="389" t="s">
        <v>301</v>
      </c>
      <c r="D74" s="390">
        <v>41800</v>
      </c>
      <c r="E74" s="389" t="s">
        <v>542</v>
      </c>
      <c r="F74" s="390">
        <v>41800</v>
      </c>
      <c r="G74" s="389" t="s">
        <v>543</v>
      </c>
      <c r="H74" s="389" t="s">
        <v>544</v>
      </c>
      <c r="I74" s="390"/>
      <c r="J74" s="389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442" customFormat="1" ht="72" customHeight="1" x14ac:dyDescent="0.25">
      <c r="A75" s="388"/>
      <c r="B75" s="388" t="s">
        <v>473</v>
      </c>
      <c r="C75" s="389" t="s">
        <v>303</v>
      </c>
      <c r="D75" s="390">
        <v>41800</v>
      </c>
      <c r="E75" s="389" t="s">
        <v>542</v>
      </c>
      <c r="F75" s="390">
        <v>41800</v>
      </c>
      <c r="G75" s="389" t="s">
        <v>548</v>
      </c>
      <c r="H75" s="389" t="s">
        <v>549</v>
      </c>
      <c r="I75" s="390">
        <v>41800</v>
      </c>
      <c r="J75" s="389" t="s">
        <v>550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442" customFormat="1" ht="105.75" customHeight="1" x14ac:dyDescent="0.25">
      <c r="A76" s="388"/>
      <c r="B76" s="388" t="s">
        <v>474</v>
      </c>
      <c r="C76" s="450" t="s">
        <v>309</v>
      </c>
      <c r="D76" s="451">
        <v>7190</v>
      </c>
      <c r="E76" s="450" t="s">
        <v>552</v>
      </c>
      <c r="F76" s="451">
        <v>7190</v>
      </c>
      <c r="G76" s="450" t="s">
        <v>551</v>
      </c>
      <c r="H76" s="519" t="s">
        <v>629</v>
      </c>
      <c r="I76" s="390">
        <v>7190</v>
      </c>
      <c r="J76" s="389" t="s">
        <v>553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443" customFormat="1" ht="117.75" customHeight="1" x14ac:dyDescent="0.25">
      <c r="A77" s="388"/>
      <c r="B77" s="388" t="s">
        <v>475</v>
      </c>
      <c r="C77" s="450" t="s">
        <v>501</v>
      </c>
      <c r="D77" s="451">
        <v>17788</v>
      </c>
      <c r="E77" s="450" t="s">
        <v>552</v>
      </c>
      <c r="F77" s="451">
        <v>17788</v>
      </c>
      <c r="G77" s="450" t="s">
        <v>551</v>
      </c>
      <c r="H77" s="519" t="s">
        <v>629</v>
      </c>
      <c r="I77" s="390">
        <v>17788</v>
      </c>
      <c r="J77" s="389" t="s">
        <v>554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442" customFormat="1" ht="74.25" customHeight="1" x14ac:dyDescent="0.25">
      <c r="A78" s="388"/>
      <c r="B78" s="388" t="s">
        <v>475</v>
      </c>
      <c r="C78" s="450" t="s">
        <v>501</v>
      </c>
      <c r="D78" s="451">
        <v>5000</v>
      </c>
      <c r="E78" s="450" t="s">
        <v>552</v>
      </c>
      <c r="F78" s="451">
        <v>5000</v>
      </c>
      <c r="G78" s="450" t="s">
        <v>555</v>
      </c>
      <c r="H78" s="519" t="s">
        <v>630</v>
      </c>
      <c r="I78" s="390">
        <v>5000</v>
      </c>
      <c r="J78" s="389" t="s">
        <v>556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442" customFormat="1" ht="71.25" customHeight="1" x14ac:dyDescent="0.25">
      <c r="A79" s="388"/>
      <c r="B79" s="388" t="s">
        <v>476</v>
      </c>
      <c r="C79" s="389" t="s">
        <v>311</v>
      </c>
      <c r="D79" s="390">
        <v>5000</v>
      </c>
      <c r="E79" s="389" t="s">
        <v>558</v>
      </c>
      <c r="F79" s="390">
        <v>5000</v>
      </c>
      <c r="G79" s="389" t="s">
        <v>557</v>
      </c>
      <c r="H79" s="389" t="s">
        <v>559</v>
      </c>
      <c r="I79" s="390"/>
      <c r="J79" s="389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442" customFormat="1" ht="36" customHeight="1" x14ac:dyDescent="0.25">
      <c r="A80" s="388"/>
      <c r="B80" s="461" t="s">
        <v>146</v>
      </c>
      <c r="C80" s="392" t="s">
        <v>617</v>
      </c>
      <c r="D80" s="390"/>
      <c r="E80" s="389"/>
      <c r="F80" s="390"/>
      <c r="G80" s="389"/>
      <c r="H80" s="389"/>
      <c r="I80" s="390"/>
      <c r="J80" s="389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442" customFormat="1" ht="102.75" customHeight="1" x14ac:dyDescent="0.25">
      <c r="A81" s="388"/>
      <c r="B81" s="388" t="s">
        <v>477</v>
      </c>
      <c r="C81" s="389" t="s">
        <v>314</v>
      </c>
      <c r="D81" s="390">
        <v>9300</v>
      </c>
      <c r="E81" s="389" t="s">
        <v>560</v>
      </c>
      <c r="F81" s="390">
        <v>9300</v>
      </c>
      <c r="G81" s="389" t="s">
        <v>561</v>
      </c>
      <c r="H81" s="389" t="s">
        <v>563</v>
      </c>
      <c r="I81" s="390"/>
      <c r="J81" s="389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442" customFormat="1" ht="129" customHeight="1" x14ac:dyDescent="0.25">
      <c r="A82" s="388"/>
      <c r="B82" s="388" t="s">
        <v>478</v>
      </c>
      <c r="C82" s="389" t="s">
        <v>315</v>
      </c>
      <c r="D82" s="390">
        <v>20500</v>
      </c>
      <c r="E82" s="389" t="s">
        <v>560</v>
      </c>
      <c r="F82" s="390">
        <v>20500</v>
      </c>
      <c r="G82" s="389" t="s">
        <v>562</v>
      </c>
      <c r="H82" s="389" t="s">
        <v>563</v>
      </c>
      <c r="I82" s="390"/>
      <c r="J82" s="389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442" customFormat="1" ht="93" customHeight="1" x14ac:dyDescent="0.25">
      <c r="A83" s="388"/>
      <c r="B83" s="388" t="s">
        <v>478</v>
      </c>
      <c r="C83" s="389" t="s">
        <v>316</v>
      </c>
      <c r="D83" s="390">
        <v>28650</v>
      </c>
      <c r="E83" s="389" t="s">
        <v>565</v>
      </c>
      <c r="F83" s="390">
        <v>28650</v>
      </c>
      <c r="G83" s="389" t="s">
        <v>564</v>
      </c>
      <c r="H83" s="389" t="s">
        <v>563</v>
      </c>
      <c r="I83" s="390"/>
      <c r="J83" s="389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442" customFormat="1" ht="131.25" customHeight="1" x14ac:dyDescent="0.25">
      <c r="A84" s="388"/>
      <c r="B84" s="388" t="s">
        <v>479</v>
      </c>
      <c r="C84" s="389" t="s">
        <v>317</v>
      </c>
      <c r="D84" s="390">
        <v>29850</v>
      </c>
      <c r="E84" s="389" t="s">
        <v>566</v>
      </c>
      <c r="F84" s="390">
        <v>29850</v>
      </c>
      <c r="G84" s="389" t="s">
        <v>567</v>
      </c>
      <c r="H84" s="389" t="s">
        <v>563</v>
      </c>
      <c r="I84" s="390"/>
      <c r="J84" s="389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442" customFormat="1" ht="20.25" customHeight="1" x14ac:dyDescent="0.25">
      <c r="A85" s="388"/>
      <c r="B85" s="461" t="s">
        <v>168</v>
      </c>
      <c r="C85" s="392" t="s">
        <v>169</v>
      </c>
      <c r="D85" s="390"/>
      <c r="E85" s="389"/>
      <c r="F85" s="390"/>
      <c r="G85" s="389"/>
      <c r="H85" s="389"/>
      <c r="I85" s="390"/>
      <c r="J85" s="389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442" customFormat="1" ht="76.5" customHeight="1" x14ac:dyDescent="0.25">
      <c r="A86" s="388"/>
      <c r="B86" s="388" t="s">
        <v>480</v>
      </c>
      <c r="C86" s="389" t="s">
        <v>318</v>
      </c>
      <c r="D86" s="390">
        <v>21000</v>
      </c>
      <c r="E86" s="389" t="s">
        <v>568</v>
      </c>
      <c r="F86" s="390">
        <v>21000</v>
      </c>
      <c r="G86" s="389" t="s">
        <v>569</v>
      </c>
      <c r="H86" s="389" t="s">
        <v>570</v>
      </c>
      <c r="I86" s="390"/>
      <c r="J86" s="389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442" customFormat="1" ht="82.5" customHeight="1" x14ac:dyDescent="0.25">
      <c r="A87" s="388"/>
      <c r="B87" s="388" t="s">
        <v>481</v>
      </c>
      <c r="C87" s="389" t="s">
        <v>320</v>
      </c>
      <c r="D87" s="390">
        <v>2260</v>
      </c>
      <c r="E87" s="389" t="s">
        <v>572</v>
      </c>
      <c r="F87" s="390">
        <v>2260</v>
      </c>
      <c r="G87" s="389" t="s">
        <v>571</v>
      </c>
      <c r="H87" s="389" t="s">
        <v>573</v>
      </c>
      <c r="I87" s="390"/>
      <c r="J87" s="389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442" customFormat="1" ht="57.75" customHeight="1" x14ac:dyDescent="0.25">
      <c r="A88" s="388"/>
      <c r="B88" s="388" t="s">
        <v>482</v>
      </c>
      <c r="C88" s="389" t="s">
        <v>322</v>
      </c>
      <c r="D88" s="390">
        <v>170</v>
      </c>
      <c r="E88" s="389" t="s">
        <v>572</v>
      </c>
      <c r="F88" s="390">
        <v>170</v>
      </c>
      <c r="G88" s="389" t="s">
        <v>571</v>
      </c>
      <c r="H88" s="389" t="s">
        <v>573</v>
      </c>
      <c r="I88" s="390"/>
      <c r="J88" s="389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442" customFormat="1" ht="83.25" customHeight="1" x14ac:dyDescent="0.25">
      <c r="A89" s="388"/>
      <c r="B89" s="388" t="s">
        <v>483</v>
      </c>
      <c r="C89" s="389" t="s">
        <v>323</v>
      </c>
      <c r="D89" s="390">
        <v>100</v>
      </c>
      <c r="E89" s="389" t="s">
        <v>572</v>
      </c>
      <c r="F89" s="390">
        <v>100</v>
      </c>
      <c r="G89" s="389" t="s">
        <v>571</v>
      </c>
      <c r="H89" s="389" t="s">
        <v>573</v>
      </c>
      <c r="I89" s="390"/>
      <c r="J89" s="389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442" customFormat="1" ht="43.5" customHeight="1" x14ac:dyDescent="0.25">
      <c r="A90" s="388"/>
      <c r="B90" s="388" t="s">
        <v>483</v>
      </c>
      <c r="C90" s="389" t="s">
        <v>325</v>
      </c>
      <c r="D90" s="390">
        <v>2450</v>
      </c>
      <c r="E90" s="389" t="s">
        <v>572</v>
      </c>
      <c r="F90" s="390">
        <v>2450</v>
      </c>
      <c r="G90" s="389" t="s">
        <v>571</v>
      </c>
      <c r="H90" s="389" t="s">
        <v>573</v>
      </c>
      <c r="I90" s="390"/>
      <c r="J90" s="389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442" customFormat="1" ht="48.75" customHeight="1" x14ac:dyDescent="0.25">
      <c r="A91" s="388"/>
      <c r="B91" s="388" t="s">
        <v>484</v>
      </c>
      <c r="C91" s="389" t="s">
        <v>326</v>
      </c>
      <c r="D91" s="390">
        <v>275</v>
      </c>
      <c r="E91" s="389" t="s">
        <v>572</v>
      </c>
      <c r="F91" s="390">
        <v>275</v>
      </c>
      <c r="G91" s="389" t="s">
        <v>571</v>
      </c>
      <c r="H91" s="389" t="s">
        <v>573</v>
      </c>
      <c r="I91" s="390"/>
      <c r="J91" s="389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442" customFormat="1" ht="46.5" customHeight="1" x14ac:dyDescent="0.25">
      <c r="A92" s="388"/>
      <c r="B92" s="388" t="s">
        <v>485</v>
      </c>
      <c r="C92" s="389" t="s">
        <v>327</v>
      </c>
      <c r="D92" s="390">
        <v>774</v>
      </c>
      <c r="E92" s="389" t="s">
        <v>572</v>
      </c>
      <c r="F92" s="390">
        <v>774</v>
      </c>
      <c r="G92" s="389" t="s">
        <v>571</v>
      </c>
      <c r="H92" s="389" t="s">
        <v>573</v>
      </c>
      <c r="I92" s="390"/>
      <c r="J92" s="389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442" customFormat="1" ht="54" customHeight="1" x14ac:dyDescent="0.25">
      <c r="A93" s="388"/>
      <c r="B93" s="388" t="s">
        <v>486</v>
      </c>
      <c r="C93" s="389" t="s">
        <v>328</v>
      </c>
      <c r="D93" s="390">
        <v>1680</v>
      </c>
      <c r="E93" s="389" t="s">
        <v>572</v>
      </c>
      <c r="F93" s="390">
        <v>1680</v>
      </c>
      <c r="G93" s="389" t="s">
        <v>571</v>
      </c>
      <c r="H93" s="389" t="s">
        <v>573</v>
      </c>
      <c r="I93" s="390"/>
      <c r="J93" s="389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s="442" customFormat="1" ht="55.5" customHeight="1" x14ac:dyDescent="0.25">
      <c r="A94" s="388"/>
      <c r="B94" s="388" t="s">
        <v>487</v>
      </c>
      <c r="C94" s="389" t="s">
        <v>329</v>
      </c>
      <c r="D94" s="390">
        <v>450</v>
      </c>
      <c r="E94" s="389" t="s">
        <v>572</v>
      </c>
      <c r="F94" s="390">
        <v>450</v>
      </c>
      <c r="G94" s="389" t="s">
        <v>571</v>
      </c>
      <c r="H94" s="389" t="s">
        <v>573</v>
      </c>
      <c r="I94" s="390"/>
      <c r="J94" s="389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442" customFormat="1" ht="63.75" customHeight="1" x14ac:dyDescent="0.25">
      <c r="A95" s="388"/>
      <c r="B95" s="388" t="s">
        <v>488</v>
      </c>
      <c r="C95" s="389" t="s">
        <v>332</v>
      </c>
      <c r="D95" s="390">
        <v>975</v>
      </c>
      <c r="E95" s="389" t="s">
        <v>572</v>
      </c>
      <c r="F95" s="390">
        <v>975</v>
      </c>
      <c r="G95" s="389" t="s">
        <v>571</v>
      </c>
      <c r="H95" s="389" t="s">
        <v>573</v>
      </c>
      <c r="I95" s="390"/>
      <c r="J95" s="389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s="442" customFormat="1" ht="59.25" customHeight="1" x14ac:dyDescent="0.25">
      <c r="A96" s="388"/>
      <c r="B96" s="388" t="s">
        <v>489</v>
      </c>
      <c r="C96" s="389" t="s">
        <v>335</v>
      </c>
      <c r="D96" s="390">
        <v>36</v>
      </c>
      <c r="E96" s="389" t="s">
        <v>572</v>
      </c>
      <c r="F96" s="390">
        <v>36</v>
      </c>
      <c r="G96" s="389" t="s">
        <v>571</v>
      </c>
      <c r="H96" s="389" t="s">
        <v>573</v>
      </c>
      <c r="I96" s="390"/>
      <c r="J96" s="389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s="442" customFormat="1" ht="62.25" customHeight="1" x14ac:dyDescent="0.25">
      <c r="A97" s="388"/>
      <c r="B97" s="388" t="s">
        <v>490</v>
      </c>
      <c r="C97" s="389" t="s">
        <v>336</v>
      </c>
      <c r="D97" s="390">
        <v>1785</v>
      </c>
      <c r="E97" s="389" t="s">
        <v>572</v>
      </c>
      <c r="F97" s="390">
        <v>1785</v>
      </c>
      <c r="G97" s="389" t="s">
        <v>571</v>
      </c>
      <c r="H97" s="389" t="s">
        <v>573</v>
      </c>
      <c r="I97" s="390"/>
      <c r="J97" s="389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s="442" customFormat="1" ht="35.25" customHeight="1" x14ac:dyDescent="0.25">
      <c r="A98" s="388"/>
      <c r="B98" s="461" t="s">
        <v>177</v>
      </c>
      <c r="C98" s="392" t="s">
        <v>618</v>
      </c>
      <c r="D98" s="390"/>
      <c r="E98" s="389"/>
      <c r="F98" s="390"/>
      <c r="G98" s="389"/>
      <c r="H98" s="389"/>
      <c r="I98" s="390"/>
      <c r="J98" s="389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s="442" customFormat="1" ht="67.5" customHeight="1" x14ac:dyDescent="0.25">
      <c r="A99" s="388"/>
      <c r="B99" s="388" t="s">
        <v>491</v>
      </c>
      <c r="C99" s="389" t="s">
        <v>346</v>
      </c>
      <c r="D99" s="390">
        <v>1150</v>
      </c>
      <c r="E99" s="389" t="s">
        <v>574</v>
      </c>
      <c r="F99" s="390">
        <v>1150</v>
      </c>
      <c r="G99" s="389" t="s">
        <v>575</v>
      </c>
      <c r="H99" s="389" t="s">
        <v>576</v>
      </c>
      <c r="I99" s="390"/>
      <c r="J99" s="389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442" customFormat="1" ht="64.5" customHeight="1" x14ac:dyDescent="0.25">
      <c r="A100" s="388"/>
      <c r="B100" s="388" t="s">
        <v>492</v>
      </c>
      <c r="C100" s="389" t="s">
        <v>347</v>
      </c>
      <c r="D100" s="390">
        <v>520</v>
      </c>
      <c r="E100" s="389" t="s">
        <v>574</v>
      </c>
      <c r="F100" s="390">
        <v>520</v>
      </c>
      <c r="G100" s="389" t="s">
        <v>575</v>
      </c>
      <c r="H100" s="389" t="s">
        <v>576</v>
      </c>
      <c r="I100" s="390"/>
      <c r="J100" s="389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442" customFormat="1" ht="63" customHeight="1" x14ac:dyDescent="0.25">
      <c r="A101" s="388"/>
      <c r="B101" s="388" t="s">
        <v>493</v>
      </c>
      <c r="C101" s="389" t="s">
        <v>348</v>
      </c>
      <c r="D101" s="390">
        <v>8280</v>
      </c>
      <c r="E101" s="389" t="s">
        <v>574</v>
      </c>
      <c r="F101" s="390">
        <v>8280</v>
      </c>
      <c r="G101" s="389" t="s">
        <v>575</v>
      </c>
      <c r="H101" s="389" t="s">
        <v>576</v>
      </c>
      <c r="I101" s="390"/>
      <c r="J101" s="389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s="442" customFormat="1" ht="62.25" customHeight="1" x14ac:dyDescent="0.25">
      <c r="A102" s="388"/>
      <c r="B102" s="388" t="s">
        <v>494</v>
      </c>
      <c r="C102" s="389" t="s">
        <v>349</v>
      </c>
      <c r="D102" s="390">
        <v>520</v>
      </c>
      <c r="E102" s="389" t="s">
        <v>574</v>
      </c>
      <c r="F102" s="390">
        <v>520</v>
      </c>
      <c r="G102" s="389" t="s">
        <v>575</v>
      </c>
      <c r="H102" s="389" t="s">
        <v>576</v>
      </c>
      <c r="I102" s="390"/>
      <c r="J102" s="389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s="442" customFormat="1" ht="64.5" customHeight="1" x14ac:dyDescent="0.25">
      <c r="A103" s="388"/>
      <c r="B103" s="388" t="s">
        <v>495</v>
      </c>
      <c r="C103" s="389" t="s">
        <v>350</v>
      </c>
      <c r="D103" s="390">
        <v>500</v>
      </c>
      <c r="E103" s="389" t="s">
        <v>574</v>
      </c>
      <c r="F103" s="390">
        <v>500</v>
      </c>
      <c r="G103" s="389" t="s">
        <v>575</v>
      </c>
      <c r="H103" s="389" t="s">
        <v>576</v>
      </c>
      <c r="I103" s="390"/>
      <c r="J103" s="389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442" customFormat="1" ht="18" customHeight="1" x14ac:dyDescent="0.25">
      <c r="A104" s="388"/>
      <c r="B104" s="461" t="s">
        <v>26</v>
      </c>
      <c r="C104" s="392" t="s">
        <v>192</v>
      </c>
      <c r="D104" s="390"/>
      <c r="E104" s="389"/>
      <c r="F104" s="390"/>
      <c r="G104" s="389"/>
      <c r="H104" s="389"/>
      <c r="I104" s="390"/>
      <c r="J104" s="389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s="442" customFormat="1" ht="59.25" customHeight="1" x14ac:dyDescent="0.25">
      <c r="A105" s="388"/>
      <c r="B105" s="388" t="s">
        <v>496</v>
      </c>
      <c r="C105" s="389" t="s">
        <v>194</v>
      </c>
      <c r="D105" s="390">
        <v>5798.4</v>
      </c>
      <c r="E105" s="389" t="s">
        <v>577</v>
      </c>
      <c r="F105" s="390">
        <v>5798.4</v>
      </c>
      <c r="G105" s="389" t="s">
        <v>578</v>
      </c>
      <c r="H105" s="389" t="s">
        <v>579</v>
      </c>
      <c r="I105" s="390">
        <v>5798.4</v>
      </c>
      <c r="J105" s="389" t="s">
        <v>580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s="442" customFormat="1" ht="58.5" customHeight="1" x14ac:dyDescent="0.25">
      <c r="A106" s="388"/>
      <c r="B106" s="388" t="s">
        <v>496</v>
      </c>
      <c r="C106" s="389" t="s">
        <v>194</v>
      </c>
      <c r="D106" s="390">
        <v>2950</v>
      </c>
      <c r="E106" s="389" t="s">
        <v>581</v>
      </c>
      <c r="F106" s="390">
        <v>2950</v>
      </c>
      <c r="G106" s="389" t="s">
        <v>582</v>
      </c>
      <c r="H106" s="389" t="s">
        <v>624</v>
      </c>
      <c r="I106" s="390"/>
      <c r="J106" s="389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s="443" customFormat="1" ht="77.25" customHeight="1" x14ac:dyDescent="0.25">
      <c r="A107" s="388"/>
      <c r="B107" s="388" t="s">
        <v>496</v>
      </c>
      <c r="C107" s="389" t="s">
        <v>194</v>
      </c>
      <c r="D107" s="390">
        <v>11251.6</v>
      </c>
      <c r="E107" s="389" t="s">
        <v>574</v>
      </c>
      <c r="F107" s="390">
        <v>11251.6</v>
      </c>
      <c r="G107" s="389" t="s">
        <v>591</v>
      </c>
      <c r="H107" s="450" t="s">
        <v>623</v>
      </c>
      <c r="I107" s="390"/>
      <c r="J107" s="389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449" customFormat="1" ht="19.5" customHeight="1" x14ac:dyDescent="0.25">
      <c r="A108" s="388"/>
      <c r="B108" s="461" t="s">
        <v>30</v>
      </c>
      <c r="C108" s="392" t="s">
        <v>213</v>
      </c>
      <c r="D108" s="390"/>
      <c r="E108" s="389"/>
      <c r="F108" s="390"/>
      <c r="G108" s="389"/>
      <c r="H108" s="450"/>
      <c r="I108" s="390"/>
      <c r="J108" s="389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442" customFormat="1" ht="86.25" customHeight="1" x14ac:dyDescent="0.25">
      <c r="A109" s="388"/>
      <c r="B109" s="388" t="s">
        <v>497</v>
      </c>
      <c r="C109" s="389" t="s">
        <v>217</v>
      </c>
      <c r="D109" s="390">
        <v>25383.9</v>
      </c>
      <c r="E109" s="389" t="s">
        <v>583</v>
      </c>
      <c r="F109" s="390">
        <v>25383.9</v>
      </c>
      <c r="G109" s="389" t="s">
        <v>584</v>
      </c>
      <c r="H109" s="389" t="s">
        <v>585</v>
      </c>
      <c r="I109" s="390"/>
      <c r="J109" s="389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442" customFormat="1" ht="35.25" customHeight="1" x14ac:dyDescent="0.25">
      <c r="A110" s="388"/>
      <c r="B110" s="461" t="s">
        <v>619</v>
      </c>
      <c r="C110" s="392" t="s">
        <v>221</v>
      </c>
      <c r="D110" s="390"/>
      <c r="E110" s="389"/>
      <c r="F110" s="390"/>
      <c r="G110" s="389"/>
      <c r="H110" s="389"/>
      <c r="I110" s="390"/>
      <c r="J110" s="389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s="442" customFormat="1" ht="35.25" customHeight="1" x14ac:dyDescent="0.25">
      <c r="A111" s="388"/>
      <c r="B111" s="388" t="s">
        <v>498</v>
      </c>
      <c r="C111" s="389" t="s">
        <v>240</v>
      </c>
      <c r="D111" s="390">
        <v>1500</v>
      </c>
      <c r="E111" s="389" t="s">
        <v>586</v>
      </c>
      <c r="F111" s="390">
        <v>1500</v>
      </c>
      <c r="G111" s="389" t="s">
        <v>587</v>
      </c>
      <c r="H111" s="389"/>
      <c r="I111" s="390">
        <v>1202.3699999999999</v>
      </c>
      <c r="J111" s="389" t="s">
        <v>588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s="442" customFormat="1" ht="74.25" customHeight="1" x14ac:dyDescent="0.25">
      <c r="A112" s="388"/>
      <c r="B112" s="388" t="s">
        <v>499</v>
      </c>
      <c r="C112" s="389" t="s">
        <v>343</v>
      </c>
      <c r="D112" s="390">
        <v>36000</v>
      </c>
      <c r="E112" s="389" t="s">
        <v>589</v>
      </c>
      <c r="F112" s="390">
        <v>36000</v>
      </c>
      <c r="G112" s="389" t="s">
        <v>590</v>
      </c>
      <c r="H112" s="389" t="s">
        <v>590</v>
      </c>
      <c r="I112" s="390"/>
      <c r="J112" s="389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s="442" customFormat="1" ht="70.5" customHeight="1" x14ac:dyDescent="0.25">
      <c r="A113" s="388"/>
      <c r="B113" s="388" t="s">
        <v>500</v>
      </c>
      <c r="C113" s="389" t="s">
        <v>345</v>
      </c>
      <c r="D113" s="390">
        <v>3000</v>
      </c>
      <c r="E113" s="389" t="s">
        <v>558</v>
      </c>
      <c r="F113" s="390">
        <v>3000</v>
      </c>
      <c r="G113" s="389" t="s">
        <v>592</v>
      </c>
      <c r="H113" s="450" t="s">
        <v>622</v>
      </c>
      <c r="I113" s="390"/>
      <c r="J113" s="389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x14ac:dyDescent="0.25">
      <c r="A114" s="388"/>
      <c r="B114" s="388"/>
      <c r="C114" s="389"/>
      <c r="D114" s="390"/>
      <c r="E114" s="389"/>
      <c r="F114" s="390"/>
      <c r="G114" s="389"/>
      <c r="H114" s="389"/>
      <c r="I114" s="390"/>
      <c r="J114" s="389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" customHeight="1" x14ac:dyDescent="0.25">
      <c r="A115" s="391"/>
      <c r="B115" s="514" t="s">
        <v>258</v>
      </c>
      <c r="C115" s="511"/>
      <c r="D115" s="462">
        <f>SUM(D12:D114)</f>
        <v>1294578.8999999999</v>
      </c>
      <c r="E115" s="392"/>
      <c r="F115" s="462">
        <f>SUM(F12:F114)</f>
        <v>1294578.8999999999</v>
      </c>
      <c r="G115" s="392"/>
      <c r="H115" s="392"/>
      <c r="I115" s="393">
        <v>1009770.77</v>
      </c>
      <c r="J115" s="39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4"/>
      <c r="B117" s="384"/>
      <c r="C117" s="384"/>
      <c r="D117" s="3"/>
      <c r="E117" s="384"/>
      <c r="F117" s="3"/>
      <c r="G117" s="384"/>
      <c r="H117" s="384"/>
      <c r="I117" s="3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4"/>
      <c r="B1001" s="384"/>
      <c r="C1001" s="384"/>
      <c r="D1001" s="3"/>
      <c r="E1001" s="384"/>
      <c r="F1001" s="3"/>
      <c r="G1001" s="384"/>
      <c r="H1001" s="38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4"/>
      <c r="B1002" s="384"/>
      <c r="C1002" s="384"/>
      <c r="D1002" s="3"/>
      <c r="E1002" s="384"/>
      <c r="F1002" s="3"/>
      <c r="G1002" s="384"/>
      <c r="H1002" s="38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4"/>
      <c r="B1003" s="384"/>
      <c r="C1003" s="384"/>
      <c r="D1003" s="3"/>
      <c r="E1003" s="384"/>
      <c r="F1003" s="3"/>
      <c r="G1003" s="384"/>
      <c r="H1003" s="38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4"/>
      <c r="B1004" s="384"/>
      <c r="C1004" s="384"/>
      <c r="D1004" s="3"/>
      <c r="E1004" s="384"/>
      <c r="F1004" s="3"/>
      <c r="G1004" s="384"/>
      <c r="H1004" s="38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4"/>
      <c r="B1005" s="384"/>
      <c r="C1005" s="384"/>
      <c r="D1005" s="3"/>
      <c r="E1005" s="384"/>
      <c r="F1005" s="3"/>
      <c r="G1005" s="384"/>
      <c r="H1005" s="38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4"/>
      <c r="B1006" s="384"/>
      <c r="C1006" s="384"/>
      <c r="D1006" s="3"/>
      <c r="E1006" s="384"/>
      <c r="F1006" s="3"/>
      <c r="G1006" s="384"/>
      <c r="H1006" s="384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4"/>
      <c r="B1007" s="384"/>
      <c r="C1007" s="384"/>
      <c r="D1007" s="3"/>
      <c r="E1007" s="384"/>
      <c r="F1007" s="3"/>
      <c r="G1007" s="384"/>
      <c r="H1007" s="384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4"/>
      <c r="B1008" s="384"/>
      <c r="C1008" s="384"/>
      <c r="D1008" s="3"/>
      <c r="E1008" s="384"/>
      <c r="F1008" s="3"/>
      <c r="G1008" s="384"/>
      <c r="H1008" s="384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4"/>
      <c r="B1009" s="384"/>
      <c r="C1009" s="384"/>
      <c r="D1009" s="3"/>
      <c r="E1009" s="384"/>
      <c r="F1009" s="3"/>
      <c r="G1009" s="384"/>
      <c r="H1009" s="384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4"/>
      <c r="B1010" s="384"/>
      <c r="C1010" s="384"/>
      <c r="D1010" s="3"/>
      <c r="E1010" s="384"/>
      <c r="F1010" s="3"/>
      <c r="G1010" s="384"/>
      <c r="H1010" s="384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4"/>
      <c r="B1011" s="384"/>
      <c r="C1011" s="384"/>
      <c r="D1011" s="3"/>
      <c r="E1011" s="384"/>
      <c r="F1011" s="3"/>
      <c r="G1011" s="384"/>
      <c r="H1011" s="384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4"/>
      <c r="B1012" s="384"/>
      <c r="C1012" s="384"/>
      <c r="D1012" s="3"/>
      <c r="E1012" s="384"/>
      <c r="F1012" s="3"/>
      <c r="G1012" s="384"/>
      <c r="H1012" s="384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4"/>
      <c r="B1013" s="384"/>
      <c r="C1013" s="384"/>
      <c r="D1013" s="3"/>
      <c r="E1013" s="384"/>
      <c r="F1013" s="3"/>
      <c r="G1013" s="384"/>
      <c r="H1013" s="384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4"/>
      <c r="B1014" s="384"/>
      <c r="C1014" s="384"/>
      <c r="D1014" s="3"/>
      <c r="E1014" s="384"/>
      <c r="F1014" s="3"/>
      <c r="G1014" s="384"/>
      <c r="H1014" s="384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4"/>
      <c r="B1015" s="384"/>
      <c r="C1015" s="384"/>
      <c r="D1015" s="3"/>
      <c r="E1015" s="384"/>
      <c r="F1015" s="3"/>
      <c r="G1015" s="384"/>
      <c r="H1015" s="384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4"/>
      <c r="B1016" s="384"/>
      <c r="C1016" s="384"/>
      <c r="D1016" s="3"/>
      <c r="E1016" s="384"/>
      <c r="F1016" s="3"/>
      <c r="G1016" s="384"/>
      <c r="H1016" s="384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4"/>
      <c r="B1017" s="384"/>
      <c r="C1017" s="384"/>
      <c r="D1017" s="3"/>
      <c r="E1017" s="384"/>
      <c r="F1017" s="3"/>
      <c r="G1017" s="384"/>
      <c r="H1017" s="384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4"/>
      <c r="B1018" s="384"/>
      <c r="C1018" s="384"/>
      <c r="D1018" s="3"/>
      <c r="E1018" s="384"/>
      <c r="F1018" s="3"/>
      <c r="G1018" s="384"/>
      <c r="H1018" s="384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4"/>
      <c r="B1019" s="384"/>
      <c r="C1019" s="384"/>
      <c r="D1019" s="3"/>
      <c r="E1019" s="384"/>
      <c r="F1019" s="3"/>
      <c r="G1019" s="384"/>
      <c r="H1019" s="384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4"/>
      <c r="B1020" s="384"/>
      <c r="C1020" s="384"/>
      <c r="D1020" s="3"/>
      <c r="E1020" s="384"/>
      <c r="F1020" s="3"/>
      <c r="G1020" s="384"/>
      <c r="H1020" s="384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4"/>
      <c r="B1021" s="384"/>
      <c r="C1021" s="384"/>
      <c r="D1021" s="3"/>
      <c r="E1021" s="384"/>
      <c r="F1021" s="3"/>
      <c r="G1021" s="384"/>
      <c r="H1021" s="384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4"/>
      <c r="B1022" s="384"/>
      <c r="C1022" s="384"/>
      <c r="D1022" s="3"/>
      <c r="E1022" s="384"/>
      <c r="F1022" s="3"/>
      <c r="G1022" s="384"/>
      <c r="H1022" s="384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84"/>
      <c r="B1023" s="384"/>
      <c r="C1023" s="384"/>
      <c r="D1023" s="3"/>
      <c r="E1023" s="384"/>
      <c r="F1023" s="3"/>
      <c r="G1023" s="384"/>
      <c r="H1023" s="384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84"/>
      <c r="B1024" s="384"/>
      <c r="C1024" s="384"/>
      <c r="D1024" s="3"/>
      <c r="E1024" s="384"/>
      <c r="F1024" s="3"/>
      <c r="G1024" s="384"/>
      <c r="H1024" s="384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84"/>
      <c r="B1025" s="384"/>
      <c r="C1025" s="384"/>
      <c r="D1025" s="3"/>
      <c r="E1025" s="384"/>
      <c r="F1025" s="3"/>
      <c r="G1025" s="384"/>
      <c r="H1025" s="384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84"/>
      <c r="B1026" s="384"/>
      <c r="C1026" s="384"/>
      <c r="D1026" s="3"/>
      <c r="E1026" s="384"/>
      <c r="F1026" s="3"/>
      <c r="G1026" s="384"/>
      <c r="H1026" s="384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84"/>
      <c r="B1027" s="384"/>
      <c r="C1027" s="384"/>
      <c r="D1027" s="3"/>
      <c r="E1027" s="384"/>
      <c r="F1027" s="3"/>
      <c r="G1027" s="384"/>
      <c r="H1027" s="384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84"/>
      <c r="B1028" s="384"/>
      <c r="C1028" s="384"/>
      <c r="D1028" s="3"/>
      <c r="E1028" s="384"/>
      <c r="F1028" s="3"/>
      <c r="G1028" s="384"/>
      <c r="H1028" s="384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84"/>
      <c r="B1029" s="384"/>
      <c r="C1029" s="384"/>
      <c r="D1029" s="3"/>
      <c r="E1029" s="384"/>
      <c r="F1029" s="3"/>
      <c r="G1029" s="384"/>
      <c r="H1029" s="384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384"/>
      <c r="B1030" s="384"/>
      <c r="C1030" s="384"/>
      <c r="D1030" s="3"/>
      <c r="E1030" s="384"/>
      <c r="F1030" s="3"/>
      <c r="G1030" s="384"/>
      <c r="H1030" s="384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384"/>
      <c r="B1031" s="384"/>
      <c r="C1031" s="384"/>
      <c r="D1031" s="3"/>
      <c r="E1031" s="384"/>
      <c r="F1031" s="3"/>
      <c r="G1031" s="384"/>
      <c r="H1031" s="384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384"/>
      <c r="B1032" s="384"/>
      <c r="C1032" s="384"/>
      <c r="D1032" s="3"/>
      <c r="E1032" s="384"/>
      <c r="F1032" s="3"/>
      <c r="G1032" s="384"/>
      <c r="H1032" s="384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384"/>
      <c r="B1033" s="384"/>
      <c r="C1033" s="384"/>
      <c r="D1033" s="3"/>
      <c r="E1033" s="384"/>
      <c r="F1033" s="3"/>
      <c r="G1033" s="384"/>
      <c r="H1033" s="384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384"/>
      <c r="B1034" s="384"/>
      <c r="C1034" s="384"/>
      <c r="D1034" s="3"/>
      <c r="E1034" s="384"/>
      <c r="F1034" s="3"/>
      <c r="G1034" s="384"/>
      <c r="H1034" s="384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25">
      <c r="A1035" s="384"/>
      <c r="B1035" s="384"/>
      <c r="C1035" s="384"/>
      <c r="D1035" s="3"/>
      <c r="E1035" s="384"/>
      <c r="F1035" s="3"/>
      <c r="G1035" s="384"/>
      <c r="H1035" s="384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25">
      <c r="A1036" s="384"/>
      <c r="B1036" s="384"/>
      <c r="C1036" s="384"/>
      <c r="D1036" s="3"/>
      <c r="E1036" s="384"/>
      <c r="F1036" s="3"/>
      <c r="G1036" s="384"/>
      <c r="H1036" s="384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25">
      <c r="A1037" s="384"/>
      <c r="B1037" s="384"/>
      <c r="C1037" s="384"/>
      <c r="D1037" s="3"/>
      <c r="E1037" s="384"/>
      <c r="F1037" s="3"/>
      <c r="G1037" s="384"/>
      <c r="H1037" s="384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25">
      <c r="A1038" s="384"/>
      <c r="B1038" s="384"/>
      <c r="C1038" s="384"/>
      <c r="D1038" s="3"/>
      <c r="E1038" s="384"/>
      <c r="F1038" s="3"/>
      <c r="G1038" s="384"/>
      <c r="H1038" s="384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25">
      <c r="A1039" s="384"/>
      <c r="B1039" s="384"/>
      <c r="C1039" s="384"/>
      <c r="D1039" s="3"/>
      <c r="E1039" s="384"/>
      <c r="F1039" s="3"/>
      <c r="G1039" s="384"/>
      <c r="H1039" s="384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25">
      <c r="A1040" s="384"/>
      <c r="B1040" s="384"/>
      <c r="C1040" s="384"/>
      <c r="D1040" s="3"/>
      <c r="E1040" s="384"/>
      <c r="F1040" s="3"/>
      <c r="G1040" s="384"/>
      <c r="H1040" s="384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25">
      <c r="A1041" s="384"/>
      <c r="B1041" s="384"/>
      <c r="C1041" s="384"/>
      <c r="D1041" s="3"/>
      <c r="E1041" s="384"/>
      <c r="F1041" s="3"/>
      <c r="G1041" s="384"/>
      <c r="H1041" s="384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25">
      <c r="A1042" s="384"/>
      <c r="B1042" s="384"/>
      <c r="C1042" s="384"/>
      <c r="D1042" s="3"/>
      <c r="E1042" s="384"/>
      <c r="F1042" s="3"/>
      <c r="G1042" s="384"/>
      <c r="H1042" s="384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25">
      <c r="A1043" s="384"/>
      <c r="B1043" s="384"/>
      <c r="C1043" s="384"/>
      <c r="D1043" s="3"/>
      <c r="E1043" s="384"/>
      <c r="F1043" s="3"/>
      <c r="G1043" s="384"/>
      <c r="H1043" s="384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25">
      <c r="A1044" s="384"/>
      <c r="B1044" s="384"/>
      <c r="C1044" s="384"/>
      <c r="D1044" s="3"/>
      <c r="E1044" s="384"/>
      <c r="F1044" s="3"/>
      <c r="G1044" s="384"/>
      <c r="H1044" s="384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25">
      <c r="A1045" s="384"/>
      <c r="B1045" s="384"/>
      <c r="C1045" s="384"/>
      <c r="D1045" s="3"/>
      <c r="E1045" s="384"/>
      <c r="F1045" s="3"/>
      <c r="G1045" s="384"/>
      <c r="H1045" s="384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25">
      <c r="A1046" s="384"/>
      <c r="B1046" s="384"/>
      <c r="C1046" s="384"/>
      <c r="D1046" s="3"/>
      <c r="E1046" s="384"/>
      <c r="F1046" s="3"/>
      <c r="G1046" s="384"/>
      <c r="H1046" s="384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25">
      <c r="A1047" s="384"/>
      <c r="B1047" s="384"/>
      <c r="C1047" s="384"/>
      <c r="D1047" s="3"/>
      <c r="E1047" s="384"/>
      <c r="F1047" s="3"/>
      <c r="G1047" s="384"/>
      <c r="H1047" s="384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25">
      <c r="A1048" s="384"/>
      <c r="B1048" s="384"/>
      <c r="C1048" s="384"/>
      <c r="D1048" s="3"/>
      <c r="E1048" s="384"/>
      <c r="F1048" s="3"/>
      <c r="G1048" s="384"/>
      <c r="H1048" s="384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25">
      <c r="A1049" s="384"/>
      <c r="B1049" s="384"/>
      <c r="C1049" s="384"/>
      <c r="D1049" s="3"/>
      <c r="E1049" s="384"/>
      <c r="F1049" s="3"/>
      <c r="G1049" s="384"/>
      <c r="H1049" s="384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25">
      <c r="A1050" s="384"/>
      <c r="B1050" s="384"/>
      <c r="C1050" s="384"/>
      <c r="D1050" s="3"/>
      <c r="E1050" s="384"/>
      <c r="F1050" s="3"/>
      <c r="G1050" s="384"/>
      <c r="H1050" s="384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25">
      <c r="A1051" s="384"/>
      <c r="B1051" s="384"/>
      <c r="C1051" s="384"/>
      <c r="D1051" s="3"/>
      <c r="E1051" s="384"/>
      <c r="F1051" s="3"/>
      <c r="G1051" s="384"/>
      <c r="H1051" s="384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25">
      <c r="A1052" s="384"/>
      <c r="B1052" s="384"/>
      <c r="C1052" s="384"/>
      <c r="D1052" s="3"/>
      <c r="E1052" s="384"/>
      <c r="F1052" s="3"/>
      <c r="G1052" s="384"/>
      <c r="H1052" s="384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25">
      <c r="A1053" s="384"/>
      <c r="B1053" s="384"/>
      <c r="C1053" s="384"/>
      <c r="D1053" s="3"/>
      <c r="E1053" s="384"/>
      <c r="F1053" s="3"/>
      <c r="G1053" s="384"/>
      <c r="H1053" s="384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25">
      <c r="A1054" s="384"/>
      <c r="B1054" s="384"/>
      <c r="C1054" s="384"/>
      <c r="D1054" s="3"/>
      <c r="E1054" s="384"/>
      <c r="F1054" s="3"/>
      <c r="G1054" s="384"/>
      <c r="H1054" s="384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25">
      <c r="A1055" s="384"/>
      <c r="B1055" s="384"/>
      <c r="C1055" s="384"/>
      <c r="D1055" s="3"/>
      <c r="E1055" s="384"/>
      <c r="F1055" s="3"/>
      <c r="G1055" s="384"/>
      <c r="H1055" s="384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25">
      <c r="A1056" s="384"/>
      <c r="B1056" s="384"/>
      <c r="C1056" s="384"/>
      <c r="D1056" s="3"/>
      <c r="E1056" s="384"/>
      <c r="F1056" s="3"/>
      <c r="G1056" s="384"/>
      <c r="H1056" s="384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25">
      <c r="A1057" s="384"/>
      <c r="B1057" s="384"/>
      <c r="C1057" s="384"/>
      <c r="D1057" s="3"/>
      <c r="E1057" s="384"/>
      <c r="F1057" s="3"/>
      <c r="G1057" s="384"/>
      <c r="H1057" s="384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25">
      <c r="A1058" s="384"/>
      <c r="B1058" s="384"/>
      <c r="C1058" s="384"/>
      <c r="D1058" s="3"/>
      <c r="E1058" s="384"/>
      <c r="F1058" s="3"/>
      <c r="G1058" s="384"/>
      <c r="H1058" s="384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 x14ac:dyDescent="0.25">
      <c r="A1059" s="384"/>
      <c r="B1059" s="384"/>
      <c r="C1059" s="384"/>
      <c r="D1059" s="3"/>
      <c r="E1059" s="384"/>
      <c r="F1059" s="3"/>
      <c r="G1059" s="384"/>
      <c r="H1059" s="384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 x14ac:dyDescent="0.25">
      <c r="A1060" s="384"/>
      <c r="B1060" s="384"/>
      <c r="C1060" s="384"/>
      <c r="D1060" s="3"/>
      <c r="E1060" s="384"/>
      <c r="F1060" s="3"/>
      <c r="G1060" s="384"/>
      <c r="H1060" s="384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 x14ac:dyDescent="0.25">
      <c r="A1061" s="384"/>
      <c r="B1061" s="384"/>
      <c r="C1061" s="384"/>
      <c r="D1061" s="3"/>
      <c r="E1061" s="384"/>
      <c r="F1061" s="3"/>
      <c r="G1061" s="384"/>
      <c r="H1061" s="384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 x14ac:dyDescent="0.25">
      <c r="A1062" s="384"/>
      <c r="B1062" s="384"/>
      <c r="C1062" s="384"/>
      <c r="D1062" s="3"/>
      <c r="E1062" s="384"/>
      <c r="F1062" s="3"/>
      <c r="G1062" s="384"/>
      <c r="H1062" s="384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 x14ac:dyDescent="0.25">
      <c r="A1063" s="384"/>
      <c r="B1063" s="384"/>
      <c r="C1063" s="384"/>
      <c r="D1063" s="3"/>
      <c r="E1063" s="384"/>
      <c r="F1063" s="3"/>
      <c r="G1063" s="384"/>
      <c r="H1063" s="384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 x14ac:dyDescent="0.25">
      <c r="A1064" s="384"/>
      <c r="B1064" s="384"/>
      <c r="C1064" s="384"/>
      <c r="D1064" s="3"/>
      <c r="E1064" s="384"/>
      <c r="F1064" s="3"/>
      <c r="G1064" s="384"/>
      <c r="H1064" s="384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 x14ac:dyDescent="0.25">
      <c r="A1065" s="384"/>
      <c r="B1065" s="384"/>
      <c r="C1065" s="384"/>
      <c r="D1065" s="3"/>
      <c r="E1065" s="384"/>
      <c r="F1065" s="3"/>
      <c r="G1065" s="384"/>
      <c r="H1065" s="384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 x14ac:dyDescent="0.25">
      <c r="A1066" s="384"/>
      <c r="B1066" s="384"/>
      <c r="C1066" s="384"/>
      <c r="D1066" s="3"/>
      <c r="E1066" s="384"/>
      <c r="F1066" s="3"/>
      <c r="G1066" s="384"/>
      <c r="H1066" s="384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 x14ac:dyDescent="0.25">
      <c r="A1067" s="384"/>
      <c r="B1067" s="384"/>
      <c r="C1067" s="384"/>
      <c r="D1067" s="3"/>
      <c r="E1067" s="384"/>
      <c r="F1067" s="3"/>
      <c r="G1067" s="384"/>
      <c r="H1067" s="384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 x14ac:dyDescent="0.25">
      <c r="A1068" s="384"/>
      <c r="B1068" s="384"/>
      <c r="C1068" s="384"/>
      <c r="D1068" s="3"/>
      <c r="E1068" s="384"/>
      <c r="F1068" s="3"/>
      <c r="G1068" s="384"/>
      <c r="H1068" s="384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 x14ac:dyDescent="0.25">
      <c r="A1069" s="384"/>
      <c r="B1069" s="384"/>
      <c r="C1069" s="384"/>
      <c r="D1069" s="3"/>
      <c r="E1069" s="384"/>
      <c r="F1069" s="3"/>
      <c r="G1069" s="384"/>
      <c r="H1069" s="384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 x14ac:dyDescent="0.25">
      <c r="A1070" s="384"/>
      <c r="B1070" s="384"/>
      <c r="C1070" s="384"/>
      <c r="D1070" s="3"/>
      <c r="E1070" s="384"/>
      <c r="F1070" s="3"/>
      <c r="G1070" s="384"/>
      <c r="H1070" s="384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 x14ac:dyDescent="0.25">
      <c r="A1071" s="384"/>
      <c r="B1071" s="384"/>
      <c r="C1071" s="384"/>
      <c r="D1071" s="3"/>
      <c r="E1071" s="384"/>
      <c r="F1071" s="3"/>
      <c r="G1071" s="384"/>
      <c r="H1071" s="384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 x14ac:dyDescent="0.25">
      <c r="A1072" s="384"/>
      <c r="B1072" s="384"/>
      <c r="C1072" s="384"/>
      <c r="D1072" s="3"/>
      <c r="E1072" s="384"/>
      <c r="F1072" s="3"/>
      <c r="G1072" s="384"/>
      <c r="H1072" s="384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 x14ac:dyDescent="0.25">
      <c r="A1073" s="384"/>
      <c r="B1073" s="384"/>
      <c r="C1073" s="384"/>
      <c r="D1073" s="3"/>
      <c r="E1073" s="384"/>
      <c r="F1073" s="3"/>
      <c r="G1073" s="384"/>
      <c r="H1073" s="384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 x14ac:dyDescent="0.25">
      <c r="A1074" s="384"/>
      <c r="B1074" s="384"/>
      <c r="C1074" s="384"/>
      <c r="D1074" s="3"/>
      <c r="E1074" s="384"/>
      <c r="F1074" s="3"/>
      <c r="G1074" s="384"/>
      <c r="H1074" s="384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 x14ac:dyDescent="0.25">
      <c r="A1075" s="384"/>
      <c r="B1075" s="384"/>
      <c r="C1075" s="384"/>
      <c r="D1075" s="3"/>
      <c r="E1075" s="384"/>
      <c r="F1075" s="3"/>
      <c r="G1075" s="384"/>
      <c r="H1075" s="384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 x14ac:dyDescent="0.25">
      <c r="A1076" s="384"/>
      <c r="B1076" s="384"/>
      <c r="C1076" s="384"/>
      <c r="D1076" s="3"/>
      <c r="E1076" s="384"/>
      <c r="F1076" s="3"/>
      <c r="G1076" s="384"/>
      <c r="H1076" s="384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 x14ac:dyDescent="0.25">
      <c r="A1077" s="384"/>
      <c r="B1077" s="384"/>
      <c r="C1077" s="384"/>
      <c r="D1077" s="3"/>
      <c r="E1077" s="384"/>
      <c r="F1077" s="3"/>
      <c r="G1077" s="384"/>
      <c r="H1077" s="384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</sheetData>
  <mergeCells count="8">
    <mergeCell ref="B9:D9"/>
    <mergeCell ref="E9:J9"/>
    <mergeCell ref="B115:C115"/>
    <mergeCell ref="H2:J2"/>
    <mergeCell ref="B4:J4"/>
    <mergeCell ref="B5:J5"/>
    <mergeCell ref="B6:J6"/>
    <mergeCell ref="B7:J7"/>
  </mergeCells>
  <pageMargins left="0.7" right="0.7" top="0.75" bottom="0.75" header="0" footer="0"/>
  <pageSetup scale="75" orientation="landscape" r:id="rId1"/>
  <rowBreaks count="4" manualBreakCount="4">
    <brk id="38" max="9" man="1"/>
    <brk id="79" max="9" man="1"/>
    <brk id="97" max="9" man="1"/>
    <brk id="107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'Реєстр документів'!Область_друку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Яковлєва Олена Павлівна</dc:creator>
  <cp:lastModifiedBy>Яковлєва Олена Павлівна</cp:lastModifiedBy>
  <cp:lastPrinted>2020-10-01T14:16:51Z</cp:lastPrinted>
  <dcterms:created xsi:type="dcterms:W3CDTF">2020-09-25T13:06:41Z</dcterms:created>
  <dcterms:modified xsi:type="dcterms:W3CDTF">2020-10-01T14:17:13Z</dcterms:modified>
</cp:coreProperties>
</file>