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C:\Users\g_sobko\Desktop\g_sobko\Гранти\УКФ Біємінале Шептицький\"/>
    </mc:Choice>
  </mc:AlternateContent>
  <xr:revisionPtr revIDLastSave="0" documentId="13_ncr:1_{8AFC9AC6-E9F6-43DE-98BB-8D178E1B7E7C}" xr6:coauthVersionLast="45" xr6:coauthVersionMax="45" xr10:uidLastSave="{00000000-0000-0000-0000-000000000000}"/>
  <bookViews>
    <workbookView xWindow="-108" yWindow="-108" windowWidth="23256" windowHeight="12576" activeTab="2" xr2:uid="{00000000-000D-0000-FFFF-FFFF00000000}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Витрати!$A$9:$AF$9</definedName>
    <definedName name="_xlnm.Print_Titles" localSheetId="2">'Реєстр документів'!$8:$9</definedName>
    <definedName name="_xlnm.Print_Area" localSheetId="1">Витрати!$A$1:$AG$238</definedName>
    <definedName name="_xlnm.Print_Area" localSheetId="2">'Реєстр документів'!$B$1:$J$106</definedName>
    <definedName name="_xlnm.Print_Area" localSheetId="0">Фінансування!$A$1:$N$28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gwwBDG+KpWaZwlyWFsymcDSvtZSA=="/>
    </ext>
  </extLst>
</workbook>
</file>

<file path=xl/calcChain.xml><?xml version="1.0" encoding="utf-8"?>
<calcChain xmlns="http://schemas.openxmlformats.org/spreadsheetml/2006/main">
  <c r="AE172" i="2" l="1"/>
  <c r="AF172" i="2" s="1"/>
  <c r="AF166" i="2"/>
  <c r="AE166" i="2"/>
  <c r="AE165" i="2"/>
  <c r="I105" i="3" l="1"/>
  <c r="F105" i="3"/>
  <c r="D105" i="3"/>
  <c r="AB226" i="2"/>
  <c r="Y226" i="2"/>
  <c r="V226" i="2"/>
  <c r="S226" i="2"/>
  <c r="P226" i="2"/>
  <c r="M226" i="2"/>
  <c r="J226" i="2"/>
  <c r="G226" i="2"/>
  <c r="AC226" i="2" s="1"/>
  <c r="AB225" i="2"/>
  <c r="Y225" i="2"/>
  <c r="V225" i="2"/>
  <c r="S225" i="2"/>
  <c r="P225" i="2"/>
  <c r="M225" i="2"/>
  <c r="J225" i="2"/>
  <c r="G225" i="2"/>
  <c r="AC225" i="2" s="1"/>
  <c r="AB224" i="2"/>
  <c r="Y224" i="2"/>
  <c r="V224" i="2"/>
  <c r="S224" i="2"/>
  <c r="P224" i="2"/>
  <c r="M224" i="2"/>
  <c r="J224" i="2"/>
  <c r="AD224" i="2" s="1"/>
  <c r="G224" i="2"/>
  <c r="AC224" i="2" s="1"/>
  <c r="AE224" i="2" s="1"/>
  <c r="AF224" i="2" s="1"/>
  <c r="AB223" i="2"/>
  <c r="Y223" i="2"/>
  <c r="V223" i="2"/>
  <c r="S223" i="2"/>
  <c r="P223" i="2"/>
  <c r="M223" i="2"/>
  <c r="J223" i="2"/>
  <c r="AD223" i="2" s="1"/>
  <c r="G223" i="2"/>
  <c r="AC223" i="2" s="1"/>
  <c r="AB222" i="2"/>
  <c r="Y222" i="2"/>
  <c r="V222" i="2"/>
  <c r="S222" i="2"/>
  <c r="P222" i="2"/>
  <c r="M222" i="2"/>
  <c r="J222" i="2"/>
  <c r="G222" i="2"/>
  <c r="AC222" i="2" s="1"/>
  <c r="AB221" i="2"/>
  <c r="Y221" i="2"/>
  <c r="V221" i="2"/>
  <c r="S221" i="2"/>
  <c r="P221" i="2"/>
  <c r="M221" i="2"/>
  <c r="J221" i="2"/>
  <c r="G221" i="2"/>
  <c r="AC221" i="2" s="1"/>
  <c r="AB220" i="2"/>
  <c r="Y220" i="2"/>
  <c r="V220" i="2"/>
  <c r="S220" i="2"/>
  <c r="P220" i="2"/>
  <c r="M220" i="2"/>
  <c r="J220" i="2"/>
  <c r="AD220" i="2" s="1"/>
  <c r="G220" i="2"/>
  <c r="AC220" i="2" s="1"/>
  <c r="AE220" i="2" s="1"/>
  <c r="AF220" i="2" s="1"/>
  <c r="AB219" i="2"/>
  <c r="Y219" i="2"/>
  <c r="V219" i="2"/>
  <c r="S219" i="2"/>
  <c r="P219" i="2"/>
  <c r="M219" i="2"/>
  <c r="J219" i="2"/>
  <c r="AD219" i="2" s="1"/>
  <c r="G219" i="2"/>
  <c r="AC219" i="2" s="1"/>
  <c r="AB218" i="2"/>
  <c r="Y218" i="2"/>
  <c r="V218" i="2"/>
  <c r="S218" i="2"/>
  <c r="P218" i="2"/>
  <c r="M218" i="2"/>
  <c r="J218" i="2"/>
  <c r="G218" i="2"/>
  <c r="AC218" i="2" s="1"/>
  <c r="AB217" i="2"/>
  <c r="Y217" i="2"/>
  <c r="V217" i="2"/>
  <c r="S217" i="2"/>
  <c r="P217" i="2"/>
  <c r="M217" i="2"/>
  <c r="J217" i="2"/>
  <c r="G217" i="2"/>
  <c r="AC217" i="2" s="1"/>
  <c r="AB216" i="2"/>
  <c r="Y216" i="2"/>
  <c r="V216" i="2"/>
  <c r="S216" i="2"/>
  <c r="P216" i="2"/>
  <c r="M216" i="2"/>
  <c r="J216" i="2"/>
  <c r="AD216" i="2" s="1"/>
  <c r="G216" i="2"/>
  <c r="AC216" i="2" s="1"/>
  <c r="AE216" i="2" s="1"/>
  <c r="AF216" i="2" s="1"/>
  <c r="AB215" i="2"/>
  <c r="Y215" i="2"/>
  <c r="V215" i="2"/>
  <c r="S215" i="2"/>
  <c r="P215" i="2"/>
  <c r="M215" i="2"/>
  <c r="J215" i="2"/>
  <c r="AD215" i="2" s="1"/>
  <c r="G215" i="2"/>
  <c r="AC215" i="2" s="1"/>
  <c r="AB214" i="2"/>
  <c r="Y214" i="2"/>
  <c r="V214" i="2"/>
  <c r="S214" i="2"/>
  <c r="P214" i="2"/>
  <c r="M214" i="2"/>
  <c r="J214" i="2"/>
  <c r="G214" i="2"/>
  <c r="AC214" i="2" s="1"/>
  <c r="AB213" i="2"/>
  <c r="Y213" i="2"/>
  <c r="V213" i="2"/>
  <c r="S213" i="2"/>
  <c r="P213" i="2"/>
  <c r="M213" i="2"/>
  <c r="J213" i="2"/>
  <c r="G213" i="2"/>
  <c r="AC213" i="2" s="1"/>
  <c r="AB212" i="2"/>
  <c r="Y212" i="2"/>
  <c r="V212" i="2"/>
  <c r="S212" i="2"/>
  <c r="P212" i="2"/>
  <c r="M212" i="2"/>
  <c r="J212" i="2"/>
  <c r="AD212" i="2" s="1"/>
  <c r="G212" i="2"/>
  <c r="AC212" i="2" s="1"/>
  <c r="AE212" i="2" s="1"/>
  <c r="AB211" i="2"/>
  <c r="Y211" i="2"/>
  <c r="V211" i="2"/>
  <c r="S211" i="2"/>
  <c r="P211" i="2"/>
  <c r="M211" i="2"/>
  <c r="J211" i="2"/>
  <c r="AD211" i="2" s="1"/>
  <c r="G211" i="2"/>
  <c r="AC211" i="2" s="1"/>
  <c r="AA210" i="2"/>
  <c r="AA227" i="2" s="1"/>
  <c r="Z210" i="2"/>
  <c r="Z227" i="2" s="1"/>
  <c r="Y210" i="2"/>
  <c r="X210" i="2"/>
  <c r="W210" i="2"/>
  <c r="W227" i="2" s="1"/>
  <c r="V210" i="2"/>
  <c r="V227" i="2" s="1"/>
  <c r="U210" i="2"/>
  <c r="U227" i="2" s="1"/>
  <c r="T210" i="2"/>
  <c r="S210" i="2"/>
  <c r="S227" i="2" s="1"/>
  <c r="R210" i="2"/>
  <c r="R227" i="2" s="1"/>
  <c r="Q210" i="2"/>
  <c r="Q227" i="2" s="1"/>
  <c r="O210" i="2"/>
  <c r="O227" i="2" s="1"/>
  <c r="N210" i="2"/>
  <c r="N227" i="2" s="1"/>
  <c r="M210" i="2"/>
  <c r="M227" i="2" s="1"/>
  <c r="L210" i="2"/>
  <c r="K210" i="2"/>
  <c r="K227" i="2" s="1"/>
  <c r="J210" i="2"/>
  <c r="J227" i="2" s="1"/>
  <c r="I210" i="2"/>
  <c r="I227" i="2" s="1"/>
  <c r="H210" i="2"/>
  <c r="G210" i="2"/>
  <c r="G227" i="2" s="1"/>
  <c r="F210" i="2"/>
  <c r="F227" i="2" s="1"/>
  <c r="E210" i="2"/>
  <c r="E227" i="2" s="1"/>
  <c r="AB209" i="2"/>
  <c r="Y209" i="2"/>
  <c r="V209" i="2"/>
  <c r="S209" i="2"/>
  <c r="P209" i="2"/>
  <c r="M209" i="2"/>
  <c r="J209" i="2"/>
  <c r="G209" i="2"/>
  <c r="AC209" i="2" s="1"/>
  <c r="AB208" i="2"/>
  <c r="Y208" i="2"/>
  <c r="V208" i="2"/>
  <c r="S208" i="2"/>
  <c r="P208" i="2"/>
  <c r="M208" i="2"/>
  <c r="J208" i="2"/>
  <c r="AD208" i="2" s="1"/>
  <c r="G208" i="2"/>
  <c r="AC208" i="2" s="1"/>
  <c r="AE208" i="2" s="1"/>
  <c r="AF208" i="2" s="1"/>
  <c r="AB207" i="2"/>
  <c r="Y207" i="2"/>
  <c r="V207" i="2"/>
  <c r="S207" i="2"/>
  <c r="P207" i="2"/>
  <c r="M207" i="2"/>
  <c r="J207" i="2"/>
  <c r="AD207" i="2" s="1"/>
  <c r="G207" i="2"/>
  <c r="AC207" i="2" s="1"/>
  <c r="AB206" i="2"/>
  <c r="Y206" i="2"/>
  <c r="V206" i="2"/>
  <c r="S206" i="2"/>
  <c r="P206" i="2"/>
  <c r="M206" i="2"/>
  <c r="J206" i="2"/>
  <c r="G206" i="2"/>
  <c r="AC206" i="2" s="1"/>
  <c r="AB205" i="2"/>
  <c r="Y205" i="2"/>
  <c r="Y204" i="2" s="1"/>
  <c r="V205" i="2"/>
  <c r="S205" i="2"/>
  <c r="P205" i="2"/>
  <c r="M205" i="2"/>
  <c r="J205" i="2"/>
  <c r="G205" i="2"/>
  <c r="AC205" i="2" s="1"/>
  <c r="AA204" i="2"/>
  <c r="Z204" i="2"/>
  <c r="X204" i="2"/>
  <c r="W204" i="2"/>
  <c r="V204" i="2"/>
  <c r="U204" i="2"/>
  <c r="T204" i="2"/>
  <c r="S204" i="2"/>
  <c r="R204" i="2"/>
  <c r="Q204" i="2"/>
  <c r="P204" i="2"/>
  <c r="O204" i="2"/>
  <c r="N204" i="2"/>
  <c r="M204" i="2"/>
  <c r="L204" i="2"/>
  <c r="L227" i="2" s="1"/>
  <c r="K204" i="2"/>
  <c r="J204" i="2"/>
  <c r="I204" i="2"/>
  <c r="H204" i="2"/>
  <c r="G204" i="2"/>
  <c r="AC204" i="2" s="1"/>
  <c r="F204" i="2"/>
  <c r="E204" i="2"/>
  <c r="AB203" i="2"/>
  <c r="Y203" i="2"/>
  <c r="V203" i="2"/>
  <c r="S203" i="2"/>
  <c r="P203" i="2"/>
  <c r="M203" i="2"/>
  <c r="J203" i="2"/>
  <c r="AD203" i="2" s="1"/>
  <c r="G203" i="2"/>
  <c r="AC203" i="2" s="1"/>
  <c r="AE203" i="2" s="1"/>
  <c r="AB202" i="2"/>
  <c r="Y202" i="2"/>
  <c r="V202" i="2"/>
  <c r="S202" i="2"/>
  <c r="P202" i="2"/>
  <c r="M202" i="2"/>
  <c r="J202" i="2"/>
  <c r="AD202" i="2" s="1"/>
  <c r="G202" i="2"/>
  <c r="AC202" i="2" s="1"/>
  <c r="AB201" i="2"/>
  <c r="Y201" i="2"/>
  <c r="V201" i="2"/>
  <c r="S201" i="2"/>
  <c r="S200" i="2" s="1"/>
  <c r="P201" i="2"/>
  <c r="M201" i="2"/>
  <c r="J201" i="2"/>
  <c r="G201" i="2"/>
  <c r="AC201" i="2" s="1"/>
  <c r="AB200" i="2"/>
  <c r="AA200" i="2"/>
  <c r="Z200" i="2"/>
  <c r="Y200" i="2"/>
  <c r="X200" i="2"/>
  <c r="W200" i="2"/>
  <c r="V200" i="2"/>
  <c r="U200" i="2"/>
  <c r="T200" i="2"/>
  <c r="R200" i="2"/>
  <c r="Q200" i="2"/>
  <c r="P200" i="2"/>
  <c r="O200" i="2"/>
  <c r="N200" i="2"/>
  <c r="M200" i="2"/>
  <c r="L200" i="2"/>
  <c r="K200" i="2"/>
  <c r="J200" i="2"/>
  <c r="I200" i="2"/>
  <c r="H200" i="2"/>
  <c r="G200" i="2"/>
  <c r="AC200" i="2" s="1"/>
  <c r="F200" i="2"/>
  <c r="E200" i="2"/>
  <c r="AB199" i="2"/>
  <c r="AB196" i="2" s="1"/>
  <c r="Y199" i="2"/>
  <c r="V199" i="2"/>
  <c r="S199" i="2"/>
  <c r="P199" i="2"/>
  <c r="P196" i="2" s="1"/>
  <c r="M199" i="2"/>
  <c r="J199" i="2"/>
  <c r="G199" i="2"/>
  <c r="AC199" i="2" s="1"/>
  <c r="AB198" i="2"/>
  <c r="Y198" i="2"/>
  <c r="V198" i="2"/>
  <c r="S198" i="2"/>
  <c r="P198" i="2"/>
  <c r="M198" i="2"/>
  <c r="J198" i="2"/>
  <c r="AD198" i="2" s="1"/>
  <c r="G198" i="2"/>
  <c r="AC198" i="2" s="1"/>
  <c r="AE198" i="2" s="1"/>
  <c r="AB197" i="2"/>
  <c r="Y197" i="2"/>
  <c r="V197" i="2"/>
  <c r="S197" i="2"/>
  <c r="P197" i="2"/>
  <c r="M197" i="2"/>
  <c r="J197" i="2"/>
  <c r="AD197" i="2" s="1"/>
  <c r="G197" i="2"/>
  <c r="AC197" i="2" s="1"/>
  <c r="AA196" i="2"/>
  <c r="Z196" i="2"/>
  <c r="Y196" i="2"/>
  <c r="X196" i="2"/>
  <c r="W196" i="2"/>
  <c r="V196" i="2"/>
  <c r="U196" i="2"/>
  <c r="T196" i="2"/>
  <c r="S196" i="2"/>
  <c r="R196" i="2"/>
  <c r="Q196" i="2"/>
  <c r="O196" i="2"/>
  <c r="N196" i="2"/>
  <c r="M196" i="2"/>
  <c r="L196" i="2"/>
  <c r="K196" i="2"/>
  <c r="J196" i="2"/>
  <c r="I196" i="2"/>
  <c r="H196" i="2"/>
  <c r="G196" i="2"/>
  <c r="AC196" i="2" s="1"/>
  <c r="F196" i="2"/>
  <c r="E196" i="2"/>
  <c r="AB194" i="2"/>
  <c r="AA194" i="2"/>
  <c r="Z194" i="2"/>
  <c r="X194" i="2"/>
  <c r="W194" i="2"/>
  <c r="U194" i="2"/>
  <c r="T194" i="2"/>
  <c r="R194" i="2"/>
  <c r="Q194" i="2"/>
  <c r="O194" i="2"/>
  <c r="N194" i="2"/>
  <c r="L194" i="2"/>
  <c r="K194" i="2"/>
  <c r="H194" i="2"/>
  <c r="F194" i="2"/>
  <c r="E194" i="2"/>
  <c r="AB193" i="2"/>
  <c r="Y193" i="2"/>
  <c r="V193" i="2"/>
  <c r="S193" i="2"/>
  <c r="P193" i="2"/>
  <c r="M193" i="2"/>
  <c r="J193" i="2"/>
  <c r="AD193" i="2" s="1"/>
  <c r="G193" i="2"/>
  <c r="AC193" i="2" s="1"/>
  <c r="AB192" i="2"/>
  <c r="Y192" i="2"/>
  <c r="Y194" i="2" s="1"/>
  <c r="V192" i="2"/>
  <c r="S192" i="2"/>
  <c r="P192" i="2"/>
  <c r="P194" i="2" s="1"/>
  <c r="M192" i="2"/>
  <c r="M194" i="2" s="1"/>
  <c r="I192" i="2"/>
  <c r="J192" i="2" s="1"/>
  <c r="G192" i="2"/>
  <c r="AC192" i="2" s="1"/>
  <c r="AB191" i="2"/>
  <c r="Y191" i="2"/>
  <c r="V191" i="2"/>
  <c r="S191" i="2"/>
  <c r="P191" i="2"/>
  <c r="M191" i="2"/>
  <c r="J191" i="2"/>
  <c r="AD191" i="2" s="1"/>
  <c r="G191" i="2"/>
  <c r="AC191" i="2" s="1"/>
  <c r="AE191" i="2" s="1"/>
  <c r="AB190" i="2"/>
  <c r="Y190" i="2"/>
  <c r="V190" i="2"/>
  <c r="V194" i="2" s="1"/>
  <c r="S190" i="2"/>
  <c r="S194" i="2" s="1"/>
  <c r="P190" i="2"/>
  <c r="M190" i="2"/>
  <c r="J190" i="2"/>
  <c r="J194" i="2" s="1"/>
  <c r="G190" i="2"/>
  <c r="G194" i="2" s="1"/>
  <c r="AC194" i="2" s="1"/>
  <c r="AA188" i="2"/>
  <c r="Z188" i="2"/>
  <c r="Y188" i="2"/>
  <c r="X188" i="2"/>
  <c r="W188" i="2"/>
  <c r="U188" i="2"/>
  <c r="T188" i="2"/>
  <c r="R188" i="2"/>
  <c r="Q188" i="2"/>
  <c r="O188" i="2"/>
  <c r="N188" i="2"/>
  <c r="M188" i="2"/>
  <c r="L188" i="2"/>
  <c r="K188" i="2"/>
  <c r="I188" i="2"/>
  <c r="H188" i="2"/>
  <c r="F188" i="2"/>
  <c r="E188" i="2"/>
  <c r="AB187" i="2"/>
  <c r="Y187" i="2"/>
  <c r="V187" i="2"/>
  <c r="S187" i="2"/>
  <c r="P187" i="2"/>
  <c r="M187" i="2"/>
  <c r="J187" i="2"/>
  <c r="AD187" i="2" s="1"/>
  <c r="G187" i="2"/>
  <c r="AC187" i="2" s="1"/>
  <c r="AE187" i="2" s="1"/>
  <c r="AB186" i="2"/>
  <c r="Y186" i="2"/>
  <c r="V186" i="2"/>
  <c r="S186" i="2"/>
  <c r="P186" i="2"/>
  <c r="M186" i="2"/>
  <c r="J186" i="2"/>
  <c r="AD186" i="2" s="1"/>
  <c r="G186" i="2"/>
  <c r="AC186" i="2" s="1"/>
  <c r="AE186" i="2" s="1"/>
  <c r="AF186" i="2" s="1"/>
  <c r="AB185" i="2"/>
  <c r="AB188" i="2" s="1"/>
  <c r="Y185" i="2"/>
  <c r="V185" i="2"/>
  <c r="V188" i="2" s="1"/>
  <c r="S185" i="2"/>
  <c r="P185" i="2"/>
  <c r="P188" i="2" s="1"/>
  <c r="M185" i="2"/>
  <c r="J185" i="2"/>
  <c r="J188" i="2" s="1"/>
  <c r="G185" i="2"/>
  <c r="AA183" i="2"/>
  <c r="Z183" i="2"/>
  <c r="Y183" i="2"/>
  <c r="X183" i="2"/>
  <c r="W183" i="2"/>
  <c r="U183" i="2"/>
  <c r="T183" i="2"/>
  <c r="R183" i="2"/>
  <c r="Q183" i="2"/>
  <c r="O183" i="2"/>
  <c r="N183" i="2"/>
  <c r="M183" i="2"/>
  <c r="L183" i="2"/>
  <c r="K183" i="2"/>
  <c r="I183" i="2"/>
  <c r="H183" i="2"/>
  <c r="F183" i="2"/>
  <c r="E183" i="2"/>
  <c r="AB182" i="2"/>
  <c r="Y182" i="2"/>
  <c r="V182" i="2"/>
  <c r="S182" i="2"/>
  <c r="P182" i="2"/>
  <c r="M182" i="2"/>
  <c r="J182" i="2"/>
  <c r="AD182" i="2" s="1"/>
  <c r="G182" i="2"/>
  <c r="AC182" i="2" s="1"/>
  <c r="AE182" i="2" s="1"/>
  <c r="AB181" i="2"/>
  <c r="AB183" i="2" s="1"/>
  <c r="Y181" i="2"/>
  <c r="V181" i="2"/>
  <c r="V183" i="2" s="1"/>
  <c r="S181" i="2"/>
  <c r="S183" i="2" s="1"/>
  <c r="P181" i="2"/>
  <c r="P183" i="2" s="1"/>
  <c r="M181" i="2"/>
  <c r="J181" i="2"/>
  <c r="J183" i="2" s="1"/>
  <c r="G181" i="2"/>
  <c r="G183" i="2" s="1"/>
  <c r="AC183" i="2" s="1"/>
  <c r="AA179" i="2"/>
  <c r="Z179" i="2"/>
  <c r="Y179" i="2"/>
  <c r="X179" i="2"/>
  <c r="W179" i="2"/>
  <c r="U179" i="2"/>
  <c r="T179" i="2"/>
  <c r="R179" i="2"/>
  <c r="Q179" i="2"/>
  <c r="O179" i="2"/>
  <c r="N179" i="2"/>
  <c r="M179" i="2"/>
  <c r="L179" i="2"/>
  <c r="K179" i="2"/>
  <c r="I179" i="2"/>
  <c r="H179" i="2"/>
  <c r="F179" i="2"/>
  <c r="E179" i="2"/>
  <c r="AB178" i="2"/>
  <c r="Y178" i="2"/>
  <c r="V178" i="2"/>
  <c r="S178" i="2"/>
  <c r="P178" i="2"/>
  <c r="M178" i="2"/>
  <c r="J178" i="2"/>
  <c r="AD178" i="2" s="1"/>
  <c r="G178" i="2"/>
  <c r="AC178" i="2" s="1"/>
  <c r="AE178" i="2" s="1"/>
  <c r="AF178" i="2" s="1"/>
  <c r="AB177" i="2"/>
  <c r="AB179" i="2" s="1"/>
  <c r="Y177" i="2"/>
  <c r="V177" i="2"/>
  <c r="V179" i="2" s="1"/>
  <c r="S177" i="2"/>
  <c r="S179" i="2" s="1"/>
  <c r="P177" i="2"/>
  <c r="P179" i="2" s="1"/>
  <c r="M177" i="2"/>
  <c r="J177" i="2"/>
  <c r="J179" i="2" s="1"/>
  <c r="AD179" i="2" s="1"/>
  <c r="G177" i="2"/>
  <c r="G179" i="2" s="1"/>
  <c r="AC179" i="2" s="1"/>
  <c r="AE179" i="2" s="1"/>
  <c r="AF179" i="2" s="1"/>
  <c r="AB175" i="2"/>
  <c r="AA175" i="2"/>
  <c r="Z175" i="2"/>
  <c r="X175" i="2"/>
  <c r="W175" i="2"/>
  <c r="U175" i="2"/>
  <c r="T175" i="2"/>
  <c r="R175" i="2"/>
  <c r="Q175" i="2"/>
  <c r="P175" i="2"/>
  <c r="O175" i="2"/>
  <c r="N175" i="2"/>
  <c r="L175" i="2"/>
  <c r="K175" i="2"/>
  <c r="I175" i="2"/>
  <c r="F175" i="2"/>
  <c r="AD174" i="2"/>
  <c r="AC174" i="2"/>
  <c r="AE174" i="2" s="1"/>
  <c r="AF174" i="2" s="1"/>
  <c r="J174" i="2"/>
  <c r="G174" i="2"/>
  <c r="J173" i="2"/>
  <c r="AD173" i="2" s="1"/>
  <c r="AE173" i="2" s="1"/>
  <c r="AF173" i="2" s="1"/>
  <c r="G173" i="2"/>
  <c r="AC173" i="2" s="1"/>
  <c r="AC172" i="2"/>
  <c r="J172" i="2"/>
  <c r="AD172" i="2" s="1"/>
  <c r="G172" i="2"/>
  <c r="J171" i="2"/>
  <c r="AD171" i="2" s="1"/>
  <c r="AE171" i="2" s="1"/>
  <c r="AF171" i="2" s="1"/>
  <c r="G171" i="2"/>
  <c r="AC171" i="2" s="1"/>
  <c r="F171" i="2"/>
  <c r="F166" i="2" s="1"/>
  <c r="AD170" i="2"/>
  <c r="AB170" i="2"/>
  <c r="Y170" i="2"/>
  <c r="V170" i="2"/>
  <c r="S170" i="2"/>
  <c r="P170" i="2"/>
  <c r="M170" i="2"/>
  <c r="J170" i="2"/>
  <c r="G170" i="2"/>
  <c r="AC170" i="2" s="1"/>
  <c r="AE170" i="2" s="1"/>
  <c r="AF170" i="2" s="1"/>
  <c r="AB169" i="2"/>
  <c r="Y169" i="2"/>
  <c r="V169" i="2"/>
  <c r="S169" i="2"/>
  <c r="P169" i="2"/>
  <c r="M169" i="2"/>
  <c r="J169" i="2"/>
  <c r="AD169" i="2" s="1"/>
  <c r="G169" i="2"/>
  <c r="AC169" i="2" s="1"/>
  <c r="AE169" i="2" s="1"/>
  <c r="AF169" i="2" s="1"/>
  <c r="AB168" i="2"/>
  <c r="Y168" i="2"/>
  <c r="V168" i="2"/>
  <c r="S168" i="2"/>
  <c r="P168" i="2"/>
  <c r="M168" i="2"/>
  <c r="J168" i="2"/>
  <c r="AD168" i="2" s="1"/>
  <c r="G168" i="2"/>
  <c r="AC168" i="2" s="1"/>
  <c r="AB167" i="2"/>
  <c r="Y167" i="2"/>
  <c r="Y175" i="2" s="1"/>
  <c r="V167" i="2"/>
  <c r="S167" i="2"/>
  <c r="P167" i="2"/>
  <c r="M167" i="2"/>
  <c r="M175" i="2" s="1"/>
  <c r="J167" i="2"/>
  <c r="G167" i="2"/>
  <c r="I166" i="2"/>
  <c r="H166" i="2"/>
  <c r="H175" i="2" s="1"/>
  <c r="E166" i="2"/>
  <c r="E175" i="2" s="1"/>
  <c r="X165" i="2"/>
  <c r="T165" i="2"/>
  <c r="I165" i="2"/>
  <c r="E165" i="2"/>
  <c r="AB164" i="2"/>
  <c r="Y164" i="2"/>
  <c r="V164" i="2"/>
  <c r="S164" i="2"/>
  <c r="P164" i="2"/>
  <c r="M164" i="2"/>
  <c r="J164" i="2"/>
  <c r="AD164" i="2" s="1"/>
  <c r="G164" i="2"/>
  <c r="AC164" i="2" s="1"/>
  <c r="AE164" i="2" s="1"/>
  <c r="AB163" i="2"/>
  <c r="Y163" i="2"/>
  <c r="V163" i="2"/>
  <c r="S163" i="2"/>
  <c r="P163" i="2"/>
  <c r="M163" i="2"/>
  <c r="J163" i="2"/>
  <c r="AD163" i="2" s="1"/>
  <c r="G163" i="2"/>
  <c r="AC163" i="2" s="1"/>
  <c r="AE163" i="2" s="1"/>
  <c r="AB162" i="2"/>
  <c r="Y162" i="2"/>
  <c r="V162" i="2"/>
  <c r="S162" i="2"/>
  <c r="P162" i="2"/>
  <c r="M162" i="2"/>
  <c r="J162" i="2"/>
  <c r="AD162" i="2" s="1"/>
  <c r="G162" i="2"/>
  <c r="AB161" i="2"/>
  <c r="Y161" i="2"/>
  <c r="V161" i="2"/>
  <c r="P161" i="2"/>
  <c r="M161" i="2"/>
  <c r="J161" i="2"/>
  <c r="AD161" i="2" s="1"/>
  <c r="G161" i="2"/>
  <c r="AD160" i="2"/>
  <c r="AB160" i="2"/>
  <c r="Y160" i="2"/>
  <c r="V160" i="2"/>
  <c r="S160" i="2"/>
  <c r="P160" i="2"/>
  <c r="M160" i="2"/>
  <c r="J160" i="2"/>
  <c r="G160" i="2"/>
  <c r="AC160" i="2" s="1"/>
  <c r="AE160" i="2" s="1"/>
  <c r="AB159" i="2"/>
  <c r="Y159" i="2"/>
  <c r="V159" i="2"/>
  <c r="S159" i="2"/>
  <c r="P159" i="2"/>
  <c r="M159" i="2"/>
  <c r="J159" i="2"/>
  <c r="AD159" i="2" s="1"/>
  <c r="G159" i="2"/>
  <c r="AD158" i="2"/>
  <c r="AB158" i="2"/>
  <c r="Y158" i="2"/>
  <c r="V158" i="2"/>
  <c r="S158" i="2"/>
  <c r="P158" i="2"/>
  <c r="M158" i="2"/>
  <c r="J158" i="2"/>
  <c r="G158" i="2"/>
  <c r="AC158" i="2" s="1"/>
  <c r="AE158" i="2" s="1"/>
  <c r="AB157" i="2"/>
  <c r="Y157" i="2"/>
  <c r="V157" i="2"/>
  <c r="S157" i="2"/>
  <c r="P157" i="2"/>
  <c r="M157" i="2"/>
  <c r="J157" i="2"/>
  <c r="AD157" i="2" s="1"/>
  <c r="G157" i="2"/>
  <c r="AD156" i="2"/>
  <c r="AB156" i="2"/>
  <c r="Y156" i="2"/>
  <c r="V156" i="2"/>
  <c r="S156" i="2"/>
  <c r="P156" i="2"/>
  <c r="M156" i="2"/>
  <c r="J156" i="2"/>
  <c r="G156" i="2"/>
  <c r="AC156" i="2" s="1"/>
  <c r="AE156" i="2" s="1"/>
  <c r="AB155" i="2"/>
  <c r="Y155" i="2"/>
  <c r="V155" i="2"/>
  <c r="V154" i="2" s="1"/>
  <c r="V165" i="2" s="1"/>
  <c r="S155" i="2"/>
  <c r="P155" i="2"/>
  <c r="M155" i="2"/>
  <c r="J155" i="2"/>
  <c r="AD155" i="2" s="1"/>
  <c r="G155" i="2"/>
  <c r="AD154" i="2"/>
  <c r="AB154" i="2"/>
  <c r="AB165" i="2" s="1"/>
  <c r="AA154" i="2"/>
  <c r="AA165" i="2" s="1"/>
  <c r="Z154" i="2"/>
  <c r="Z165" i="2" s="1"/>
  <c r="X154" i="2"/>
  <c r="W154" i="2"/>
  <c r="W165" i="2" s="1"/>
  <c r="U154" i="2"/>
  <c r="U165" i="2" s="1"/>
  <c r="T154" i="2"/>
  <c r="R154" i="2"/>
  <c r="R165" i="2" s="1"/>
  <c r="P154" i="2"/>
  <c r="P165" i="2" s="1"/>
  <c r="O154" i="2"/>
  <c r="O165" i="2" s="1"/>
  <c r="N154" i="2"/>
  <c r="N165" i="2" s="1"/>
  <c r="L154" i="2"/>
  <c r="L165" i="2" s="1"/>
  <c r="K154" i="2"/>
  <c r="K165" i="2" s="1"/>
  <c r="J154" i="2"/>
  <c r="J165" i="2" s="1"/>
  <c r="AD165" i="2" s="1"/>
  <c r="I154" i="2"/>
  <c r="H154" i="2"/>
  <c r="H165" i="2" s="1"/>
  <c r="F154" i="2"/>
  <c r="F165" i="2" s="1"/>
  <c r="E154" i="2"/>
  <c r="AA152" i="2"/>
  <c r="K152" i="2"/>
  <c r="AB151" i="2"/>
  <c r="Y151" i="2"/>
  <c r="V151" i="2"/>
  <c r="S151" i="2"/>
  <c r="P151" i="2"/>
  <c r="M151" i="2"/>
  <c r="J151" i="2"/>
  <c r="AD151" i="2" s="1"/>
  <c r="G151" i="2"/>
  <c r="AD150" i="2"/>
  <c r="AB150" i="2"/>
  <c r="Y150" i="2"/>
  <c r="V150" i="2"/>
  <c r="S150" i="2"/>
  <c r="P150" i="2"/>
  <c r="M150" i="2"/>
  <c r="J150" i="2"/>
  <c r="G150" i="2"/>
  <c r="AC150" i="2" s="1"/>
  <c r="AE150" i="2" s="1"/>
  <c r="AB149" i="2"/>
  <c r="Y149" i="2"/>
  <c r="Y148" i="2" s="1"/>
  <c r="V149" i="2"/>
  <c r="V148" i="2" s="1"/>
  <c r="V152" i="2" s="1"/>
  <c r="S149" i="2"/>
  <c r="P149" i="2"/>
  <c r="M149" i="2"/>
  <c r="M148" i="2" s="1"/>
  <c r="J149" i="2"/>
  <c r="AD149" i="2" s="1"/>
  <c r="G149" i="2"/>
  <c r="AB148" i="2"/>
  <c r="AB152" i="2" s="1"/>
  <c r="AA148" i="2"/>
  <c r="Z148" i="2"/>
  <c r="X148" i="2"/>
  <c r="W148" i="2"/>
  <c r="W152" i="2" s="1"/>
  <c r="U148" i="2"/>
  <c r="T148" i="2"/>
  <c r="S148" i="2"/>
  <c r="R148" i="2"/>
  <c r="R152" i="2" s="1"/>
  <c r="Q148" i="2"/>
  <c r="P148" i="2"/>
  <c r="O148" i="2"/>
  <c r="O152" i="2" s="1"/>
  <c r="N148" i="2"/>
  <c r="N152" i="2" s="1"/>
  <c r="L148" i="2"/>
  <c r="K148" i="2"/>
  <c r="J148" i="2"/>
  <c r="I148" i="2"/>
  <c r="H148" i="2"/>
  <c r="G148" i="2"/>
  <c r="F148" i="2"/>
  <c r="F152" i="2" s="1"/>
  <c r="E148" i="2"/>
  <c r="AD147" i="2"/>
  <c r="AB147" i="2"/>
  <c r="Y147" i="2"/>
  <c r="V147" i="2"/>
  <c r="S147" i="2"/>
  <c r="P147" i="2"/>
  <c r="M147" i="2"/>
  <c r="J147" i="2"/>
  <c r="G147" i="2"/>
  <c r="AC147" i="2" s="1"/>
  <c r="AE147" i="2" s="1"/>
  <c r="AB146" i="2"/>
  <c r="Y146" i="2"/>
  <c r="V146" i="2"/>
  <c r="V144" i="2" s="1"/>
  <c r="S146" i="2"/>
  <c r="P146" i="2"/>
  <c r="M146" i="2"/>
  <c r="J146" i="2"/>
  <c r="G146" i="2"/>
  <c r="AD145" i="2"/>
  <c r="AB145" i="2"/>
  <c r="Y145" i="2"/>
  <c r="V145" i="2"/>
  <c r="S145" i="2"/>
  <c r="P145" i="2"/>
  <c r="M145" i="2"/>
  <c r="J145" i="2"/>
  <c r="G145" i="2"/>
  <c r="AC145" i="2" s="1"/>
  <c r="AE145" i="2" s="1"/>
  <c r="AB144" i="2"/>
  <c r="AA144" i="2"/>
  <c r="Z144" i="2"/>
  <c r="Z152" i="2" s="1"/>
  <c r="X144" i="2"/>
  <c r="W144" i="2"/>
  <c r="U144" i="2"/>
  <c r="T144" i="2"/>
  <c r="S144" i="2"/>
  <c r="R144" i="2"/>
  <c r="Q144" i="2"/>
  <c r="P144" i="2"/>
  <c r="O144" i="2"/>
  <c r="N144" i="2"/>
  <c r="M144" i="2"/>
  <c r="L144" i="2"/>
  <c r="K144" i="2"/>
  <c r="I144" i="2"/>
  <c r="H144" i="2"/>
  <c r="G144" i="2"/>
  <c r="F144" i="2"/>
  <c r="E144" i="2"/>
  <c r="AB143" i="2"/>
  <c r="Y143" i="2"/>
  <c r="V143" i="2"/>
  <c r="S143" i="2"/>
  <c r="P143" i="2"/>
  <c r="M143" i="2"/>
  <c r="J143" i="2"/>
  <c r="AD143" i="2" s="1"/>
  <c r="G143" i="2"/>
  <c r="AC143" i="2" s="1"/>
  <c r="AE143" i="2" s="1"/>
  <c r="AB142" i="2"/>
  <c r="Y142" i="2"/>
  <c r="V142" i="2"/>
  <c r="S142" i="2"/>
  <c r="P142" i="2"/>
  <c r="M142" i="2"/>
  <c r="J142" i="2"/>
  <c r="AD142" i="2" s="1"/>
  <c r="G142" i="2"/>
  <c r="AC142" i="2" s="1"/>
  <c r="AE142" i="2" s="1"/>
  <c r="AB141" i="2"/>
  <c r="Y141" i="2"/>
  <c r="V141" i="2"/>
  <c r="S141" i="2"/>
  <c r="P141" i="2"/>
  <c r="M141" i="2"/>
  <c r="J141" i="2"/>
  <c r="AD141" i="2" s="1"/>
  <c r="G141" i="2"/>
  <c r="AB140" i="2"/>
  <c r="AA140" i="2"/>
  <c r="Z140" i="2"/>
  <c r="Y140" i="2"/>
  <c r="X140" i="2"/>
  <c r="W140" i="2"/>
  <c r="V140" i="2"/>
  <c r="U140" i="2"/>
  <c r="T140" i="2"/>
  <c r="R140" i="2"/>
  <c r="Q140" i="2"/>
  <c r="P140" i="2"/>
  <c r="O140" i="2"/>
  <c r="N140" i="2"/>
  <c r="M140" i="2"/>
  <c r="L140" i="2"/>
  <c r="K140" i="2"/>
  <c r="J140" i="2"/>
  <c r="AD140" i="2" s="1"/>
  <c r="I140" i="2"/>
  <c r="H140" i="2"/>
  <c r="F140" i="2"/>
  <c r="E140" i="2"/>
  <c r="Q138" i="2"/>
  <c r="M138" i="2"/>
  <c r="AB137" i="2"/>
  <c r="Y137" i="2"/>
  <c r="V137" i="2"/>
  <c r="S137" i="2"/>
  <c r="P137" i="2"/>
  <c r="M137" i="2"/>
  <c r="J137" i="2"/>
  <c r="AD137" i="2" s="1"/>
  <c r="G137" i="2"/>
  <c r="AC137" i="2" s="1"/>
  <c r="AE137" i="2" s="1"/>
  <c r="AB136" i="2"/>
  <c r="Y136" i="2"/>
  <c r="V136" i="2"/>
  <c r="S136" i="2"/>
  <c r="P136" i="2"/>
  <c r="M136" i="2"/>
  <c r="J136" i="2"/>
  <c r="AD136" i="2" s="1"/>
  <c r="G136" i="2"/>
  <c r="AC136" i="2" s="1"/>
  <c r="AE136" i="2" s="1"/>
  <c r="AB135" i="2"/>
  <c r="Y135" i="2"/>
  <c r="V135" i="2"/>
  <c r="S135" i="2"/>
  <c r="P135" i="2"/>
  <c r="M135" i="2"/>
  <c r="J135" i="2"/>
  <c r="AD135" i="2" s="1"/>
  <c r="G135" i="2"/>
  <c r="AB134" i="2"/>
  <c r="AB138" i="2" s="1"/>
  <c r="AA134" i="2"/>
  <c r="AA138" i="2" s="1"/>
  <c r="Z134" i="2"/>
  <c r="Z138" i="2" s="1"/>
  <c r="Y134" i="2"/>
  <c r="Y138" i="2" s="1"/>
  <c r="X134" i="2"/>
  <c r="X138" i="2" s="1"/>
  <c r="W134" i="2"/>
  <c r="W138" i="2" s="1"/>
  <c r="V134" i="2"/>
  <c r="V138" i="2" s="1"/>
  <c r="U134" i="2"/>
  <c r="U138" i="2" s="1"/>
  <c r="T134" i="2"/>
  <c r="T138" i="2" s="1"/>
  <c r="R134" i="2"/>
  <c r="R138" i="2" s="1"/>
  <c r="Q134" i="2"/>
  <c r="P134" i="2"/>
  <c r="P138" i="2" s="1"/>
  <c r="O134" i="2"/>
  <c r="O138" i="2" s="1"/>
  <c r="N134" i="2"/>
  <c r="N138" i="2" s="1"/>
  <c r="M134" i="2"/>
  <c r="L134" i="2"/>
  <c r="L138" i="2" s="1"/>
  <c r="K134" i="2"/>
  <c r="K138" i="2" s="1"/>
  <c r="J134" i="2"/>
  <c r="J138" i="2" s="1"/>
  <c r="I134" i="2"/>
  <c r="I138" i="2" s="1"/>
  <c r="H134" i="2"/>
  <c r="H138" i="2" s="1"/>
  <c r="F134" i="2"/>
  <c r="F138" i="2" s="1"/>
  <c r="E134" i="2"/>
  <c r="E138" i="2" s="1"/>
  <c r="AE133" i="2"/>
  <c r="O132" i="2"/>
  <c r="K132" i="2"/>
  <c r="AB131" i="2"/>
  <c r="Y131" i="2"/>
  <c r="V131" i="2"/>
  <c r="S131" i="2"/>
  <c r="P131" i="2"/>
  <c r="M131" i="2"/>
  <c r="J131" i="2"/>
  <c r="AD131" i="2" s="1"/>
  <c r="G131" i="2"/>
  <c r="AB130" i="2"/>
  <c r="Y130" i="2"/>
  <c r="V130" i="2"/>
  <c r="S130" i="2"/>
  <c r="P130" i="2"/>
  <c r="M130" i="2"/>
  <c r="J130" i="2"/>
  <c r="AD130" i="2" s="1"/>
  <c r="G130" i="2"/>
  <c r="AC130" i="2" s="1"/>
  <c r="AE130" i="2" s="1"/>
  <c r="AB129" i="2"/>
  <c r="Y129" i="2"/>
  <c r="V129" i="2"/>
  <c r="S129" i="2"/>
  <c r="P129" i="2"/>
  <c r="M129" i="2"/>
  <c r="J129" i="2"/>
  <c r="AD129" i="2" s="1"/>
  <c r="G129" i="2"/>
  <c r="AC129" i="2" s="1"/>
  <c r="AE129" i="2" s="1"/>
  <c r="AB128" i="2"/>
  <c r="AA128" i="2"/>
  <c r="AA132" i="2" s="1"/>
  <c r="Z128" i="2"/>
  <c r="X128" i="2"/>
  <c r="X132" i="2" s="1"/>
  <c r="W128" i="2"/>
  <c r="W132" i="2" s="1"/>
  <c r="V128" i="2"/>
  <c r="U128" i="2"/>
  <c r="U132" i="2" s="1"/>
  <c r="T128" i="2"/>
  <c r="T132" i="2" s="1"/>
  <c r="S128" i="2"/>
  <c r="R128" i="2"/>
  <c r="Q128" i="2"/>
  <c r="Q132" i="2" s="1"/>
  <c r="P128" i="2"/>
  <c r="O128" i="2"/>
  <c r="N128" i="2"/>
  <c r="L128" i="2"/>
  <c r="L132" i="2" s="1"/>
  <c r="K128" i="2"/>
  <c r="J128" i="2"/>
  <c r="I128" i="2"/>
  <c r="I132" i="2" s="1"/>
  <c r="H128" i="2"/>
  <c r="H132" i="2" s="1"/>
  <c r="G128" i="2"/>
  <c r="F128" i="2"/>
  <c r="E128" i="2"/>
  <c r="E132" i="2" s="1"/>
  <c r="AB127" i="2"/>
  <c r="Y127" i="2"/>
  <c r="V127" i="2"/>
  <c r="S127" i="2"/>
  <c r="P127" i="2"/>
  <c r="M127" i="2"/>
  <c r="J127" i="2"/>
  <c r="AD127" i="2" s="1"/>
  <c r="G127" i="2"/>
  <c r="AC127" i="2" s="1"/>
  <c r="AE127" i="2" s="1"/>
  <c r="AB126" i="2"/>
  <c r="Y126" i="2"/>
  <c r="V126" i="2"/>
  <c r="S126" i="2"/>
  <c r="P126" i="2"/>
  <c r="P124" i="2" s="1"/>
  <c r="M126" i="2"/>
  <c r="M124" i="2" s="1"/>
  <c r="J126" i="2"/>
  <c r="AD126" i="2" s="1"/>
  <c r="G126" i="2"/>
  <c r="AB125" i="2"/>
  <c r="AB124" i="2" s="1"/>
  <c r="Y125" i="2"/>
  <c r="V125" i="2"/>
  <c r="Q125" i="2"/>
  <c r="Q124" i="2" s="1"/>
  <c r="J125" i="2"/>
  <c r="G125" i="2"/>
  <c r="AA124" i="2"/>
  <c r="Z124" i="2"/>
  <c r="X124" i="2"/>
  <c r="W124" i="2"/>
  <c r="V124" i="2"/>
  <c r="U124" i="2"/>
  <c r="T124" i="2"/>
  <c r="R124" i="2"/>
  <c r="O124" i="2"/>
  <c r="N124" i="2"/>
  <c r="L124" i="2"/>
  <c r="K124" i="2"/>
  <c r="I124" i="2"/>
  <c r="H124" i="2"/>
  <c r="G124" i="2"/>
  <c r="F124" i="2"/>
  <c r="E124" i="2"/>
  <c r="AB123" i="2"/>
  <c r="Y123" i="2"/>
  <c r="V123" i="2"/>
  <c r="S123" i="2"/>
  <c r="P123" i="2"/>
  <c r="M123" i="2"/>
  <c r="J123" i="2"/>
  <c r="G123" i="2"/>
  <c r="AC123" i="2" s="1"/>
  <c r="AB122" i="2"/>
  <c r="Y122" i="2"/>
  <c r="V122" i="2"/>
  <c r="V120" i="2" s="1"/>
  <c r="S122" i="2"/>
  <c r="P122" i="2"/>
  <c r="M122" i="2"/>
  <c r="J122" i="2"/>
  <c r="AD122" i="2" s="1"/>
  <c r="G122" i="2"/>
  <c r="AC122" i="2" s="1"/>
  <c r="AD121" i="2"/>
  <c r="AB121" i="2"/>
  <c r="Y121" i="2"/>
  <c r="Y120" i="2" s="1"/>
  <c r="V121" i="2"/>
  <c r="S121" i="2"/>
  <c r="P121" i="2"/>
  <c r="M121" i="2"/>
  <c r="M120" i="2" s="1"/>
  <c r="J121" i="2"/>
  <c r="G121" i="2"/>
  <c r="AC121" i="2" s="1"/>
  <c r="AE121" i="2" s="1"/>
  <c r="AB120" i="2"/>
  <c r="AA120" i="2"/>
  <c r="Z120" i="2"/>
  <c r="X120" i="2"/>
  <c r="W120" i="2"/>
  <c r="U120" i="2"/>
  <c r="T120" i="2"/>
  <c r="S120" i="2"/>
  <c r="R120" i="2"/>
  <c r="Q120" i="2"/>
  <c r="P120" i="2"/>
  <c r="O120" i="2"/>
  <c r="N120" i="2"/>
  <c r="L120" i="2"/>
  <c r="K120" i="2"/>
  <c r="I120" i="2"/>
  <c r="H120" i="2"/>
  <c r="G120" i="2"/>
  <c r="AC120" i="2" s="1"/>
  <c r="F120" i="2"/>
  <c r="E120" i="2"/>
  <c r="AD119" i="2"/>
  <c r="AB119" i="2"/>
  <c r="Y119" i="2"/>
  <c r="V119" i="2"/>
  <c r="S119" i="2"/>
  <c r="P119" i="2"/>
  <c r="M119" i="2"/>
  <c r="J119" i="2"/>
  <c r="G119" i="2"/>
  <c r="AC119" i="2" s="1"/>
  <c r="AE119" i="2" s="1"/>
  <c r="AD118" i="2"/>
  <c r="AB118" i="2"/>
  <c r="Y118" i="2"/>
  <c r="V118" i="2"/>
  <c r="S118" i="2"/>
  <c r="P118" i="2"/>
  <c r="M118" i="2"/>
  <c r="J118" i="2"/>
  <c r="G118" i="2"/>
  <c r="AC118" i="2" s="1"/>
  <c r="AE118" i="2" s="1"/>
  <c r="AB117" i="2"/>
  <c r="Y117" i="2"/>
  <c r="Y116" i="2" s="1"/>
  <c r="V117" i="2"/>
  <c r="V116" i="2" s="1"/>
  <c r="S117" i="2"/>
  <c r="P117" i="2"/>
  <c r="M117" i="2"/>
  <c r="M116" i="2" s="1"/>
  <c r="J117" i="2"/>
  <c r="G117" i="2"/>
  <c r="AC117" i="2" s="1"/>
  <c r="AB116" i="2"/>
  <c r="AA116" i="2"/>
  <c r="Z116" i="2"/>
  <c r="X116" i="2"/>
  <c r="W116" i="2"/>
  <c r="U116" i="2"/>
  <c r="T116" i="2"/>
  <c r="S116" i="2"/>
  <c r="R116" i="2"/>
  <c r="Q116" i="2"/>
  <c r="P116" i="2"/>
  <c r="O116" i="2"/>
  <c r="N116" i="2"/>
  <c r="L116" i="2"/>
  <c r="K116" i="2"/>
  <c r="I116" i="2"/>
  <c r="H116" i="2"/>
  <c r="G116" i="2"/>
  <c r="F116" i="2"/>
  <c r="E116" i="2"/>
  <c r="AB115" i="2"/>
  <c r="Y115" i="2"/>
  <c r="V115" i="2"/>
  <c r="S115" i="2"/>
  <c r="P115" i="2"/>
  <c r="M115" i="2"/>
  <c r="J115" i="2"/>
  <c r="G115" i="2"/>
  <c r="AC115" i="2" s="1"/>
  <c r="AB114" i="2"/>
  <c r="Y114" i="2"/>
  <c r="V114" i="2"/>
  <c r="V112" i="2" s="1"/>
  <c r="S114" i="2"/>
  <c r="P114" i="2"/>
  <c r="M114" i="2"/>
  <c r="J114" i="2"/>
  <c r="AD114" i="2" s="1"/>
  <c r="G114" i="2"/>
  <c r="AC114" i="2" s="1"/>
  <c r="AD113" i="2"/>
  <c r="AB113" i="2"/>
  <c r="Y113" i="2"/>
  <c r="Y112" i="2" s="1"/>
  <c r="V113" i="2"/>
  <c r="S113" i="2"/>
  <c r="P113" i="2"/>
  <c r="M113" i="2"/>
  <c r="M112" i="2" s="1"/>
  <c r="J113" i="2"/>
  <c r="G113" i="2"/>
  <c r="AC113" i="2" s="1"/>
  <c r="AE113" i="2" s="1"/>
  <c r="AB112" i="2"/>
  <c r="AA112" i="2"/>
  <c r="Z112" i="2"/>
  <c r="X112" i="2"/>
  <c r="W112" i="2"/>
  <c r="U112" i="2"/>
  <c r="T112" i="2"/>
  <c r="S112" i="2"/>
  <c r="R112" i="2"/>
  <c r="Q112" i="2"/>
  <c r="P112" i="2"/>
  <c r="O112" i="2"/>
  <c r="N112" i="2"/>
  <c r="L112" i="2"/>
  <c r="K112" i="2"/>
  <c r="I112" i="2"/>
  <c r="H112" i="2"/>
  <c r="G112" i="2"/>
  <c r="AC112" i="2" s="1"/>
  <c r="F112" i="2"/>
  <c r="E112" i="2"/>
  <c r="AB109" i="2"/>
  <c r="Y109" i="2"/>
  <c r="V109" i="2"/>
  <c r="V106" i="2" s="1"/>
  <c r="S109" i="2"/>
  <c r="P109" i="2"/>
  <c r="M109" i="2"/>
  <c r="J109" i="2"/>
  <c r="AD109" i="2" s="1"/>
  <c r="G109" i="2"/>
  <c r="AC109" i="2" s="1"/>
  <c r="AD108" i="2"/>
  <c r="AB108" i="2"/>
  <c r="Y108" i="2"/>
  <c r="V108" i="2"/>
  <c r="S108" i="2"/>
  <c r="P108" i="2"/>
  <c r="M108" i="2"/>
  <c r="J108" i="2"/>
  <c r="G108" i="2"/>
  <c r="AC108" i="2" s="1"/>
  <c r="AE108" i="2" s="1"/>
  <c r="AD107" i="2"/>
  <c r="AB107" i="2"/>
  <c r="Y107" i="2"/>
  <c r="Y106" i="2" s="1"/>
  <c r="V107" i="2"/>
  <c r="S107" i="2"/>
  <c r="P107" i="2"/>
  <c r="M107" i="2"/>
  <c r="M106" i="2" s="1"/>
  <c r="J107" i="2"/>
  <c r="J106" i="2" s="1"/>
  <c r="AD106" i="2" s="1"/>
  <c r="G107" i="2"/>
  <c r="AC107" i="2" s="1"/>
  <c r="AE107" i="2" s="1"/>
  <c r="AB106" i="2"/>
  <c r="AB110" i="2" s="1"/>
  <c r="AA106" i="2"/>
  <c r="AA110" i="2" s="1"/>
  <c r="Z106" i="2"/>
  <c r="Z110" i="2" s="1"/>
  <c r="X106" i="2"/>
  <c r="X110" i="2" s="1"/>
  <c r="W106" i="2"/>
  <c r="W110" i="2" s="1"/>
  <c r="U106" i="2"/>
  <c r="U110" i="2" s="1"/>
  <c r="T106" i="2"/>
  <c r="T110" i="2" s="1"/>
  <c r="S106" i="2"/>
  <c r="S110" i="2" s="1"/>
  <c r="R106" i="2"/>
  <c r="R110" i="2" s="1"/>
  <c r="Q106" i="2"/>
  <c r="Q110" i="2" s="1"/>
  <c r="P106" i="2"/>
  <c r="P110" i="2" s="1"/>
  <c r="O106" i="2"/>
  <c r="O110" i="2" s="1"/>
  <c r="N106" i="2"/>
  <c r="N110" i="2" s="1"/>
  <c r="L106" i="2"/>
  <c r="L110" i="2" s="1"/>
  <c r="K106" i="2"/>
  <c r="K110" i="2" s="1"/>
  <c r="I106" i="2"/>
  <c r="I110" i="2" s="1"/>
  <c r="H106" i="2"/>
  <c r="H110" i="2" s="1"/>
  <c r="G106" i="2"/>
  <c r="AC106" i="2" s="1"/>
  <c r="F106" i="2"/>
  <c r="E106" i="2"/>
  <c r="E110" i="2" s="1"/>
  <c r="AD105" i="2"/>
  <c r="AB105" i="2"/>
  <c r="Y105" i="2"/>
  <c r="V105" i="2"/>
  <c r="S105" i="2"/>
  <c r="P105" i="2"/>
  <c r="M105" i="2"/>
  <c r="J105" i="2"/>
  <c r="G105" i="2"/>
  <c r="AC105" i="2" s="1"/>
  <c r="AE105" i="2" s="1"/>
  <c r="AB104" i="2"/>
  <c r="Y104" i="2"/>
  <c r="V104" i="2"/>
  <c r="V102" i="2" s="1"/>
  <c r="S104" i="2"/>
  <c r="P104" i="2"/>
  <c r="M104" i="2"/>
  <c r="J104" i="2"/>
  <c r="AD104" i="2" s="1"/>
  <c r="G104" i="2"/>
  <c r="AC104" i="2" s="1"/>
  <c r="AB103" i="2"/>
  <c r="Y103" i="2"/>
  <c r="Y102" i="2" s="1"/>
  <c r="V103" i="2"/>
  <c r="S103" i="2"/>
  <c r="P103" i="2"/>
  <c r="M103" i="2"/>
  <c r="M102" i="2" s="1"/>
  <c r="J103" i="2"/>
  <c r="AD103" i="2" s="1"/>
  <c r="G103" i="2"/>
  <c r="AC103" i="2" s="1"/>
  <c r="AB102" i="2"/>
  <c r="AA102" i="2"/>
  <c r="Z102" i="2"/>
  <c r="X102" i="2"/>
  <c r="W102" i="2"/>
  <c r="U102" i="2"/>
  <c r="T102" i="2"/>
  <c r="S102" i="2"/>
  <c r="R102" i="2"/>
  <c r="Q102" i="2"/>
  <c r="P102" i="2"/>
  <c r="O102" i="2"/>
  <c r="N102" i="2"/>
  <c r="L102" i="2"/>
  <c r="K102" i="2"/>
  <c r="I102" i="2"/>
  <c r="H102" i="2"/>
  <c r="G102" i="2"/>
  <c r="F102" i="2"/>
  <c r="F110" i="2" s="1"/>
  <c r="E102" i="2"/>
  <c r="AB99" i="2"/>
  <c r="Y99" i="2"/>
  <c r="V99" i="2"/>
  <c r="S99" i="2"/>
  <c r="P99" i="2"/>
  <c r="M99" i="2"/>
  <c r="J99" i="2"/>
  <c r="AD99" i="2" s="1"/>
  <c r="G99" i="2"/>
  <c r="AD98" i="2"/>
  <c r="AB98" i="2"/>
  <c r="Y98" i="2"/>
  <c r="V98" i="2"/>
  <c r="S98" i="2"/>
  <c r="P98" i="2"/>
  <c r="M98" i="2"/>
  <c r="J98" i="2"/>
  <c r="G98" i="2"/>
  <c r="AC98" i="2" s="1"/>
  <c r="AE98" i="2" s="1"/>
  <c r="AB97" i="2"/>
  <c r="Y97" i="2"/>
  <c r="V97" i="2"/>
  <c r="S97" i="2"/>
  <c r="P97" i="2"/>
  <c r="M97" i="2"/>
  <c r="J97" i="2"/>
  <c r="AD97" i="2" s="1"/>
  <c r="G97" i="2"/>
  <c r="AC97" i="2" s="1"/>
  <c r="AE97" i="2" s="1"/>
  <c r="AB96" i="2"/>
  <c r="AA96" i="2"/>
  <c r="Z96" i="2"/>
  <c r="X96" i="2"/>
  <c r="W96" i="2"/>
  <c r="V96" i="2"/>
  <c r="U96" i="2"/>
  <c r="T96" i="2"/>
  <c r="S96" i="2"/>
  <c r="R96" i="2"/>
  <c r="Q96" i="2"/>
  <c r="P96" i="2"/>
  <c r="O96" i="2"/>
  <c r="N96" i="2"/>
  <c r="L96" i="2"/>
  <c r="K96" i="2"/>
  <c r="J96" i="2"/>
  <c r="AD96" i="2" s="1"/>
  <c r="I96" i="2"/>
  <c r="H96" i="2"/>
  <c r="F96" i="2"/>
  <c r="E96" i="2"/>
  <c r="AD95" i="2"/>
  <c r="AB95" i="2"/>
  <c r="Y95" i="2"/>
  <c r="V95" i="2"/>
  <c r="S95" i="2"/>
  <c r="P95" i="2"/>
  <c r="M95" i="2"/>
  <c r="J95" i="2"/>
  <c r="G95" i="2"/>
  <c r="AC95" i="2" s="1"/>
  <c r="AE95" i="2" s="1"/>
  <c r="AB94" i="2"/>
  <c r="Y94" i="2"/>
  <c r="V94" i="2"/>
  <c r="V92" i="2" s="1"/>
  <c r="S94" i="2"/>
  <c r="S92" i="2" s="1"/>
  <c r="P94" i="2"/>
  <c r="M94" i="2"/>
  <c r="J94" i="2"/>
  <c r="J92" i="2" s="1"/>
  <c r="G94" i="2"/>
  <c r="G92" i="2" s="1"/>
  <c r="AB93" i="2"/>
  <c r="Y93" i="2"/>
  <c r="Y92" i="2" s="1"/>
  <c r="V93" i="2"/>
  <c r="S93" i="2"/>
  <c r="P93" i="2"/>
  <c r="M93" i="2"/>
  <c r="M92" i="2" s="1"/>
  <c r="J93" i="2"/>
  <c r="AD93" i="2" s="1"/>
  <c r="G93" i="2"/>
  <c r="AC93" i="2" s="1"/>
  <c r="AB92" i="2"/>
  <c r="AA92" i="2"/>
  <c r="Z92" i="2"/>
  <c r="X92" i="2"/>
  <c r="W92" i="2"/>
  <c r="U92" i="2"/>
  <c r="T92" i="2"/>
  <c r="R92" i="2"/>
  <c r="Q92" i="2"/>
  <c r="P92" i="2"/>
  <c r="O92" i="2"/>
  <c r="N92" i="2"/>
  <c r="L92" i="2"/>
  <c r="K92" i="2"/>
  <c r="I92" i="2"/>
  <c r="H92" i="2"/>
  <c r="F92" i="2"/>
  <c r="E92" i="2"/>
  <c r="AB91" i="2"/>
  <c r="Y91" i="2"/>
  <c r="V91" i="2"/>
  <c r="S91" i="2"/>
  <c r="P91" i="2"/>
  <c r="M91" i="2"/>
  <c r="J91" i="2"/>
  <c r="AD91" i="2" s="1"/>
  <c r="G91" i="2"/>
  <c r="AC91" i="2" s="1"/>
  <c r="AB90" i="2"/>
  <c r="Y90" i="2"/>
  <c r="V90" i="2"/>
  <c r="S90" i="2"/>
  <c r="P90" i="2"/>
  <c r="M90" i="2"/>
  <c r="J90" i="2"/>
  <c r="G90" i="2"/>
  <c r="AC90" i="2" s="1"/>
  <c r="AB89" i="2"/>
  <c r="AB88" i="2" s="1"/>
  <c r="Y89" i="2"/>
  <c r="V89" i="2"/>
  <c r="S89" i="2"/>
  <c r="P89" i="2"/>
  <c r="P88" i="2" s="1"/>
  <c r="M89" i="2"/>
  <c r="J89" i="2"/>
  <c r="G89" i="2"/>
  <c r="AC89" i="2" s="1"/>
  <c r="Y88" i="2"/>
  <c r="V88" i="2"/>
  <c r="S88" i="2"/>
  <c r="M88" i="2"/>
  <c r="J88" i="2"/>
  <c r="G88" i="2"/>
  <c r="AC88" i="2" s="1"/>
  <c r="J85" i="2"/>
  <c r="AD85" i="2" s="1"/>
  <c r="F85" i="2"/>
  <c r="G85" i="2" s="1"/>
  <c r="AC85" i="2" s="1"/>
  <c r="AE85" i="2" s="1"/>
  <c r="AF85" i="2" s="1"/>
  <c r="J84" i="2"/>
  <c r="AD84" i="2" s="1"/>
  <c r="F84" i="2"/>
  <c r="G84" i="2" s="1"/>
  <c r="AC84" i="2" s="1"/>
  <c r="AE84" i="2" s="1"/>
  <c r="AF84" i="2" s="1"/>
  <c r="J83" i="2"/>
  <c r="AD83" i="2" s="1"/>
  <c r="F83" i="2"/>
  <c r="G83" i="2" s="1"/>
  <c r="AC83" i="2" s="1"/>
  <c r="AE83" i="2" s="1"/>
  <c r="AF83" i="2" s="1"/>
  <c r="J82" i="2"/>
  <c r="AD82" i="2" s="1"/>
  <c r="F82" i="2"/>
  <c r="G82" i="2" s="1"/>
  <c r="AC82" i="2" s="1"/>
  <c r="AE82" i="2" s="1"/>
  <c r="AF82" i="2" s="1"/>
  <c r="J81" i="2"/>
  <c r="AD81" i="2" s="1"/>
  <c r="F81" i="2"/>
  <c r="G81" i="2" s="1"/>
  <c r="AC81" i="2" s="1"/>
  <c r="AE81" i="2" s="1"/>
  <c r="AF81" i="2" s="1"/>
  <c r="J80" i="2"/>
  <c r="AD80" i="2" s="1"/>
  <c r="F80" i="2"/>
  <c r="G80" i="2" s="1"/>
  <c r="AC80" i="2" s="1"/>
  <c r="AE80" i="2" s="1"/>
  <c r="AF80" i="2" s="1"/>
  <c r="J79" i="2"/>
  <c r="AD79" i="2" s="1"/>
  <c r="F79" i="2"/>
  <c r="G79" i="2" s="1"/>
  <c r="AC79" i="2" s="1"/>
  <c r="AE79" i="2" s="1"/>
  <c r="AF79" i="2" s="1"/>
  <c r="J78" i="2"/>
  <c r="AD78" i="2" s="1"/>
  <c r="F78" i="2"/>
  <c r="G78" i="2" s="1"/>
  <c r="AC78" i="2" s="1"/>
  <c r="AE78" i="2" s="1"/>
  <c r="AF78" i="2" s="1"/>
  <c r="J77" i="2"/>
  <c r="AD77" i="2" s="1"/>
  <c r="F77" i="2"/>
  <c r="G77" i="2" s="1"/>
  <c r="AC77" i="2" s="1"/>
  <c r="AE77" i="2" s="1"/>
  <c r="AF77" i="2" s="1"/>
  <c r="J76" i="2"/>
  <c r="AD76" i="2" s="1"/>
  <c r="F76" i="2"/>
  <c r="G76" i="2" s="1"/>
  <c r="AC76" i="2" s="1"/>
  <c r="AE76" i="2" s="1"/>
  <c r="AF76" i="2" s="1"/>
  <c r="J75" i="2"/>
  <c r="AD75" i="2" s="1"/>
  <c r="F75" i="2"/>
  <c r="G75" i="2" s="1"/>
  <c r="AC75" i="2" s="1"/>
  <c r="AE75" i="2" s="1"/>
  <c r="AF75" i="2" s="1"/>
  <c r="J74" i="2"/>
  <c r="AD74" i="2" s="1"/>
  <c r="F74" i="2"/>
  <c r="G74" i="2" s="1"/>
  <c r="AC74" i="2" s="1"/>
  <c r="AE74" i="2" s="1"/>
  <c r="AF74" i="2" s="1"/>
  <c r="J73" i="2"/>
  <c r="AD73" i="2" s="1"/>
  <c r="F73" i="2"/>
  <c r="G73" i="2" s="1"/>
  <c r="AC73" i="2" s="1"/>
  <c r="AE73" i="2" s="1"/>
  <c r="AF73" i="2" s="1"/>
  <c r="J72" i="2"/>
  <c r="AD72" i="2" s="1"/>
  <c r="F72" i="2"/>
  <c r="G72" i="2" s="1"/>
  <c r="AC72" i="2" s="1"/>
  <c r="AE72" i="2" s="1"/>
  <c r="AF72" i="2" s="1"/>
  <c r="J71" i="2"/>
  <c r="AD71" i="2" s="1"/>
  <c r="F71" i="2"/>
  <c r="G71" i="2" s="1"/>
  <c r="AC71" i="2" s="1"/>
  <c r="AE71" i="2" s="1"/>
  <c r="AF71" i="2" s="1"/>
  <c r="J70" i="2"/>
  <c r="AD70" i="2" s="1"/>
  <c r="F70" i="2"/>
  <c r="G70" i="2" s="1"/>
  <c r="AC70" i="2" s="1"/>
  <c r="AE70" i="2" s="1"/>
  <c r="AF70" i="2" s="1"/>
  <c r="J69" i="2"/>
  <c r="AD69" i="2" s="1"/>
  <c r="F69" i="2"/>
  <c r="G69" i="2" s="1"/>
  <c r="AC69" i="2" s="1"/>
  <c r="AE69" i="2" s="1"/>
  <c r="AF69" i="2" s="1"/>
  <c r="J68" i="2"/>
  <c r="AD68" i="2" s="1"/>
  <c r="F68" i="2"/>
  <c r="G68" i="2" s="1"/>
  <c r="AC68" i="2" s="1"/>
  <c r="AE68" i="2" s="1"/>
  <c r="AF68" i="2" s="1"/>
  <c r="J67" i="2"/>
  <c r="AD67" i="2" s="1"/>
  <c r="F67" i="2"/>
  <c r="G67" i="2" s="1"/>
  <c r="AC67" i="2" s="1"/>
  <c r="AE67" i="2" s="1"/>
  <c r="AF67" i="2" s="1"/>
  <c r="J66" i="2"/>
  <c r="AD66" i="2" s="1"/>
  <c r="F66" i="2"/>
  <c r="G66" i="2" s="1"/>
  <c r="AC66" i="2" s="1"/>
  <c r="AE66" i="2" s="1"/>
  <c r="AF66" i="2" s="1"/>
  <c r="J65" i="2"/>
  <c r="AD65" i="2" s="1"/>
  <c r="F65" i="2"/>
  <c r="G65" i="2" s="1"/>
  <c r="AC65" i="2" s="1"/>
  <c r="AE65" i="2" s="1"/>
  <c r="AF65" i="2" s="1"/>
  <c r="J64" i="2"/>
  <c r="AD64" i="2" s="1"/>
  <c r="F64" i="2"/>
  <c r="G64" i="2" s="1"/>
  <c r="AC64" i="2" s="1"/>
  <c r="AE64" i="2" s="1"/>
  <c r="AF64" i="2" s="1"/>
  <c r="J63" i="2"/>
  <c r="AD63" i="2" s="1"/>
  <c r="F63" i="2"/>
  <c r="G63" i="2" s="1"/>
  <c r="AC63" i="2" s="1"/>
  <c r="AE63" i="2" s="1"/>
  <c r="AF63" i="2" s="1"/>
  <c r="J62" i="2"/>
  <c r="AD62" i="2" s="1"/>
  <c r="F62" i="2"/>
  <c r="G62" i="2" s="1"/>
  <c r="AC62" i="2" s="1"/>
  <c r="AE62" i="2" s="1"/>
  <c r="AF62" i="2" s="1"/>
  <c r="J61" i="2"/>
  <c r="AD61" i="2" s="1"/>
  <c r="F61" i="2"/>
  <c r="G61" i="2" s="1"/>
  <c r="AC61" i="2" s="1"/>
  <c r="AE61" i="2" s="1"/>
  <c r="AF61" i="2" s="1"/>
  <c r="J60" i="2"/>
  <c r="AD60" i="2" s="1"/>
  <c r="AE60" i="2" s="1"/>
  <c r="AF60" i="2" s="1"/>
  <c r="G60" i="2"/>
  <c r="AC60" i="2" s="1"/>
  <c r="AD59" i="2"/>
  <c r="AC59" i="2"/>
  <c r="AE59" i="2" s="1"/>
  <c r="AF59" i="2" s="1"/>
  <c r="J59" i="2"/>
  <c r="G59" i="2"/>
  <c r="Q59" i="2" s="1"/>
  <c r="F59" i="2"/>
  <c r="AD58" i="2"/>
  <c r="J58" i="2"/>
  <c r="F58" i="2"/>
  <c r="G58" i="2" s="1"/>
  <c r="AD57" i="2"/>
  <c r="J57" i="2"/>
  <c r="F57" i="2"/>
  <c r="G57" i="2" s="1"/>
  <c r="AD56" i="2"/>
  <c r="J56" i="2"/>
  <c r="G56" i="2"/>
  <c r="Q56" i="2" s="1"/>
  <c r="F56" i="2"/>
  <c r="AD55" i="2"/>
  <c r="AC55" i="2"/>
  <c r="AE55" i="2" s="1"/>
  <c r="AF55" i="2" s="1"/>
  <c r="J55" i="2"/>
  <c r="G55" i="2"/>
  <c r="Q55" i="2" s="1"/>
  <c r="F55" i="2"/>
  <c r="AD54" i="2"/>
  <c r="J54" i="2"/>
  <c r="F54" i="2"/>
  <c r="G54" i="2" s="1"/>
  <c r="AD53" i="2"/>
  <c r="J53" i="2"/>
  <c r="F53" i="2"/>
  <c r="G53" i="2" s="1"/>
  <c r="P52" i="2"/>
  <c r="M52" i="2"/>
  <c r="J52" i="2"/>
  <c r="F52" i="2"/>
  <c r="G52" i="2" s="1"/>
  <c r="Q52" i="2" s="1"/>
  <c r="P51" i="2"/>
  <c r="P86" i="2" s="1"/>
  <c r="M51" i="2"/>
  <c r="M86" i="2" s="1"/>
  <c r="I51" i="2"/>
  <c r="I86" i="2" s="1"/>
  <c r="H51" i="2"/>
  <c r="H86" i="2" s="1"/>
  <c r="E51" i="2"/>
  <c r="E86" i="2" s="1"/>
  <c r="AE48" i="2"/>
  <c r="AF48" i="2" s="1"/>
  <c r="AC48" i="2"/>
  <c r="J48" i="2"/>
  <c r="AD48" i="2" s="1"/>
  <c r="G48" i="2"/>
  <c r="J47" i="2"/>
  <c r="AD47" i="2" s="1"/>
  <c r="G47" i="2"/>
  <c r="AD46" i="2"/>
  <c r="J46" i="2"/>
  <c r="G46" i="2"/>
  <c r="Q46" i="2" s="1"/>
  <c r="AD45" i="2"/>
  <c r="AC45" i="2"/>
  <c r="AE45" i="2" s="1"/>
  <c r="AF45" i="2" s="1"/>
  <c r="Q45" i="2"/>
  <c r="J45" i="2"/>
  <c r="G45" i="2"/>
  <c r="AE44" i="2"/>
  <c r="AF44" i="2" s="1"/>
  <c r="AC44" i="2"/>
  <c r="J44" i="2"/>
  <c r="AD44" i="2" s="1"/>
  <c r="G44" i="2"/>
  <c r="AD43" i="2"/>
  <c r="Q43" i="2"/>
  <c r="J43" i="2"/>
  <c r="G43" i="2"/>
  <c r="AC43" i="2" s="1"/>
  <c r="AE43" i="2" s="1"/>
  <c r="AF43" i="2" s="1"/>
  <c r="AD42" i="2"/>
  <c r="J42" i="2"/>
  <c r="G42" i="2"/>
  <c r="Q42" i="2" s="1"/>
  <c r="AD41" i="2"/>
  <c r="Q41" i="2"/>
  <c r="J41" i="2"/>
  <c r="G41" i="2"/>
  <c r="AC41" i="2" s="1"/>
  <c r="AE41" i="2" s="1"/>
  <c r="AF41" i="2" s="1"/>
  <c r="AC40" i="2"/>
  <c r="AE40" i="2" s="1"/>
  <c r="AF40" i="2" s="1"/>
  <c r="Q40" i="2"/>
  <c r="J40" i="2"/>
  <c r="AD40" i="2" s="1"/>
  <c r="G40" i="2"/>
  <c r="J39" i="2"/>
  <c r="AD39" i="2" s="1"/>
  <c r="G39" i="2"/>
  <c r="AC39" i="2" s="1"/>
  <c r="AD38" i="2"/>
  <c r="AC38" i="2"/>
  <c r="AE38" i="2" s="1"/>
  <c r="AF38" i="2" s="1"/>
  <c r="J38" i="2"/>
  <c r="G38" i="2"/>
  <c r="AD37" i="2"/>
  <c r="J37" i="2"/>
  <c r="G37" i="2"/>
  <c r="AC37" i="2" s="1"/>
  <c r="AE37" i="2" s="1"/>
  <c r="AF37" i="2" s="1"/>
  <c r="AC36" i="2"/>
  <c r="AE36" i="2" s="1"/>
  <c r="AF36" i="2" s="1"/>
  <c r="Q36" i="2"/>
  <c r="J36" i="2"/>
  <c r="AD36" i="2" s="1"/>
  <c r="G36" i="2"/>
  <c r="J35" i="2"/>
  <c r="AD35" i="2" s="1"/>
  <c r="G35" i="2"/>
  <c r="AC35" i="2" s="1"/>
  <c r="AE35" i="2" s="1"/>
  <c r="AF35" i="2" s="1"/>
  <c r="AC34" i="2"/>
  <c r="J34" i="2"/>
  <c r="AD34" i="2" s="1"/>
  <c r="G34" i="2"/>
  <c r="AD33" i="2"/>
  <c r="AC33" i="2"/>
  <c r="AE33" i="2" s="1"/>
  <c r="AF33" i="2" s="1"/>
  <c r="J33" i="2"/>
  <c r="G33" i="2"/>
  <c r="Q33" i="2" s="1"/>
  <c r="AC32" i="2"/>
  <c r="J32" i="2"/>
  <c r="AD32" i="2" s="1"/>
  <c r="AE32" i="2" s="1"/>
  <c r="AF32" i="2" s="1"/>
  <c r="G32" i="2"/>
  <c r="AD31" i="2"/>
  <c r="J31" i="2"/>
  <c r="G31" i="2"/>
  <c r="AC31" i="2" s="1"/>
  <c r="AE31" i="2" s="1"/>
  <c r="AF31" i="2" s="1"/>
  <c r="J30" i="2"/>
  <c r="AD30" i="2" s="1"/>
  <c r="G30" i="2"/>
  <c r="Q30" i="2" s="1"/>
  <c r="P29" i="2"/>
  <c r="M29" i="2"/>
  <c r="J29" i="2"/>
  <c r="AD29" i="2" s="1"/>
  <c r="G29" i="2"/>
  <c r="AC29" i="2" s="1"/>
  <c r="AC28" i="2"/>
  <c r="P28" i="2"/>
  <c r="M28" i="2"/>
  <c r="J28" i="2"/>
  <c r="AD28" i="2" s="1"/>
  <c r="G28" i="2"/>
  <c r="J27" i="2"/>
  <c r="AD27" i="2" s="1"/>
  <c r="G27" i="2"/>
  <c r="AC27" i="2" s="1"/>
  <c r="AE27" i="2" s="1"/>
  <c r="AF27" i="2" s="1"/>
  <c r="AB26" i="2"/>
  <c r="Y26" i="2"/>
  <c r="V26" i="2"/>
  <c r="AD26" i="2" s="1"/>
  <c r="J26" i="2"/>
  <c r="G26" i="2"/>
  <c r="AB25" i="2"/>
  <c r="AB24" i="2" s="1"/>
  <c r="Y25" i="2"/>
  <c r="V25" i="2"/>
  <c r="V24" i="2" s="1"/>
  <c r="V49" i="2" s="1"/>
  <c r="P25" i="2"/>
  <c r="M25" i="2"/>
  <c r="J25" i="2"/>
  <c r="G25" i="2"/>
  <c r="Q25" i="2" s="1"/>
  <c r="S25" i="2" s="1"/>
  <c r="Y24" i="2"/>
  <c r="P24" i="2"/>
  <c r="I24" i="2"/>
  <c r="H24" i="2"/>
  <c r="F24" i="2"/>
  <c r="E24" i="2"/>
  <c r="AB23" i="2"/>
  <c r="Y23" i="2"/>
  <c r="V23" i="2"/>
  <c r="J23" i="2"/>
  <c r="AD23" i="2" s="1"/>
  <c r="G23" i="2"/>
  <c r="AD22" i="2"/>
  <c r="AC22" i="2"/>
  <c r="AE22" i="2" s="1"/>
  <c r="AF22" i="2" s="1"/>
  <c r="J22" i="2"/>
  <c r="G22" i="2"/>
  <c r="Q22" i="2" s="1"/>
  <c r="AC21" i="2"/>
  <c r="J21" i="2"/>
  <c r="AD21" i="2" s="1"/>
  <c r="AE21" i="2" s="1"/>
  <c r="AF21" i="2" s="1"/>
  <c r="G21" i="2"/>
  <c r="AD20" i="2"/>
  <c r="Y20" i="2"/>
  <c r="Q20" i="2"/>
  <c r="S20" i="2" s="1"/>
  <c r="J20" i="2"/>
  <c r="G20" i="2"/>
  <c r="Y19" i="2"/>
  <c r="J19" i="2"/>
  <c r="AD19" i="2" s="1"/>
  <c r="G19" i="2"/>
  <c r="AD18" i="2"/>
  <c r="Y18" i="2"/>
  <c r="Q18" i="2"/>
  <c r="S18" i="2" s="1"/>
  <c r="J18" i="2"/>
  <c r="G18" i="2"/>
  <c r="AD17" i="2"/>
  <c r="Y17" i="2"/>
  <c r="J17" i="2"/>
  <c r="G17" i="2"/>
  <c r="Q17" i="2" s="1"/>
  <c r="AB16" i="2"/>
  <c r="AB13" i="2" s="1"/>
  <c r="Y16" i="2"/>
  <c r="Y13" i="2" s="1"/>
  <c r="V16" i="2"/>
  <c r="P16" i="2"/>
  <c r="M16" i="2"/>
  <c r="J16" i="2"/>
  <c r="AD16" i="2" s="1"/>
  <c r="G16" i="2"/>
  <c r="AB15" i="2"/>
  <c r="Y15" i="2"/>
  <c r="V15" i="2"/>
  <c r="S15" i="2"/>
  <c r="P15" i="2"/>
  <c r="M15" i="2"/>
  <c r="J15" i="2"/>
  <c r="AD15" i="2" s="1"/>
  <c r="G15" i="2"/>
  <c r="AC15" i="2" s="1"/>
  <c r="AB14" i="2"/>
  <c r="Y14" i="2"/>
  <c r="V14" i="2"/>
  <c r="S14" i="2"/>
  <c r="P14" i="2"/>
  <c r="M14" i="2"/>
  <c r="J14" i="2"/>
  <c r="AD14" i="2" s="1"/>
  <c r="G14" i="2"/>
  <c r="AC14" i="2" s="1"/>
  <c r="V13" i="2"/>
  <c r="P13" i="2"/>
  <c r="P49" i="2" s="1"/>
  <c r="M13" i="2"/>
  <c r="I13" i="2"/>
  <c r="I49" i="2" s="1"/>
  <c r="H13" i="2"/>
  <c r="H49" i="2" s="1"/>
  <c r="F13" i="2"/>
  <c r="F49" i="2" s="1"/>
  <c r="E13" i="2"/>
  <c r="E49" i="2" s="1"/>
  <c r="L23" i="1"/>
  <c r="H23" i="1"/>
  <c r="G23" i="1"/>
  <c r="F23" i="1"/>
  <c r="E23" i="1"/>
  <c r="J23" i="1" s="1"/>
  <c r="D23" i="1"/>
  <c r="N22" i="1"/>
  <c r="M22" i="1" s="1"/>
  <c r="J22" i="1"/>
  <c r="C22" i="1"/>
  <c r="C23" i="1" s="1"/>
  <c r="B22" i="1"/>
  <c r="N21" i="1"/>
  <c r="J21" i="1"/>
  <c r="J20" i="1"/>
  <c r="N20" i="1" s="1"/>
  <c r="V52" i="2" l="1"/>
  <c r="V51" i="2" s="1"/>
  <c r="V86" i="2" s="1"/>
  <c r="V228" i="2" s="1"/>
  <c r="AE34" i="2"/>
  <c r="AF34" i="2" s="1"/>
  <c r="Q58" i="2"/>
  <c r="AC58" i="2"/>
  <c r="AE58" i="2" s="1"/>
  <c r="AF58" i="2" s="1"/>
  <c r="N23" i="1"/>
  <c r="M23" i="1" s="1"/>
  <c r="B23" i="1"/>
  <c r="AE14" i="2"/>
  <c r="AF14" i="2" s="1"/>
  <c r="AE15" i="2"/>
  <c r="AF15" i="2" s="1"/>
  <c r="AC25" i="2"/>
  <c r="AB49" i="2"/>
  <c r="AE28" i="2"/>
  <c r="AF28" i="2" s="1"/>
  <c r="Q54" i="2"/>
  <c r="AC54" i="2"/>
  <c r="AE54" i="2" s="1"/>
  <c r="AF54" i="2" s="1"/>
  <c r="Q57" i="2"/>
  <c r="AC57" i="2"/>
  <c r="AE57" i="2" s="1"/>
  <c r="AF57" i="2" s="1"/>
  <c r="S24" i="2"/>
  <c r="AC18" i="2"/>
  <c r="AE18" i="2" s="1"/>
  <c r="AF18" i="2" s="1"/>
  <c r="Y49" i="2"/>
  <c r="AE29" i="2"/>
  <c r="AF29" i="2" s="1"/>
  <c r="AE39" i="2"/>
  <c r="AF39" i="2" s="1"/>
  <c r="Q53" i="2"/>
  <c r="AC53" i="2"/>
  <c r="AE53" i="2" s="1"/>
  <c r="AF53" i="2" s="1"/>
  <c r="Q16" i="2"/>
  <c r="S16" i="2" s="1"/>
  <c r="S13" i="2" s="1"/>
  <c r="Q29" i="2"/>
  <c r="AE88" i="2"/>
  <c r="AD92" i="2"/>
  <c r="AD123" i="2"/>
  <c r="J120" i="2"/>
  <c r="AD120" i="2" s="1"/>
  <c r="J24" i="2"/>
  <c r="AD24" i="2" s="1"/>
  <c r="Q27" i="2"/>
  <c r="Q28" i="2"/>
  <c r="Q32" i="2"/>
  <c r="Q39" i="2"/>
  <c r="J51" i="2"/>
  <c r="Q61" i="2"/>
  <c r="AD88" i="2"/>
  <c r="V100" i="2"/>
  <c r="J100" i="2"/>
  <c r="AD125" i="2"/>
  <c r="J124" i="2"/>
  <c r="AD124" i="2" s="1"/>
  <c r="AD25" i="2"/>
  <c r="J13" i="2"/>
  <c r="G13" i="2"/>
  <c r="G24" i="2"/>
  <c r="AC24" i="2" s="1"/>
  <c r="AE24" i="2" s="1"/>
  <c r="AF24" i="2" s="1"/>
  <c r="M24" i="2"/>
  <c r="M49" i="2" s="1"/>
  <c r="Q26" i="2"/>
  <c r="S26" i="2" s="1"/>
  <c r="AC26" i="2" s="1"/>
  <c r="AE26" i="2" s="1"/>
  <c r="AF26" i="2" s="1"/>
  <c r="AC30" i="2"/>
  <c r="AE30" i="2" s="1"/>
  <c r="AF30" i="2" s="1"/>
  <c r="Q35" i="2"/>
  <c r="Q37" i="2"/>
  <c r="Q38" i="2"/>
  <c r="Q44" i="2"/>
  <c r="AC46" i="2"/>
  <c r="AE46" i="2" s="1"/>
  <c r="AF46" i="2" s="1"/>
  <c r="Q48" i="2"/>
  <c r="AC56" i="2"/>
  <c r="AE56" i="2" s="1"/>
  <c r="AF56" i="2" s="1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AD89" i="2"/>
  <c r="AE89" i="2" s="1"/>
  <c r="S100" i="2"/>
  <c r="M96" i="2"/>
  <c r="M100" i="2" s="1"/>
  <c r="Y96" i="2"/>
  <c r="Y100" i="2" s="1"/>
  <c r="N132" i="2"/>
  <c r="R132" i="2"/>
  <c r="V132" i="2"/>
  <c r="AD148" i="2"/>
  <c r="AC47" i="2"/>
  <c r="AE47" i="2" s="1"/>
  <c r="AF47" i="2" s="1"/>
  <c r="Q47" i="2"/>
  <c r="AD117" i="2"/>
  <c r="J116" i="2"/>
  <c r="AD116" i="2" s="1"/>
  <c r="Q19" i="2"/>
  <c r="S19" i="2" s="1"/>
  <c r="AC19" i="2" s="1"/>
  <c r="AE19" i="2" s="1"/>
  <c r="AF19" i="2" s="1"/>
  <c r="Q21" i="2"/>
  <c r="AC20" i="2"/>
  <c r="AE20" i="2" s="1"/>
  <c r="AF20" i="2" s="1"/>
  <c r="Q23" i="2"/>
  <c r="S23" i="2" s="1"/>
  <c r="AC23" i="2" s="1"/>
  <c r="AE23" i="2" s="1"/>
  <c r="AF23" i="2" s="1"/>
  <c r="Q31" i="2"/>
  <c r="Q34" i="2"/>
  <c r="AC42" i="2"/>
  <c r="AE42" i="2" s="1"/>
  <c r="AF42" i="2" s="1"/>
  <c r="G51" i="2"/>
  <c r="AD90" i="2"/>
  <c r="AE90" i="2" s="1"/>
  <c r="AE91" i="2"/>
  <c r="AE93" i="2"/>
  <c r="AC92" i="2"/>
  <c r="AC94" i="2"/>
  <c r="G96" i="2"/>
  <c r="J102" i="2"/>
  <c r="AD102" i="2" s="1"/>
  <c r="AD110" i="2" s="1"/>
  <c r="V110" i="2"/>
  <c r="AD115" i="2"/>
  <c r="J112" i="2"/>
  <c r="AD112" i="2" s="1"/>
  <c r="AE112" i="2" s="1"/>
  <c r="AE120" i="2"/>
  <c r="AD94" i="2"/>
  <c r="P100" i="2"/>
  <c r="P228" i="2" s="1"/>
  <c r="AB100" i="2"/>
  <c r="AC102" i="2"/>
  <c r="F132" i="2"/>
  <c r="J132" i="2"/>
  <c r="AB132" i="2"/>
  <c r="M128" i="2"/>
  <c r="M132" i="2" s="1"/>
  <c r="Y128" i="2"/>
  <c r="AC131" i="2"/>
  <c r="AE131" i="2" s="1"/>
  <c r="AE194" i="2"/>
  <c r="AF194" i="2" s="1"/>
  <c r="AC190" i="2"/>
  <c r="F51" i="2"/>
  <c r="F86" i="2" s="1"/>
  <c r="AC99" i="2"/>
  <c r="AE99" i="2" s="1"/>
  <c r="AE103" i="2"/>
  <c r="M110" i="2"/>
  <c r="Y110" i="2"/>
  <c r="AE109" i="2"/>
  <c r="AE114" i="2"/>
  <c r="AC116" i="2"/>
  <c r="AE122" i="2"/>
  <c r="AC126" i="2"/>
  <c r="AE126" i="2" s="1"/>
  <c r="AC128" i="2"/>
  <c r="P132" i="2"/>
  <c r="G132" i="2"/>
  <c r="G134" i="2"/>
  <c r="S134" i="2"/>
  <c r="S138" i="2" s="1"/>
  <c r="AC135" i="2"/>
  <c r="AE135" i="2" s="1"/>
  <c r="AD146" i="2"/>
  <c r="J144" i="2"/>
  <c r="AD144" i="2" s="1"/>
  <c r="AE104" i="2"/>
  <c r="AE106" i="2"/>
  <c r="AE115" i="2"/>
  <c r="AE117" i="2"/>
  <c r="AE123" i="2"/>
  <c r="AC125" i="2"/>
  <c r="AE125" i="2" s="1"/>
  <c r="AF125" i="2" s="1"/>
  <c r="Y124" i="2"/>
  <c r="AC124" i="2" s="1"/>
  <c r="AE124" i="2" s="1"/>
  <c r="AF124" i="2" s="1"/>
  <c r="Z132" i="2"/>
  <c r="AD138" i="2"/>
  <c r="G140" i="2"/>
  <c r="S140" i="2"/>
  <c r="S152" i="2" s="1"/>
  <c r="AC141" i="2"/>
  <c r="AE141" i="2" s="1"/>
  <c r="M154" i="2"/>
  <c r="M165" i="2" s="1"/>
  <c r="Y154" i="2"/>
  <c r="Y165" i="2" s="1"/>
  <c r="G154" i="2"/>
  <c r="AC162" i="2"/>
  <c r="AE162" i="2" s="1"/>
  <c r="G110" i="2"/>
  <c r="AD134" i="2"/>
  <c r="AC148" i="2"/>
  <c r="AE148" i="2" s="1"/>
  <c r="P152" i="2"/>
  <c r="T152" i="2"/>
  <c r="X152" i="2"/>
  <c r="M152" i="2"/>
  <c r="S125" i="2"/>
  <c r="S124" i="2" s="1"/>
  <c r="S132" i="2" s="1"/>
  <c r="H152" i="2"/>
  <c r="L152" i="2"/>
  <c r="Q152" i="2"/>
  <c r="U152" i="2"/>
  <c r="G152" i="2"/>
  <c r="AC155" i="2"/>
  <c r="AE155" i="2" s="1"/>
  <c r="AC157" i="2"/>
  <c r="AE157" i="2" s="1"/>
  <c r="AC159" i="2"/>
  <c r="AE159" i="2" s="1"/>
  <c r="Q161" i="2"/>
  <c r="G166" i="2"/>
  <c r="G175" i="2" s="1"/>
  <c r="AC167" i="2"/>
  <c r="AE200" i="2"/>
  <c r="AB204" i="2"/>
  <c r="T227" i="2"/>
  <c r="X227" i="2"/>
  <c r="P210" i="2"/>
  <c r="P227" i="2" s="1"/>
  <c r="AB210" i="2"/>
  <c r="AD128" i="2"/>
  <c r="AD132" i="2" s="1"/>
  <c r="Y144" i="2"/>
  <c r="Y152" i="2" s="1"/>
  <c r="AC146" i="2"/>
  <c r="AE146" i="2" s="1"/>
  <c r="E152" i="2"/>
  <c r="I152" i="2"/>
  <c r="AC149" i="2"/>
  <c r="AE149" i="2" s="1"/>
  <c r="AC151" i="2"/>
  <c r="AE151" i="2" s="1"/>
  <c r="AE168" i="2"/>
  <c r="AF168" i="2" s="1"/>
  <c r="AC177" i="2"/>
  <c r="AE183" i="2"/>
  <c r="AE196" i="2"/>
  <c r="H227" i="2"/>
  <c r="AC181" i="2"/>
  <c r="AD194" i="2"/>
  <c r="AE199" i="2"/>
  <c r="AE213" i="2"/>
  <c r="AE217" i="2"/>
  <c r="AF217" i="2" s="1"/>
  <c r="S175" i="2"/>
  <c r="AD183" i="2"/>
  <c r="G188" i="2"/>
  <c r="S188" i="2"/>
  <c r="AC185" i="2"/>
  <c r="AE185" i="2" s="1"/>
  <c r="AD199" i="2"/>
  <c r="AE201" i="2"/>
  <c r="AD204" i="2"/>
  <c r="AD205" i="2"/>
  <c r="AE205" i="2" s="1"/>
  <c r="AD209" i="2"/>
  <c r="AE209" i="2" s="1"/>
  <c r="Y227" i="2"/>
  <c r="AC227" i="2" s="1"/>
  <c r="AD213" i="2"/>
  <c r="AD217" i="2"/>
  <c r="AE218" i="2"/>
  <c r="AF218" i="2" s="1"/>
  <c r="AD221" i="2"/>
  <c r="AE221" i="2" s="1"/>
  <c r="AF221" i="2" s="1"/>
  <c r="AD225" i="2"/>
  <c r="AE225" i="2" s="1"/>
  <c r="AF225" i="2" s="1"/>
  <c r="AE226" i="2"/>
  <c r="AF226" i="2" s="1"/>
  <c r="J166" i="2"/>
  <c r="J175" i="2" s="1"/>
  <c r="V175" i="2"/>
  <c r="AD167" i="2"/>
  <c r="AD166" i="2" s="1"/>
  <c r="AD188" i="2"/>
  <c r="AD192" i="2"/>
  <c r="AE192" i="2" s="1"/>
  <c r="AF192" i="2" s="1"/>
  <c r="AE193" i="2"/>
  <c r="AD196" i="2"/>
  <c r="AE197" i="2"/>
  <c r="AD200" i="2"/>
  <c r="AD201" i="2"/>
  <c r="AE202" i="2"/>
  <c r="AE204" i="2"/>
  <c r="AF204" i="2" s="1"/>
  <c r="AD206" i="2"/>
  <c r="AE206" i="2" s="1"/>
  <c r="AE207" i="2"/>
  <c r="AE211" i="2"/>
  <c r="AD214" i="2"/>
  <c r="AE214" i="2" s="1"/>
  <c r="AE215" i="2"/>
  <c r="AD218" i="2"/>
  <c r="AE219" i="2"/>
  <c r="AF219" i="2" s="1"/>
  <c r="AD222" i="2"/>
  <c r="AE222" i="2" s="1"/>
  <c r="AF222" i="2" s="1"/>
  <c r="AE223" i="2"/>
  <c r="AF223" i="2" s="1"/>
  <c r="AD226" i="2"/>
  <c r="AD177" i="2"/>
  <c r="AD181" i="2"/>
  <c r="AD185" i="2"/>
  <c r="AD190" i="2"/>
  <c r="I194" i="2"/>
  <c r="AC210" i="2"/>
  <c r="AC144" i="2" l="1"/>
  <c r="AE144" i="2" s="1"/>
  <c r="AC140" i="2"/>
  <c r="AE140" i="2" s="1"/>
  <c r="G100" i="2"/>
  <c r="AC96" i="2"/>
  <c r="AE96" i="2" s="1"/>
  <c r="Y228" i="2"/>
  <c r="Y52" i="2"/>
  <c r="Y51" i="2" s="1"/>
  <c r="Y86" i="2" s="1"/>
  <c r="AC16" i="2"/>
  <c r="AE16" i="2" s="1"/>
  <c r="AF16" i="2" s="1"/>
  <c r="Q154" i="2"/>
  <c r="Q165" i="2" s="1"/>
  <c r="S161" i="2"/>
  <c r="G165" i="2"/>
  <c r="G138" i="2"/>
  <c r="AC138" i="2" s="1"/>
  <c r="AE138" i="2" s="1"/>
  <c r="AC134" i="2"/>
  <c r="AE134" i="2" s="1"/>
  <c r="J86" i="2"/>
  <c r="AD210" i="2"/>
  <c r="AE210" i="2" s="1"/>
  <c r="AF210" i="2" s="1"/>
  <c r="AC188" i="2"/>
  <c r="AE188" i="2" s="1"/>
  <c r="AF188" i="2" s="1"/>
  <c r="AE181" i="2"/>
  <c r="AE177" i="2"/>
  <c r="AF177" i="2" s="1"/>
  <c r="AC166" i="2"/>
  <c r="AE167" i="2"/>
  <c r="Y132" i="2"/>
  <c r="AE94" i="2"/>
  <c r="J152" i="2"/>
  <c r="AD152" i="2" s="1"/>
  <c r="G49" i="2"/>
  <c r="AC13" i="2"/>
  <c r="AD100" i="2"/>
  <c r="S17" i="2"/>
  <c r="AC17" i="2" s="1"/>
  <c r="AE17" i="2" s="1"/>
  <c r="AF17" i="2" s="1"/>
  <c r="AC152" i="2"/>
  <c r="G86" i="2"/>
  <c r="AE25" i="2"/>
  <c r="AF25" i="2" s="1"/>
  <c r="AD175" i="2"/>
  <c r="AB227" i="2"/>
  <c r="AD227" i="2" s="1"/>
  <c r="AE227" i="2" s="1"/>
  <c r="AF227" i="2" s="1"/>
  <c r="AC175" i="2"/>
  <c r="AE175" i="2" s="1"/>
  <c r="AF175" i="2" s="1"/>
  <c r="AC132" i="2"/>
  <c r="AE132" i="2" s="1"/>
  <c r="AF132" i="2" s="1"/>
  <c r="AE128" i="2"/>
  <c r="AE116" i="2"/>
  <c r="AE190" i="2"/>
  <c r="AC110" i="2"/>
  <c r="AE110" i="2" s="1"/>
  <c r="AE102" i="2"/>
  <c r="AE92" i="2"/>
  <c r="J110" i="2"/>
  <c r="M228" i="2"/>
  <c r="J49" i="2"/>
  <c r="AD13" i="2"/>
  <c r="AD49" i="2" s="1"/>
  <c r="AB52" i="2"/>
  <c r="J228" i="2" l="1"/>
  <c r="J230" i="2" s="1"/>
  <c r="AC49" i="2"/>
  <c r="AE13" i="2"/>
  <c r="AF13" i="2" s="1"/>
  <c r="S49" i="2"/>
  <c r="AB51" i="2"/>
  <c r="AD52" i="2"/>
  <c r="AE152" i="2"/>
  <c r="G228" i="2"/>
  <c r="G230" i="2" s="1"/>
  <c r="AF167" i="2"/>
  <c r="S154" i="2"/>
  <c r="AC161" i="2"/>
  <c r="AE161" i="2" s="1"/>
  <c r="AF161" i="2" s="1"/>
  <c r="AC100" i="2"/>
  <c r="AE100" i="2" s="1"/>
  <c r="AE49" i="2" l="1"/>
  <c r="AF49" i="2" s="1"/>
  <c r="AB86" i="2"/>
  <c r="AB228" i="2" s="1"/>
  <c r="AD51" i="2"/>
  <c r="AD86" i="2" s="1"/>
  <c r="AD228" i="2" s="1"/>
  <c r="AD230" i="2" s="1"/>
  <c r="S52" i="2"/>
  <c r="S165" i="2"/>
  <c r="AC165" i="2" s="1"/>
  <c r="AF165" i="2" s="1"/>
  <c r="AC154" i="2"/>
  <c r="AE154" i="2" s="1"/>
  <c r="AF154" i="2" s="1"/>
  <c r="S51" i="2" l="1"/>
  <c r="AC52" i="2"/>
  <c r="AE52" i="2" s="1"/>
  <c r="AF52" i="2" s="1"/>
  <c r="S86" i="2" l="1"/>
  <c r="S228" i="2" s="1"/>
  <c r="AC51" i="2"/>
  <c r="AC86" i="2" l="1"/>
  <c r="AC228" i="2" s="1"/>
  <c r="AE51" i="2"/>
  <c r="AE86" i="2" l="1"/>
  <c r="AF86" i="2" s="1"/>
  <c r="AF51" i="2"/>
  <c r="AE228" i="2"/>
  <c r="AF228" i="2" s="1"/>
  <c r="AC230" i="2"/>
</calcChain>
</file>

<file path=xl/sharedStrings.xml><?xml version="1.0" encoding="utf-8"?>
<sst xmlns="http://schemas.openxmlformats.org/spreadsheetml/2006/main" count="1380" uniqueCount="592">
  <si>
    <t>Додаток №4</t>
  </si>
  <si>
    <t>до Договору про надання гранту № 3EVE41-2223</t>
  </si>
  <si>
    <t>від "01" червня 2020 року</t>
  </si>
  <si>
    <t>Конкурсна програма: Знакові події</t>
  </si>
  <si>
    <t>ЛОТ: Пам'ятні дати видатних особистостей 
в українській культурі</t>
  </si>
  <si>
    <t>Назва Заявника: Заклад вищої освіти "Український католицький університет"</t>
  </si>
  <si>
    <t>Назва проекту:“Культурно-освітній фестиваль "Бієнале Шептицький”</t>
  </si>
  <si>
    <t xml:space="preserve">  ЗВІТ</t>
  </si>
  <si>
    <t xml:space="preserve">про надходження та використання коштів для реалізації проекту </t>
  </si>
  <si>
    <t>за період з 1 червня по 30 жовтня 2020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</si>
  <si>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</si>
  <si>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</si>
  <si>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</si>
  <si>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</si>
  <si>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</si>
  <si>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</si>
  <si>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</si>
  <si>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</si>
  <si>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</si>
  <si>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</si>
  <si>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</si>
  <si>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</si>
  <si>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</si>
  <si>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</si>
  <si>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</si>
  <si>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</si>
  <si>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</si>
  <si>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</si>
  <si>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</si>
  <si>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</si>
  <si>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</si>
  <si>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</si>
  <si>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</si>
  <si>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</si>
  <si>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</si>
  <si>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</si>
  <si>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</si>
  <si>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</si>
  <si>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</si>
  <si>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</si>
  <si>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</si>
  <si>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</si>
  <si>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Економістка</t>
  </si>
  <si>
    <t>Собко Галина Ігорівна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</si>
  <si>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</si>
  <si>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</si>
  <si>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</si>
  <si>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</si>
  <si>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Назва заявника: Заклад вищої освіти "Український католицький університет"</t>
  </si>
  <si>
    <t>Назва проекту: “Культурно-освітній фестиваль "Бієнале Шептицький”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</si>
  <si>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</si>
  <si>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</si>
  <si>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</si>
  <si>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</si>
  <si>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</si>
  <si>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</si>
  <si>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</si>
  <si>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</si>
  <si>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</si>
  <si>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</si>
  <si>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</si>
  <si>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</si>
  <si>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</si>
  <si>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</si>
  <si>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</si>
  <si>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</si>
  <si>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</si>
  <si>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</si>
  <si>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</si>
  <si>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</si>
  <si>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</si>
  <si>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</si>
  <si>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</si>
  <si>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</si>
  <si>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</si>
  <si>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</si>
  <si>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</si>
  <si>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</si>
  <si>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</si>
  <si>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</si>
  <si>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</si>
  <si>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</si>
  <si>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</si>
  <si>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</si>
  <si>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</si>
  <si>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</si>
  <si>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</si>
  <si>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</si>
  <si>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</si>
  <si>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</si>
  <si>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</si>
  <si>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</si>
  <si>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</si>
  <si>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</si>
  <si>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</si>
  <si>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</si>
  <si>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</si>
  <si>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</si>
  <si>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</si>
  <si>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</si>
  <si>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</si>
  <si>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</si>
  <si>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</si>
  <si>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</si>
  <si>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</si>
  <si>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</si>
  <si>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</si>
  <si>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</si>
  <si>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</si>
  <si>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</si>
  <si>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</si>
  <si>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</si>
  <si>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</si>
  <si>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>Яськів Олег Ігорович, директор Центру Шептицького УКУ, координатор проекту</t>
  </si>
  <si>
    <t>місяців</t>
  </si>
  <si>
    <t>б</t>
  </si>
  <si>
    <t xml:space="preserve"> Палій Оксана Сергіївна, 
викладачка магістерської програми з медіакомунікацій УКУ,  менеджер напрямку проекту "Шептицький у медійному вимірі"</t>
  </si>
  <si>
    <t>в</t>
  </si>
  <si>
    <t>Кучерявий Юрій Степанович, 
менеджер культурних програм Центру Шептицького УКУ, 
менеджер напрямку проекту  "Шептицький у публічному вимірі"</t>
  </si>
  <si>
    <t xml:space="preserve"> г</t>
  </si>
  <si>
    <t>Кокоячук Юлія Богданівна
керівниця програми "Соціальна робота", 
менеджер напрямку проекту  "Шептицький у освітньому вимірі"</t>
  </si>
  <si>
    <t>ґ</t>
  </si>
  <si>
    <t>Бонис Михайло Володимирович, 
заступник директора з адміністративних питань Центру Шептицького УКУ, менеджер напрямку проекту "Шептицький у бізнесовому вимірі"</t>
  </si>
  <si>
    <t>е</t>
  </si>
  <si>
    <t>Шигимага Лідія Миколаївна, 
менеджерка з комунікацій Центру Шептицького УКУ, комунікаційна менеджерка проекту</t>
  </si>
  <si>
    <t>є</t>
  </si>
  <si>
    <t>Собко Галина Ігорівна, економістка</t>
  </si>
  <si>
    <t>ж</t>
  </si>
  <si>
    <t>Боярчук Уляна Святославівна, юристка</t>
  </si>
  <si>
    <t>Гавенко Сергій Богданович, юрист</t>
  </si>
  <si>
    <t>з</t>
  </si>
  <si>
    <t>Худзик Євген Дмитрович, 
менеджер напрямку проекту  "Шептицький у мистецькому вимірі"</t>
  </si>
  <si>
    <t>1.3</t>
  </si>
  <si>
    <t>За договорами ЦПХ</t>
  </si>
  <si>
    <t>Турій Олег Юрійович, експерт на публічних лекціях та зустрічах з авторами</t>
  </si>
  <si>
    <t>експертна підтримка</t>
  </si>
  <si>
    <t>Гуркіна Світлана Валеріївна, експертка на публічних лекціях та зустрічах з авторами</t>
  </si>
  <si>
    <t>г</t>
  </si>
  <si>
    <t>Маринович Мирослав Франкович, лектор</t>
  </si>
  <si>
    <t>лекція</t>
  </si>
  <si>
    <t xml:space="preserve"> ґ</t>
  </si>
  <si>
    <t>Смицнюк Павло Орестович, лектор</t>
  </si>
  <si>
    <t xml:space="preserve"> д</t>
  </si>
  <si>
    <t>Климовський Марко Романович, лектор</t>
  </si>
  <si>
    <t>Макаров Юрій Володимирович, лектор</t>
  </si>
  <si>
    <t>Глібовицький Євген Мирославович, лектор</t>
  </si>
  <si>
    <t>Длігач Андрій Олександрович, лектор</t>
  </si>
  <si>
    <t>Попович Наталія Борисівна, лектор</t>
  </si>
  <si>
    <t>и</t>
  </si>
  <si>
    <t>Герман Сергій Михайлович, лектор</t>
  </si>
  <si>
    <t>і</t>
  </si>
  <si>
    <t>Гах Ірина Степанівна, лектор</t>
  </si>
  <si>
    <t>ї</t>
  </si>
  <si>
    <t>Перун Михайло Євгенович, лектор</t>
  </si>
  <si>
    <t>й</t>
  </si>
  <si>
    <t>Гентош Ліліана Романівна, лектор</t>
  </si>
  <si>
    <t>к</t>
  </si>
  <si>
    <t>Терещук Галина Богданівна, лектор</t>
  </si>
  <si>
    <t>л</t>
  </si>
  <si>
    <t>Шимків Любомир Петрович, лектор</t>
  </si>
  <si>
    <t>о</t>
  </si>
  <si>
    <t xml:space="preserve">Лалак Ольга Андріївна, фасилітаторка </t>
  </si>
  <si>
    <t>семінар</t>
  </si>
  <si>
    <t>п</t>
  </si>
  <si>
    <t>Шумилович Богдан Мирославович, куратор конкурсу художніх творів та виставки</t>
  </si>
  <si>
    <t xml:space="preserve"> місяць</t>
  </si>
  <si>
    <t>р</t>
  </si>
  <si>
    <t>Кіпіані Вахтанг Теймуразович, автор, ведучий</t>
  </si>
  <si>
    <t>с</t>
  </si>
  <si>
    <t>Коровицька Дарія Василівна, редактор</t>
  </si>
  <si>
    <t>т</t>
  </si>
  <si>
    <t>Колодій Петро Романович, режисер монтажу</t>
  </si>
  <si>
    <t>у</t>
  </si>
  <si>
    <t>Магда Іван Васильович, режисер монтажу</t>
  </si>
  <si>
    <t>ф</t>
  </si>
  <si>
    <t>Сорочан Наталія Василівна, лінійний продюсер</t>
  </si>
  <si>
    <t>х</t>
  </si>
  <si>
    <t>Джек Роман Михайлович, дизайнер графіки</t>
  </si>
  <si>
    <t>ц</t>
  </si>
  <si>
    <t>Гаврилюк Остап Ігорович, звукорежисер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</si>
  <si>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</si>
  <si>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</si>
  <si>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</si>
  <si>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</si>
  <si>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>Яськів Олег Ігорович, 
директор Центру Шептицького УКУ</t>
  </si>
  <si>
    <t>Палій Оксана Сергіївна, 
викладачка магістерської програми з медіакомунікацій УКУ,  менеджер напрямку проекту  "Шептицький у медійному вимірі"</t>
  </si>
  <si>
    <t>Кокоячук Юлія Богданівна, 
керівниця програми "Соціальна робота", 
менеджер напрямку проекту  "Шептицький у освітньому вимірі"</t>
  </si>
  <si>
    <t xml:space="preserve">ґ </t>
  </si>
  <si>
    <t>Бонис Михайло Володимирович, 
заступник директора з адміністративних питань Центру Шептицького УКУ, менеджер напрямку проекту  "Шептицький у бізнесовому вимірі"</t>
  </si>
  <si>
    <t xml:space="preserve">д </t>
  </si>
  <si>
    <t>Худзик Євген Дмитрович, 
художній керівник шкільного театру УКУ "На Симонових стовпах", менеджер напрямку проекту  "Шептицький у мистецькому вимірі"</t>
  </si>
  <si>
    <t xml:space="preserve"> експертна підтримка</t>
  </si>
  <si>
    <t>м</t>
  </si>
  <si>
    <t>н</t>
  </si>
  <si>
    <t>Гак Ірина Степанівна, лектор</t>
  </si>
  <si>
    <t>ч</t>
  </si>
  <si>
    <t xml:space="preserve"> семінар</t>
  </si>
  <si>
    <t>ш</t>
  </si>
  <si>
    <t xml:space="preserve"> місяців</t>
  </si>
  <si>
    <t>щ</t>
  </si>
  <si>
    <t>ь</t>
  </si>
  <si>
    <t>ю</t>
  </si>
  <si>
    <t>Колодій Петро Романович, режисер, режисер монтажу</t>
  </si>
  <si>
    <t>я</t>
  </si>
  <si>
    <t xml:space="preserve">Всього по підрозділу 2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</si>
  <si>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</si>
  <si>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</si>
  <si>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</si>
  <si>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</si>
  <si>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</si>
  <si>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</si>
  <si>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</si>
  <si>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</si>
  <si>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</si>
  <si>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</si>
  <si>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</si>
  <si>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</si>
  <si>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</si>
  <si>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</si>
  <si>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</si>
  <si>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</si>
  <si>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</si>
  <si>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</si>
  <si>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</si>
  <si>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</si>
  <si>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</si>
  <si>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</si>
  <si>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</si>
  <si>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</si>
  <si>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</si>
  <si>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</si>
  <si>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</si>
  <si>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</si>
  <si>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</si>
  <si>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</si>
  <si>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</si>
  <si>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</si>
  <si>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</si>
  <si>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Найменування техніки (з деталізацією технічних характеристик)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</si>
  <si>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</si>
  <si>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</si>
  <si>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</si>
  <si>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</si>
  <si>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</si>
  <si>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</si>
  <si>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</si>
  <si>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</si>
  <si>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</si>
  <si>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Сценічні костюми та реквізит для акторів</t>
  </si>
  <si>
    <t>костюм/реквізит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</si>
  <si>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</si>
  <si>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</si>
  <si>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</si>
  <si>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</si>
  <si>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</si>
  <si>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</si>
  <si>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</si>
  <si>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</si>
  <si>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</si>
  <si>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</si>
  <si>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</si>
  <si>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</si>
  <si>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</si>
  <si>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</si>
  <si>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</si>
  <si>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</si>
  <si>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</si>
  <si>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</si>
  <si>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</si>
  <si>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</si>
  <si>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</si>
  <si>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</si>
  <si>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Виготовлення макетів</t>
  </si>
  <si>
    <t>Нанесення логотопів</t>
  </si>
  <si>
    <t>Друк брошур</t>
  </si>
  <si>
    <t>Друк буклетів</t>
  </si>
  <si>
    <t>д</t>
  </si>
  <si>
    <t>Друк листівок</t>
  </si>
  <si>
    <t>Друк плакатів</t>
  </si>
  <si>
    <t>Друк банерів/ прес волу</t>
  </si>
  <si>
    <t>Друк інших роздаткових матеріалів</t>
  </si>
  <si>
    <t>Послуги копірайтера</t>
  </si>
  <si>
    <t>Інші поліграфічні послуги</t>
  </si>
  <si>
    <t>Всього по підрозділу 8 "Поліграфічні послуги":</t>
  </si>
  <si>
    <t>Послуги з просування</t>
  </si>
  <si>
    <t xml:space="preserve">Відеофіксація блогу Мариновича </t>
  </si>
  <si>
    <t xml:space="preserve"> відео</t>
  </si>
  <si>
    <t>Розробка серії відео-інтерв'ю</t>
  </si>
  <si>
    <t>інтерв'ю</t>
  </si>
  <si>
    <t>Фотофіксація</t>
  </si>
  <si>
    <t>фотосесія</t>
  </si>
  <si>
    <t>Відеофіксація публічних лекцій</t>
  </si>
  <si>
    <t>Відеофіксація творчих зустрічей</t>
  </si>
  <si>
    <t xml:space="preserve">Рекламні витрати на публікації </t>
  </si>
  <si>
    <t>публікація</t>
  </si>
  <si>
    <t>Рекламні витрати в соціальних мережах</t>
  </si>
  <si>
    <t>подія</t>
  </si>
  <si>
    <t>Послуги з розробки візуальної айдентики проєкту</t>
  </si>
  <si>
    <t>послуга</t>
  </si>
  <si>
    <t>Всього по підрозділу 9 "Послуги з просування":</t>
  </si>
  <si>
    <t>Створення web-ресурсу</t>
  </si>
  <si>
    <t>Програмування web-ресурсу</t>
  </si>
  <si>
    <t>Дизайн web-ресурсу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</si>
  <si>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</si>
  <si>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</si>
  <si>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</si>
  <si>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</si>
  <si>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</si>
  <si>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</si>
  <si>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</si>
  <si>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</si>
  <si>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</si>
  <si>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</si>
  <si>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</si>
  <si>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</si>
  <si>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</si>
  <si>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Бухгалтерські послуги</t>
  </si>
  <si>
    <t>Юридичні послуги</t>
  </si>
  <si>
    <t>Аудиторські послуги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</si>
  <si>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</si>
  <si>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</si>
  <si>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</si>
  <si>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</si>
  <si>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</si>
  <si>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</si>
  <si>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</si>
  <si>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</si>
  <si>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</si>
  <si>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</si>
  <si>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</si>
  <si>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</si>
  <si>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</si>
  <si>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</si>
  <si>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</si>
  <si>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Друк книг</t>
  </si>
  <si>
    <t>Друк каталогів</t>
  </si>
  <si>
    <t>Інші витрати (вказати надану послугу)</t>
  </si>
  <si>
    <t>14.4</t>
  </si>
  <si>
    <t xml:space="preserve"> Internet-телефонія (вказати період)</t>
  </si>
  <si>
    <t>Послуги Internet (вказати період)</t>
  </si>
  <si>
    <t>Банківська комісія за переказ</t>
  </si>
  <si>
    <t>Розрахунково-касове обслуговування</t>
  </si>
  <si>
    <t>Інші банківські послуги</t>
  </si>
  <si>
    <t>Транскрибування інформації для титрів</t>
  </si>
  <si>
    <t>Накладання титрів</t>
  </si>
  <si>
    <t>хвилина</t>
  </si>
  <si>
    <t>Винагорода за перше місце на конкурсі художніх робіт</t>
  </si>
  <si>
    <t xml:space="preserve"> винагорода</t>
  </si>
  <si>
    <t>Винагорода за друге місце на конкурсі художніх робіт</t>
  </si>
  <si>
    <t>винагорода</t>
  </si>
  <si>
    <t>Винагорода за третє місце на конкурсі художніх робіт</t>
  </si>
  <si>
    <t>Дизайн та макетування каталогу</t>
  </si>
  <si>
    <t xml:space="preserve"> послуга</t>
  </si>
  <si>
    <t>Розробка навчального кейсу</t>
  </si>
  <si>
    <t>Викладання навчального кейсу</t>
  </si>
  <si>
    <t xml:space="preserve">Послуги з підбору акторів </t>
  </si>
  <si>
    <t>Послуги з продюсування фільму</t>
  </si>
  <si>
    <t>Послуги оператора фільму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</si>
  <si>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</si>
  <si>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</si>
  <si>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</si>
  <si>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</si>
  <si>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Економістка, Собко Г.І.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</si>
  <si>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</si>
  <si>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</si>
  <si>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</si>
  <si>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за проектом “Культурно-освітній фестиваль "Бієнале Шептицький”</t>
  </si>
  <si>
    <t>у період з 1 червня 2020 року по 30 жовтня 2020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</si>
  <si>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</si>
  <si>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</si>
  <si>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</si>
  <si>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</si>
  <si>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</si>
  <si>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</si>
  <si>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</si>
  <si>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</si>
  <si>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</si>
  <si>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</si>
  <si>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Яськів Олег Ігорович (2638506558)</t>
  </si>
  <si>
    <t>Розрахункові відомості за жовтень, вересень, серпень, липень, червень 2020 р.</t>
  </si>
  <si>
    <t>Відомості: №ВНЗ10 від 28.10.2020, №ВНЗ9 від 16.10.2020, №ВНЗ7 від 18.09.2020, №ВНЗ8 від 06.10.2020, №ВНЗ5 від 20.08.2020, №ВНЗ6 від 04.09.2020, №ВНЗ3 від 21.07.2020, №ВНЗ4 від 06.08.2020, №ВНЗ2 від 03.07.2020, №1 від 22.06.2020</t>
  </si>
  <si>
    <t xml:space="preserve"> Палій Оксана Сергіївна (3125010082)</t>
  </si>
  <si>
    <t>Кучерявий Юрій Степанович (2821012215)</t>
  </si>
  <si>
    <t>Кокоячук Юлія Богданівна (3112310726)</t>
  </si>
  <si>
    <t>Бонис Михайло Володимирович (3100407719)</t>
  </si>
  <si>
    <t>Шигимага Лідія Миколаївна (3260206042)</t>
  </si>
  <si>
    <t>Собко Галина Ігорівна (3205305284)</t>
  </si>
  <si>
    <t>Боярчук Уляна Святославівна (3473908689)</t>
  </si>
  <si>
    <t>Розрахункова відомість за червень 2020 р.</t>
  </si>
  <si>
    <t>Відомості: №ВНЗ2 від 03.07.2020, №1 від 22.06.2020</t>
  </si>
  <si>
    <t>Гавенко Сергій Богданович (3494504953)</t>
  </si>
  <si>
    <t>Розрахункові відомості за жовтень, вересень, серпень, липень 2020 р.</t>
  </si>
  <si>
    <t>Відомості: №ВНЗ10 від 28.10.2020, №ВНЗ9 від 16.10.2020, №ВНЗ7 від 18.09.2020, №ВНЗ8 від 06.10.2020, №ВНЗ5 від 20.08.2020, №ВНЗ6 від 04.09.2020, №ВНЗ3 від 21.07.2020, №ВНЗ4 від 06.08.2020</t>
  </si>
  <si>
    <t>Худзик Євген Дмитрович, 
менеджер напрямку проекту  "Шептицький у мистецькому вимірі"</t>
  </si>
  <si>
    <t>Худзик Євген Дмитрович (2813408593)</t>
  </si>
  <si>
    <t>Платіжні доручення: №ВНЗ116 від 16.10.2020, №ВНЗ148 від 28.10.2020, №ВНЗ58 від 18.09.2020, №ВНЗ74 від 06.10.2020, №ВНЗ32 від 20.08.2020, №ВНЗ37 від 04.09.2020, №ВНЗ19 від 21.07.2020, №ВНЗ24 від 06.08.2020, №4 від 23.06.2020, №ВНЗ12 від 03.07.2020</t>
  </si>
  <si>
    <t>Турій Олег Юрійович (2357810632)</t>
  </si>
  <si>
    <t>від 27.08.2020р.</t>
  </si>
  <si>
    <t>від 15.10.2020р.</t>
  </si>
  <si>
    <t>ВНЗ101 від 13.10.2020</t>
  </si>
  <si>
    <t>Гуркіна Світлана Валеріївна (2741413902)</t>
  </si>
  <si>
    <t>ВНЗ100 від 13.10.2020</t>
  </si>
  <si>
    <t>Маринович Мирослав Франкович (1790120851)</t>
  </si>
  <si>
    <t>від 20.08.2020р.</t>
  </si>
  <si>
    <t>Смицнюк Павло Орестович (3050605375)</t>
  </si>
  <si>
    <t>від 21.09.2020р.</t>
  </si>
  <si>
    <t>ВНЗ128 від 21.10.2020</t>
  </si>
  <si>
    <t>Климовський Марко Романович (3621809597)</t>
  </si>
  <si>
    <t>від 29.09.2020р.</t>
  </si>
  <si>
    <t>від 06.10.2020р.</t>
  </si>
  <si>
    <t>ВНЗ99 від 13.10.2020</t>
  </si>
  <si>
    <t>Макаров Юрій Володимирович (2020213615)</t>
  </si>
  <si>
    <t>від 08.09.2020р.</t>
  </si>
  <si>
    <t>від 25.09.2020р.</t>
  </si>
  <si>
    <t>ВНЗ77 від 07.10.2020</t>
  </si>
  <si>
    <t>Глібовицький Євген Мирославович (2758910374)</t>
  </si>
  <si>
    <t>від 07.09.2020р.</t>
  </si>
  <si>
    <t>від 24.09.2020р.</t>
  </si>
  <si>
    <t>ВНЗ78 від 07.10.2020</t>
  </si>
  <si>
    <t>Длігач Андрій Олександрович (2650705834)</t>
  </si>
  <si>
    <t>від 03.09.2020р.</t>
  </si>
  <si>
    <t>від 09.09.2020р.</t>
  </si>
  <si>
    <t>ВНЗ62 від 01.10.2020</t>
  </si>
  <si>
    <t>Попович Наталія Борисівна (2819709165)</t>
  </si>
  <si>
    <t>від 21.08.2020р.</t>
  </si>
  <si>
    <t>ВНЗ106 від 13.10.2020</t>
  </si>
  <si>
    <t>Герман Сергій Михайлович (1923408396)</t>
  </si>
  <si>
    <t>від 01.10.2020р.</t>
  </si>
  <si>
    <t>ВНЗ130 від 21.10.2020</t>
  </si>
  <si>
    <t>Гах Ірина Степанівна (2372514763)</t>
  </si>
  <si>
    <t>від 01.09.2020р.</t>
  </si>
  <si>
    <t>від 22.09.2020р.</t>
  </si>
  <si>
    <t>ВНЗ60 від 01.10.2020</t>
  </si>
  <si>
    <t>Перун Михайло Євгенович (2741313493)</t>
  </si>
  <si>
    <t>від 14.09.2020р.</t>
  </si>
  <si>
    <t>ВНЗ75 від 07.10.2020</t>
  </si>
  <si>
    <t>Гентош Ліліана Романівна (2540010048)</t>
  </si>
  <si>
    <t>від 17.09.2020р.</t>
  </si>
  <si>
    <t>ВНЗ61 від 01.10.2020</t>
  </si>
  <si>
    <t>Терещук Галина Богданівна (2383601900)</t>
  </si>
  <si>
    <t>від 07.10.2020р.</t>
  </si>
  <si>
    <t>ВНЗ98 від 13.10.2020</t>
  </si>
  <si>
    <t>Шимків Любомир Петрович (3346401051)</t>
  </si>
  <si>
    <t>ВНЗ119 від 21.10.2020</t>
  </si>
  <si>
    <t>Лалак Ольга Андріївна (3239104607)</t>
  </si>
  <si>
    <t>ВНЗ120 від 21.10.2020</t>
  </si>
  <si>
    <t>Шумилович Богдан Мирославович (2777717551)</t>
  </si>
  <si>
    <t>від 01.06.2020р.</t>
  </si>
  <si>
    <t>від 20.10.2020р.</t>
  </si>
  <si>
    <t>ВНЗ129 від 21.10.2020</t>
  </si>
  <si>
    <t>від 30.09.2020р.</t>
  </si>
  <si>
    <t>ВНЗ76 від 07.10.2020</t>
  </si>
  <si>
    <t>від 30.06.2020р.</t>
  </si>
  <si>
    <t>ВНЗ42 від 08.09.2020</t>
  </si>
  <si>
    <t>від 31.08.2020р.</t>
  </si>
  <si>
    <t>ВНЗ25 від 12.08.2020</t>
  </si>
  <si>
    <t>від 31.07.2020р.</t>
  </si>
  <si>
    <t>ВНЗ11 від 03.07.2020</t>
  </si>
  <si>
    <t>Кіпіані Вахтанг Теймуразович (2602313596)</t>
  </si>
  <si>
    <t>від 03.08.2020р.</t>
  </si>
  <si>
    <t>ВНЗ127 від 21.10.2020</t>
  </si>
  <si>
    <t>ВНЗ84 від 07.10.2020</t>
  </si>
  <si>
    <t>ВНЗ50 від 11.09.2020</t>
  </si>
  <si>
    <t>Коровицька Дарія Василівна (3295603881)</t>
  </si>
  <si>
    <t>ВНЗ125 від 21.10.2020</t>
  </si>
  <si>
    <t>ВНЗ82 від 07.10.2020</t>
  </si>
  <si>
    <t>ВНЗ52 від 11.09.2020</t>
  </si>
  <si>
    <t>Колодій Петро Романович (2970811213)</t>
  </si>
  <si>
    <t>ВНЗ123 від 21.10.2020</t>
  </si>
  <si>
    <t>ВНЗ80 від 07.10.2020</t>
  </si>
  <si>
    <t>ВНЗ51 від 11.09.2020</t>
  </si>
  <si>
    <t>Магда Іван Васильович (2943401675)</t>
  </si>
  <si>
    <t>ВНЗ124 від 21.10.2020</t>
  </si>
  <si>
    <t>ВНЗ81 від 07.10.2020</t>
  </si>
  <si>
    <t>ВНЗ53 від 11.09.2020</t>
  </si>
  <si>
    <t>Сорочан Наталія Василівна (3336602724)</t>
  </si>
  <si>
    <t>ВНЗ122 від 21.10.2020</t>
  </si>
  <si>
    <t>ВНЗ83 від 07.10.2020</t>
  </si>
  <si>
    <t>ВНЗ54 від 11.09.2020</t>
  </si>
  <si>
    <t>Джек Роман Михайлович (3133505437)</t>
  </si>
  <si>
    <t>ВНЗ126 від 21.10.2020</t>
  </si>
  <si>
    <t>ВНЗ79 від 07.10.2020</t>
  </si>
  <si>
    <t>Гаврилюк Остап Ігорович (3238604893)</t>
  </si>
  <si>
    <t>ВНЗ121 від 21.10.2020</t>
  </si>
  <si>
    <t>ВНЗ85 від 07.10.2020</t>
  </si>
  <si>
    <t>Витрати повязані з орендою</t>
  </si>
  <si>
    <t>ФОП Гук Ольга Сергіївна (3052605401)</t>
  </si>
  <si>
    <t>від 30.07.2020р.</t>
  </si>
  <si>
    <t>акт від 13.10.2020р., рахунок від 13.10.2020р.</t>
  </si>
  <si>
    <t>ВНЗ142 від 21.10.2020</t>
  </si>
  <si>
    <t>Послуги із виготовлення</t>
  </si>
  <si>
    <t>ФОП Ріжко Олег Миколайович (2631806691)</t>
  </si>
  <si>
    <t>Договір №32932 від 10.09.2020р.</t>
  </si>
  <si>
    <t>акт від 01.10.2020р.</t>
  </si>
  <si>
    <t>ВНЗ105 від 13.10.2020</t>
  </si>
  <si>
    <t>ФОП Петрова Ірина Вікторівна (2416602481)</t>
  </si>
  <si>
    <t>від 25.08.2020р.</t>
  </si>
  <si>
    <t>№1/11092020 від 11.09.2020р.</t>
  </si>
  <si>
    <t>ВНЗ68 від 01.10.2020</t>
  </si>
  <si>
    <t>ФОП Максимович Мирослав Стефанович (2750714799)</t>
  </si>
  <si>
    <t>№35087 від 02.09.2020р.</t>
  </si>
  <si>
    <t>акт від 20.10.2020р., рахунок від 20.10.2020р.</t>
  </si>
  <si>
    <t>ВНЗ134 від 22.10.2020</t>
  </si>
  <si>
    <t>Урбан Олександр Володимирович, ФОП (3428606274)</t>
  </si>
  <si>
    <t>№34852 від 27.08.2020р.</t>
  </si>
  <si>
    <t>акт №20/10 від 20.10.2020р., рахунок №07/10 від 07.10.2020р.</t>
  </si>
  <si>
    <t>ВНЗ111 від 15.10.2020</t>
  </si>
  <si>
    <t>ФОП Кулик Олександр Олександрович (3186109493)</t>
  </si>
  <si>
    <t>акт №0113 від 23.09.2020р., рахунок №1115 від 23.09.2020р.</t>
  </si>
  <si>
    <t>ВНЗ67 від 01.10.2020</t>
  </si>
  <si>
    <t>ФОП Ткачук Антон Андрійович (3351102690)</t>
  </si>
  <si>
    <t>ВНЗ70 від 06.10.2020</t>
  </si>
  <si>
    <t>акт від 19.10.2020р., рахунок від 19.10.2020р.</t>
  </si>
  <si>
    <t>ВНЗ135 від 21.10.2020</t>
  </si>
  <si>
    <t>ТзОВ "Медіа" ХАБ "Твоє місто" (43383625)</t>
  </si>
  <si>
    <t xml:space="preserve">договір від 01.08.2020р., додаток №1 </t>
  </si>
  <si>
    <t>акт №ОУ-143, рахунок №СФ-134 від 15.10.2020р.</t>
  </si>
  <si>
    <t>ВНЗ143 від 21.10.2020</t>
  </si>
  <si>
    <t>ФОП Березніцька Інна Анатоліївна (3350302142)</t>
  </si>
  <si>
    <t>№35085 від 01.08.2020р.</t>
  </si>
  <si>
    <t>ВНЗ138 від 21.10.2020</t>
  </si>
  <si>
    <t>ФОП Трухімович Сергій Володимирович (2766619878)</t>
  </si>
  <si>
    <t>акт від 20.10.2020р., рахунок №23062020 від 23.06.2020р.</t>
  </si>
  <si>
    <t>ВНЗ5 від 30.06.2020</t>
  </si>
  <si>
    <t>ФОП Фединяк Сергій Миколайович (3404905656)</t>
  </si>
  <si>
    <t>акт №1 від 19.06.2020р., рахунок №1 від 19.06.2020р.</t>
  </si>
  <si>
    <t>ВНЗ6 від 30.06.2020</t>
  </si>
  <si>
    <t>ФОП Крет Юліан Богданович (2829802331)</t>
  </si>
  <si>
    <t>№34851 від 16.09.2020р.</t>
  </si>
  <si>
    <t>акт від 07.10.2020р., рахунок №18 від 07.10.2020р.</t>
  </si>
  <si>
    <t>ВНЗ118 від 19.10.2020</t>
  </si>
  <si>
    <t>ФОП Кузан Василь Омелянович (2571809396)</t>
  </si>
  <si>
    <t>№34853 від 16.09.2020р.</t>
  </si>
  <si>
    <t>акт від 07.10.2020р., рахунок №11 від 07.10.2020р.</t>
  </si>
  <si>
    <t>ВНЗ117 від 19.10.2020</t>
  </si>
  <si>
    <t>ФОП Макітра Юрій Ігорович (3108906432)</t>
  </si>
  <si>
    <t>№35090 від 21.09.2020р.</t>
  </si>
  <si>
    <t>ВНЗ136 від 21.10.2020</t>
  </si>
  <si>
    <t xml:space="preserve">13 </t>
  </si>
  <si>
    <t>ПП АФ "Соловій-Аудит" (30163365)</t>
  </si>
  <si>
    <t>від 19.10.2020р.</t>
  </si>
  <si>
    <t>протокол від 19.10.2020р., акт від 30.10.2020р.</t>
  </si>
  <si>
    <t>ВНЗ144 від 22.10.2020 (14500 грн.)</t>
  </si>
  <si>
    <t>ТзОВ "Друк Захід" (38142028)</t>
  </si>
  <si>
    <t>договір №18/19 від 01.09.2020р.</t>
  </si>
  <si>
    <t>акт №оу-0610-03 від 06.10.2020р., рахунок №СФ-0601-03 від 06.10.2020р.</t>
  </si>
  <si>
    <t>ВНЗ137 від 21.10.2020</t>
  </si>
  <si>
    <t>Добрянський І. В., ФОП (2380016114)</t>
  </si>
  <si>
    <t>№34854 від 16.09.2020р.</t>
  </si>
  <si>
    <t>акт від 12.10.2020р., рахунок №001 від 12.10.2020р.</t>
  </si>
  <si>
    <t>ВНЗ110 від 15.10.2020</t>
  </si>
  <si>
    <t>Ємець Б.С., ФОП (3268907597)</t>
  </si>
  <si>
    <t>№34855 від 16.09.2020р.</t>
  </si>
  <si>
    <t>акт від 12.10.2020р., рахунок від 12.10.2020р.</t>
  </si>
  <si>
    <t>ВНЗ112 від 15.10.2020</t>
  </si>
  <si>
    <t>Білінська Марія Анатоліївна (3456504082)</t>
  </si>
  <si>
    <t>договір від 16.09.2020р.</t>
  </si>
  <si>
    <t>акт від 07.10.2020р.</t>
  </si>
  <si>
    <t>ВНЗ91 від 13.10.2020</t>
  </si>
  <si>
    <t>Ялоза Альбіна Юріївна (2863120668)</t>
  </si>
  <si>
    <t>ВНЗ90 від 13.10.2020</t>
  </si>
  <si>
    <t>Барабаш Михайло Васильович (2944015798)</t>
  </si>
  <si>
    <t>ВНЗ89 від 13.10.2020</t>
  </si>
  <si>
    <t>ФОП Щербакова Оксана Микорлаїівна (3342218501)</t>
  </si>
  <si>
    <t>договір від 01.08.2020р.</t>
  </si>
  <si>
    <t>акт від 09.09.2020р., рахунок №9092020 від 9.09.2020</t>
  </si>
  <si>
    <t>ВНЗ69 від 05.10.2020</t>
  </si>
  <si>
    <t>договір від 01.07.2020р.</t>
  </si>
  <si>
    <t>акт від 31.07.2020р.</t>
  </si>
  <si>
    <t>ВНЗ38 від 08.09.2020</t>
  </si>
  <si>
    <t>ФОП Сало М.В.(2953617375)</t>
  </si>
  <si>
    <t>договір №35167 від 16.09.2020р.</t>
  </si>
  <si>
    <t>акт від 15.10.2020р., рахунок від 15.10.2020р.</t>
  </si>
  <si>
    <t>Петренко Іван Сергійович (2812528273)</t>
  </si>
  <si>
    <t>договір №35168 від 16.09.2020р.</t>
  </si>
  <si>
    <t>ФОП Клименко Анастасія Сергіївна (3545511887)</t>
  </si>
  <si>
    <t>№35077 від 30.07.2020р.</t>
  </si>
  <si>
    <t>ВНЗ139 від 21.10.2020</t>
  </si>
  <si>
    <t>ФОП Мовчан Ольга Володимирівна (3098205166)</t>
  </si>
  <si>
    <t>від 10.07.2020р.</t>
  </si>
  <si>
    <t>акт від 13.10.2020р., рахунок №13/10 від 13.10.2020р.</t>
  </si>
  <si>
    <t>ВНЗ141 від 21.10.2020</t>
  </si>
  <si>
    <t>акт №10/08 від 10.08.2020р., рахунок №10/08 від 10.08.2020р.</t>
  </si>
  <si>
    <t>№1 від 26.08.2020</t>
  </si>
  <si>
    <t>ФОП Дзвонковський Роман Ярославович (3190917370)</t>
  </si>
  <si>
    <t>№35088 від 30.07.2020р.</t>
  </si>
  <si>
    <t>ВНЗ140 від 21.10.2020</t>
  </si>
  <si>
    <t>ЗАГАЛЬНА СУМА:</t>
  </si>
  <si>
    <t>Витрати за даними звіту за рахунок співфінансування</t>
  </si>
  <si>
    <t>2.2</t>
  </si>
  <si>
    <t>Витрати за даними звіту за рахунок реінвестицій</t>
  </si>
  <si>
    <t>Примітка: Заповнюється незалежним аудитором.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</si>
</sst>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</numFmts>
  <fonts count="35" x14ac:knownFonts="1"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sz val="12"/>
      <color theme="1"/>
      <name val="Times New Roman"/>
    </font>
    <font>
      <b/>
      <sz val="10"/>
      <color theme="1"/>
      <name val="Arial"/>
    </font>
    <font>
      <u/>
      <sz val="10"/>
      <color theme="1"/>
      <name val="Arial"/>
    </font>
    <font>
      <sz val="10"/>
      <color theme="1"/>
      <name val="Arial"/>
    </font>
    <font>
      <u/>
      <sz val="10"/>
      <color theme="1"/>
      <name val="Arial"/>
    </font>
    <font>
      <b/>
      <sz val="12"/>
      <color theme="1"/>
      <name val="Arial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sz val="11"/>
      <color rgb="FF000000"/>
      <name val="Calibri"/>
    </font>
    <font>
      <sz val="10"/>
      <color theme="1"/>
      <name val="Calibri"/>
    </font>
    <font>
      <b/>
      <sz val="10"/>
      <color rgb="FF000000"/>
      <name val="Arial"/>
    </font>
    <font>
      <b/>
      <sz val="10"/>
      <color rgb="FF222222"/>
      <name val="Arial"/>
    </font>
    <font>
      <b/>
      <sz val="11"/>
      <color rgb="FF222222"/>
      <name val="Arial"/>
    </font>
    <font>
      <b/>
      <sz val="12"/>
      <color rgb="FF000000"/>
      <name val="Arial"/>
    </font>
    <font>
      <b/>
      <sz val="10"/>
      <color theme="0"/>
      <name val="Arial"/>
    </font>
    <font>
      <b/>
      <i/>
      <sz val="10"/>
      <color theme="1"/>
      <name val="Arial"/>
    </font>
    <font>
      <sz val="12"/>
      <color theme="1"/>
      <name val="Arial"/>
    </font>
    <font>
      <b/>
      <sz val="12"/>
      <color rgb="FFC00000"/>
      <name val="Arial"/>
    </font>
    <font>
      <b/>
      <sz val="10"/>
      <color rgb="FFC00000"/>
      <name val="Arial"/>
    </font>
    <font>
      <sz val="10"/>
      <color rgb="FF000000"/>
      <name val="Arial"/>
    </font>
    <font>
      <b/>
      <sz val="10"/>
      <color rgb="FFFF0000"/>
      <name val="Arial"/>
    </font>
    <font>
      <b/>
      <sz val="10"/>
      <color rgb="FF434343"/>
      <name val="Arial"/>
    </font>
    <font>
      <sz val="10"/>
      <color rgb="FF434343"/>
      <name val="Arial"/>
    </font>
    <font>
      <b/>
      <i/>
      <sz val="12"/>
      <color theme="1"/>
      <name val="Arial"/>
    </font>
    <font>
      <sz val="11"/>
      <color theme="1"/>
      <name val="Calibri"/>
    </font>
    <font>
      <i/>
      <sz val="11"/>
      <color theme="1"/>
      <name val="Calibri"/>
    </font>
    <font>
      <i/>
      <sz val="11"/>
      <color rgb="FF000000"/>
      <name val="Calibri"/>
    </font>
    <font>
      <b/>
      <sz val="14"/>
      <color theme="1"/>
      <name val="Calibri"/>
    </font>
    <font>
      <b/>
      <i/>
      <sz val="11"/>
      <color theme="1"/>
      <name val="Calibri"/>
    </font>
    <font>
      <sz val="11"/>
      <color rgb="FF434343"/>
      <name val="Calibri"/>
    </font>
    <font>
      <i/>
      <sz val="10"/>
      <color theme="1"/>
      <name val="Calibri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FF0000"/>
        <bgColor rgb="FFFF0000"/>
      </patternFill>
    </fill>
    <fill>
      <patternFill patternType="solid">
        <fgColor rgb="FFDADADA"/>
        <bgColor rgb="FFDADADA"/>
      </patternFill>
    </fill>
  </fills>
  <borders count="13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630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4" fontId="2" fillId="0" borderId="0" xfId="0" applyNumberFormat="1" applyFont="1" applyAlignme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0" fontId="2" fillId="0" borderId="0" xfId="0" applyFont="1" applyAlignme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4" fillId="0" borderId="0" xfId="0" applyFont="1" applyAlignme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22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10" fontId="12" fillId="2" borderId="12" xfId="0" applyNumberFormat="1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10" fontId="2" fillId="0" borderId="20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9" xfId="0" applyFont="1" applyBorder="1" applyAlignment="1"/>
    <xf numFmtId="0" fontId="11" fillId="0" borderId="9" xfId="0" applyFont="1" applyBorder="1"/>
    <xf numFmtId="10" fontId="1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13" fillId="0" borderId="0" xfId="0" applyFont="1"/>
    <xf numFmtId="0" fontId="14" fillId="2" borderId="0" xfId="0" applyFont="1" applyFill="1" applyAlignment="1"/>
    <xf numFmtId="10" fontId="13" fillId="0" borderId="0" xfId="0" applyNumberFormat="1" applyFont="1"/>
    <xf numFmtId="4" fontId="13" fillId="0" borderId="0" xfId="0" applyNumberFormat="1" applyFont="1"/>
    <xf numFmtId="0" fontId="15" fillId="2" borderId="0" xfId="0" applyFont="1" applyFill="1" applyAlignment="1"/>
    <xf numFmtId="0" fontId="15" fillId="0" borderId="0" xfId="0" applyFont="1" applyAlignment="1"/>
    <xf numFmtId="0" fontId="16" fillId="0" borderId="0" xfId="0" applyFont="1"/>
    <xf numFmtId="0" fontId="17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8" fillId="0" borderId="0" xfId="0" applyFont="1"/>
    <xf numFmtId="0" fontId="19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8" fillId="0" borderId="0" xfId="0" applyFont="1" applyAlignment="1">
      <alignment wrapText="1"/>
    </xf>
    <xf numFmtId="0" fontId="19" fillId="0" borderId="0" xfId="0" applyFont="1" applyAlignment="1">
      <alignment vertical="center" wrapText="1"/>
    </xf>
    <xf numFmtId="3" fontId="4" fillId="3" borderId="33" xfId="0" applyNumberFormat="1" applyFont="1" applyFill="1" applyBorder="1" applyAlignment="1">
      <alignment horizontal="center" vertical="center" wrapText="1"/>
    </xf>
    <xf numFmtId="3" fontId="4" fillId="3" borderId="34" xfId="0" applyNumberFormat="1" applyFont="1" applyFill="1" applyBorder="1" applyAlignment="1">
      <alignment horizontal="center" vertical="center" wrapText="1"/>
    </xf>
    <xf numFmtId="3" fontId="4" fillId="3" borderId="35" xfId="0" applyNumberFormat="1" applyFont="1" applyFill="1" applyBorder="1" applyAlignment="1">
      <alignment horizontal="center" vertical="center" wrapText="1"/>
    </xf>
    <xf numFmtId="164" fontId="4" fillId="3" borderId="37" xfId="0" applyNumberFormat="1" applyFont="1" applyFill="1" applyBorder="1" applyAlignment="1">
      <alignment horizontal="center" vertical="center" wrapText="1"/>
    </xf>
    <xf numFmtId="164" fontId="4" fillId="3" borderId="38" xfId="0" applyNumberFormat="1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vertical="center" wrapText="1"/>
    </xf>
    <xf numFmtId="0" fontId="4" fillId="4" borderId="34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 wrapText="1"/>
    </xf>
    <xf numFmtId="3" fontId="4" fillId="4" borderId="33" xfId="0" applyNumberFormat="1" applyFont="1" applyFill="1" applyBorder="1" applyAlignment="1">
      <alignment horizontal="center" vertical="center" wrapText="1"/>
    </xf>
    <xf numFmtId="3" fontId="4" fillId="4" borderId="34" xfId="0" applyNumberFormat="1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vertical="center" wrapText="1"/>
    </xf>
    <xf numFmtId="0" fontId="4" fillId="4" borderId="39" xfId="0" applyFont="1" applyFill="1" applyBorder="1" applyAlignment="1">
      <alignment horizontal="center" vertical="center"/>
    </xf>
    <xf numFmtId="3" fontId="4" fillId="4" borderId="39" xfId="0" applyNumberFormat="1" applyFont="1" applyFill="1" applyBorder="1" applyAlignment="1">
      <alignment horizontal="center" vertical="center" wrapText="1"/>
    </xf>
    <xf numFmtId="3" fontId="4" fillId="4" borderId="35" xfId="0" applyNumberFormat="1" applyFont="1" applyFill="1" applyBorder="1" applyAlignment="1">
      <alignment horizontal="center" vertical="center" wrapText="1"/>
    </xf>
    <xf numFmtId="0" fontId="8" fillId="5" borderId="33" xfId="0" applyFont="1" applyFill="1" applyBorder="1" applyAlignment="1">
      <alignment vertical="top"/>
    </xf>
    <xf numFmtId="0" fontId="8" fillId="5" borderId="39" xfId="0" applyFont="1" applyFill="1" applyBorder="1" applyAlignment="1">
      <alignment horizontal="center" vertical="top"/>
    </xf>
    <xf numFmtId="0" fontId="8" fillId="5" borderId="39" xfId="0" applyFont="1" applyFill="1" applyBorder="1" applyAlignment="1">
      <alignment vertical="top" wrapText="1"/>
    </xf>
    <xf numFmtId="165" fontId="20" fillId="5" borderId="39" xfId="0" applyNumberFormat="1" applyFont="1" applyFill="1" applyBorder="1" applyAlignment="1">
      <alignment vertical="top"/>
    </xf>
    <xf numFmtId="165" fontId="20" fillId="5" borderId="33" xfId="0" applyNumberFormat="1" applyFont="1" applyFill="1" applyBorder="1" applyAlignment="1">
      <alignment vertical="top"/>
    </xf>
    <xf numFmtId="165" fontId="20" fillId="5" borderId="35" xfId="0" applyNumberFormat="1" applyFont="1" applyFill="1" applyBorder="1" applyAlignment="1">
      <alignment vertical="top"/>
    </xf>
    <xf numFmtId="165" fontId="21" fillId="5" borderId="33" xfId="0" applyNumberFormat="1" applyFont="1" applyFill="1" applyBorder="1" applyAlignment="1">
      <alignment vertical="top"/>
    </xf>
    <xf numFmtId="165" fontId="21" fillId="5" borderId="39" xfId="0" applyNumberFormat="1" applyFont="1" applyFill="1" applyBorder="1" applyAlignment="1">
      <alignment vertical="top"/>
    </xf>
    <xf numFmtId="0" fontId="21" fillId="5" borderId="34" xfId="0" applyFont="1" applyFill="1" applyBorder="1" applyAlignment="1">
      <alignment vertical="top" wrapText="1"/>
    </xf>
    <xf numFmtId="0" fontId="11" fillId="0" borderId="0" xfId="0" applyFont="1" applyAlignment="1">
      <alignment vertical="top"/>
    </xf>
    <xf numFmtId="0" fontId="4" fillId="6" borderId="34" xfId="0" applyFont="1" applyFill="1" applyBorder="1" applyAlignment="1">
      <alignment vertical="top"/>
    </xf>
    <xf numFmtId="0" fontId="4" fillId="6" borderId="33" xfId="0" applyFont="1" applyFill="1" applyBorder="1" applyAlignment="1">
      <alignment horizontal="center" vertical="top"/>
    </xf>
    <xf numFmtId="0" fontId="4" fillId="6" borderId="40" xfId="0" applyFont="1" applyFill="1" applyBorder="1" applyAlignment="1">
      <alignment vertical="top" wrapText="1"/>
    </xf>
    <xf numFmtId="165" fontId="6" fillId="6" borderId="41" xfId="0" applyNumberFormat="1" applyFont="1" applyFill="1" applyBorder="1" applyAlignment="1">
      <alignment vertical="top"/>
    </xf>
    <xf numFmtId="4" fontId="6" fillId="6" borderId="40" xfId="0" applyNumberFormat="1" applyFont="1" applyFill="1" applyBorder="1" applyAlignment="1">
      <alignment horizontal="right" vertical="top"/>
    </xf>
    <xf numFmtId="4" fontId="6" fillId="6" borderId="41" xfId="0" applyNumberFormat="1" applyFont="1" applyFill="1" applyBorder="1" applyAlignment="1">
      <alignment horizontal="right" vertical="top"/>
    </xf>
    <xf numFmtId="4" fontId="6" fillId="6" borderId="42" xfId="0" applyNumberFormat="1" applyFont="1" applyFill="1" applyBorder="1" applyAlignment="1">
      <alignment horizontal="right" vertical="top"/>
    </xf>
    <xf numFmtId="4" fontId="6" fillId="6" borderId="43" xfId="0" applyNumberFormat="1" applyFont="1" applyFill="1" applyBorder="1" applyAlignment="1">
      <alignment horizontal="right" vertical="top"/>
    </xf>
    <xf numFmtId="4" fontId="6" fillId="6" borderId="44" xfId="0" applyNumberFormat="1" applyFont="1" applyFill="1" applyBorder="1" applyAlignment="1">
      <alignment horizontal="right" vertical="top"/>
    </xf>
    <xf numFmtId="4" fontId="6" fillId="6" borderId="45" xfId="0" applyNumberFormat="1" applyFont="1" applyFill="1" applyBorder="1" applyAlignment="1">
      <alignment horizontal="right" vertical="top"/>
    </xf>
    <xf numFmtId="4" fontId="22" fillId="6" borderId="40" xfId="0" applyNumberFormat="1" applyFont="1" applyFill="1" applyBorder="1" applyAlignment="1">
      <alignment horizontal="right" vertical="top"/>
    </xf>
    <xf numFmtId="4" fontId="22" fillId="6" borderId="41" xfId="0" applyNumberFormat="1" applyFont="1" applyFill="1" applyBorder="1" applyAlignment="1">
      <alignment horizontal="right" vertical="top"/>
    </xf>
    <xf numFmtId="10" fontId="22" fillId="6" borderId="41" xfId="0" applyNumberFormat="1" applyFont="1" applyFill="1" applyBorder="1" applyAlignment="1">
      <alignment horizontal="right" vertical="top"/>
    </xf>
    <xf numFmtId="0" fontId="22" fillId="6" borderId="46" xfId="0" applyFont="1" applyFill="1" applyBorder="1" applyAlignment="1">
      <alignment horizontal="right" vertical="top" wrapText="1"/>
    </xf>
    <xf numFmtId="4" fontId="6" fillId="0" borderId="0" xfId="0" applyNumberFormat="1" applyFont="1" applyAlignment="1">
      <alignment vertical="top"/>
    </xf>
    <xf numFmtId="166" fontId="4" fillId="7" borderId="47" xfId="0" applyNumberFormat="1" applyFont="1" applyFill="1" applyBorder="1" applyAlignment="1">
      <alignment vertical="top"/>
    </xf>
    <xf numFmtId="49" fontId="4" fillId="7" borderId="48" xfId="0" applyNumberFormat="1" applyFont="1" applyFill="1" applyBorder="1" applyAlignment="1">
      <alignment horizontal="center" vertical="top"/>
    </xf>
    <xf numFmtId="166" fontId="19" fillId="7" borderId="49" xfId="0" applyNumberFormat="1" applyFont="1" applyFill="1" applyBorder="1" applyAlignment="1">
      <alignment vertical="top" wrapText="1"/>
    </xf>
    <xf numFmtId="166" fontId="4" fillId="7" borderId="50" xfId="0" applyNumberFormat="1" applyFont="1" applyFill="1" applyBorder="1" applyAlignment="1">
      <alignment vertical="top"/>
    </xf>
    <xf numFmtId="4" fontId="4" fillId="7" borderId="47" xfId="0" applyNumberFormat="1" applyFont="1" applyFill="1" applyBorder="1" applyAlignment="1">
      <alignment horizontal="right" vertical="top"/>
    </xf>
    <xf numFmtId="4" fontId="4" fillId="7" borderId="49" xfId="0" applyNumberFormat="1" applyFont="1" applyFill="1" applyBorder="1" applyAlignment="1">
      <alignment horizontal="right" vertical="top"/>
    </xf>
    <xf numFmtId="4" fontId="4" fillId="7" borderId="47" xfId="0" applyNumberFormat="1" applyFont="1" applyFill="1" applyBorder="1" applyAlignment="1">
      <alignment horizontal="right" vertical="top"/>
    </xf>
    <xf numFmtId="4" fontId="4" fillId="7" borderId="48" xfId="0" applyNumberFormat="1" applyFont="1" applyFill="1" applyBorder="1" applyAlignment="1">
      <alignment horizontal="right" vertical="top"/>
    </xf>
    <xf numFmtId="4" fontId="4" fillId="7" borderId="49" xfId="0" applyNumberFormat="1" applyFont="1" applyFill="1" applyBorder="1" applyAlignment="1">
      <alignment horizontal="right" vertical="top"/>
    </xf>
    <xf numFmtId="4" fontId="22" fillId="7" borderId="51" xfId="0" applyNumberFormat="1" applyFont="1" applyFill="1" applyBorder="1" applyAlignment="1">
      <alignment horizontal="right" vertical="top"/>
    </xf>
    <xf numFmtId="4" fontId="22" fillId="7" borderId="35" xfId="0" applyNumberFormat="1" applyFont="1" applyFill="1" applyBorder="1" applyAlignment="1">
      <alignment horizontal="right" vertical="top"/>
    </xf>
    <xf numFmtId="4" fontId="22" fillId="7" borderId="52" xfId="0" applyNumberFormat="1" applyFont="1" applyFill="1" applyBorder="1" applyAlignment="1">
      <alignment horizontal="right" vertical="top"/>
    </xf>
    <xf numFmtId="10" fontId="22" fillId="7" borderId="53" xfId="0" applyNumberFormat="1" applyFont="1" applyFill="1" applyBorder="1" applyAlignment="1">
      <alignment horizontal="right" vertical="top"/>
    </xf>
    <xf numFmtId="0" fontId="22" fillId="7" borderId="54" xfId="0" applyFont="1" applyFill="1" applyBorder="1" applyAlignment="1">
      <alignment horizontal="right" vertical="top" wrapText="1"/>
    </xf>
    <xf numFmtId="4" fontId="4" fillId="0" borderId="0" xfId="0" applyNumberFormat="1" applyFont="1" applyAlignment="1">
      <alignment vertical="top"/>
    </xf>
    <xf numFmtId="166" fontId="4" fillId="0" borderId="11" xfId="0" applyNumberFormat="1" applyFont="1" applyBorder="1" applyAlignment="1">
      <alignment horizontal="center" vertical="top"/>
    </xf>
    <xf numFmtId="49" fontId="6" fillId="0" borderId="12" xfId="0" applyNumberFormat="1" applyFont="1" applyBorder="1" applyAlignment="1">
      <alignment horizontal="center" vertical="top"/>
    </xf>
    <xf numFmtId="166" fontId="23" fillId="2" borderId="0" xfId="0" applyNumberFormat="1" applyFont="1" applyFill="1" applyAlignment="1">
      <alignment horizontal="left" vertical="top" wrapText="1"/>
    </xf>
    <xf numFmtId="166" fontId="6" fillId="0" borderId="23" xfId="0" applyNumberFormat="1" applyFont="1" applyBorder="1" applyAlignment="1">
      <alignment horizontal="center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6" fillId="0" borderId="13" xfId="0" applyNumberFormat="1" applyFont="1" applyBorder="1" applyAlignment="1">
      <alignment horizontal="right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22" fillId="0" borderId="11" xfId="0" applyNumberFormat="1" applyFont="1" applyBorder="1" applyAlignment="1">
      <alignment horizontal="right" vertical="top"/>
    </xf>
    <xf numFmtId="4" fontId="22" fillId="0" borderId="17" xfId="0" applyNumberFormat="1" applyFont="1" applyBorder="1" applyAlignment="1">
      <alignment horizontal="right" vertical="top"/>
    </xf>
    <xf numFmtId="4" fontId="22" fillId="0" borderId="55" xfId="0" applyNumberFormat="1" applyFont="1" applyBorder="1" applyAlignment="1">
      <alignment horizontal="right" vertical="top"/>
    </xf>
    <xf numFmtId="10" fontId="24" fillId="0" borderId="13" xfId="0" applyNumberFormat="1" applyFont="1" applyBorder="1" applyAlignment="1">
      <alignment horizontal="right" vertical="top"/>
    </xf>
    <xf numFmtId="0" fontId="24" fillId="0" borderId="24" xfId="0" applyFont="1" applyBorder="1" applyAlignment="1">
      <alignment horizontal="right" vertical="top" wrapText="1"/>
    </xf>
    <xf numFmtId="166" fontId="6" fillId="0" borderId="13" xfId="0" applyNumberFormat="1" applyFont="1" applyBorder="1" applyAlignment="1">
      <alignment vertical="top" wrapText="1"/>
    </xf>
    <xf numFmtId="166" fontId="4" fillId="0" borderId="12" xfId="0" applyNumberFormat="1" applyFont="1" applyBorder="1" applyAlignment="1">
      <alignment horizontal="center" vertical="top"/>
    </xf>
    <xf numFmtId="166" fontId="6" fillId="0" borderId="12" xfId="0" applyNumberFormat="1" applyFont="1" applyBorder="1" applyAlignment="1">
      <alignment vertical="top" wrapText="1"/>
    </xf>
    <xf numFmtId="166" fontId="6" fillId="0" borderId="12" xfId="0" applyNumberFormat="1" applyFont="1" applyBorder="1" applyAlignment="1">
      <alignment horizontal="center" vertical="top"/>
    </xf>
    <xf numFmtId="166" fontId="6" fillId="0" borderId="12" xfId="0" applyNumberFormat="1" applyFont="1" applyBorder="1" applyAlignment="1">
      <alignment vertical="top"/>
    </xf>
    <xf numFmtId="166" fontId="6" fillId="0" borderId="12" xfId="0" applyNumberFormat="1" applyFont="1" applyBorder="1" applyAlignment="1">
      <alignment horizontal="right" vertical="top"/>
    </xf>
    <xf numFmtId="166" fontId="24" fillId="0" borderId="12" xfId="0" applyNumberFormat="1" applyFont="1" applyBorder="1" applyAlignment="1">
      <alignment horizontal="center" vertical="top"/>
    </xf>
    <xf numFmtId="4" fontId="6" fillId="0" borderId="12" xfId="0" applyNumberFormat="1" applyFont="1" applyBorder="1" applyAlignment="1">
      <alignment vertical="top"/>
    </xf>
    <xf numFmtId="4" fontId="6" fillId="0" borderId="56" xfId="0" applyNumberFormat="1" applyFont="1" applyBorder="1" applyAlignment="1">
      <alignment horizontal="right" vertical="top"/>
    </xf>
    <xf numFmtId="4" fontId="6" fillId="0" borderId="57" xfId="0" applyNumberFormat="1" applyFont="1" applyBorder="1" applyAlignment="1">
      <alignment horizontal="right" vertical="top"/>
    </xf>
    <xf numFmtId="4" fontId="6" fillId="0" borderId="58" xfId="0" applyNumberFormat="1" applyFont="1" applyBorder="1" applyAlignment="1">
      <alignment horizontal="right" vertical="top"/>
    </xf>
    <xf numFmtId="4" fontId="4" fillId="7" borderId="59" xfId="0" applyNumberFormat="1" applyFont="1" applyFill="1" applyBorder="1" applyAlignment="1">
      <alignment horizontal="right" vertical="top"/>
    </xf>
    <xf numFmtId="4" fontId="6" fillId="0" borderId="17" xfId="0" applyNumberFormat="1" applyFont="1" applyBorder="1" applyAlignment="1">
      <alignment horizontal="right" vertical="top"/>
    </xf>
    <xf numFmtId="4" fontId="6" fillId="0" borderId="60" xfId="0" applyNumberFormat="1" applyFont="1" applyBorder="1" applyAlignment="1">
      <alignment horizontal="right" vertical="top"/>
    </xf>
    <xf numFmtId="4" fontId="6" fillId="0" borderId="61" xfId="0" applyNumberFormat="1" applyFont="1" applyBorder="1" applyAlignment="1">
      <alignment horizontal="right" vertical="top"/>
    </xf>
    <xf numFmtId="4" fontId="6" fillId="0" borderId="62" xfId="0" applyNumberFormat="1" applyFont="1" applyBorder="1" applyAlignment="1">
      <alignment horizontal="right" vertical="top"/>
    </xf>
    <xf numFmtId="4" fontId="6" fillId="0" borderId="63" xfId="0" applyNumberFormat="1" applyFont="1" applyBorder="1" applyAlignment="1">
      <alignment horizontal="right" vertical="top"/>
    </xf>
    <xf numFmtId="166" fontId="4" fillId="2" borderId="12" xfId="0" applyNumberFormat="1" applyFont="1" applyFill="1" applyBorder="1" applyAlignment="1">
      <alignment horizontal="center" vertical="top"/>
    </xf>
    <xf numFmtId="166" fontId="6" fillId="0" borderId="12" xfId="0" applyNumberFormat="1" applyFont="1" applyBorder="1" applyAlignment="1">
      <alignment vertical="top" wrapText="1"/>
    </xf>
    <xf numFmtId="4" fontId="4" fillId="2" borderId="64" xfId="0" applyNumberFormat="1" applyFont="1" applyFill="1" applyBorder="1" applyAlignment="1">
      <alignment horizontal="right" vertical="top"/>
    </xf>
    <xf numFmtId="4" fontId="4" fillId="2" borderId="65" xfId="0" applyNumberFormat="1" applyFont="1" applyFill="1" applyBorder="1" applyAlignment="1">
      <alignment horizontal="right" vertical="top"/>
    </xf>
    <xf numFmtId="4" fontId="4" fillId="2" borderId="66" xfId="0" applyNumberFormat="1" applyFont="1" applyFill="1" applyBorder="1" applyAlignment="1">
      <alignment horizontal="right" vertical="top"/>
    </xf>
    <xf numFmtId="4" fontId="4" fillId="2" borderId="67" xfId="0" applyNumberFormat="1" applyFont="1" applyFill="1" applyBorder="1" applyAlignment="1">
      <alignment horizontal="right" vertical="top"/>
    </xf>
    <xf numFmtId="4" fontId="4" fillId="2" borderId="68" xfId="0" applyNumberFormat="1" applyFont="1" applyFill="1" applyBorder="1" applyAlignment="1">
      <alignment horizontal="right" vertical="top"/>
    </xf>
    <xf numFmtId="0" fontId="22" fillId="7" borderId="24" xfId="0" applyFont="1" applyFill="1" applyBorder="1" applyAlignment="1">
      <alignment horizontal="right" vertical="top" wrapText="1"/>
    </xf>
    <xf numFmtId="166" fontId="25" fillId="2" borderId="11" xfId="0" applyNumberFormat="1" applyFont="1" applyFill="1" applyBorder="1" applyAlignment="1">
      <alignment vertical="top"/>
    </xf>
    <xf numFmtId="49" fontId="26" fillId="0" borderId="12" xfId="0" applyNumberFormat="1" applyFont="1" applyBorder="1" applyAlignment="1">
      <alignment horizontal="center" vertical="top"/>
    </xf>
    <xf numFmtId="166" fontId="26" fillId="0" borderId="0" xfId="0" applyNumberFormat="1" applyFont="1" applyAlignment="1">
      <alignment vertical="top" wrapText="1"/>
    </xf>
    <xf numFmtId="166" fontId="26" fillId="0" borderId="12" xfId="0" applyNumberFormat="1" applyFont="1" applyBorder="1" applyAlignment="1">
      <alignment horizontal="center" vertical="top" wrapText="1"/>
    </xf>
    <xf numFmtId="166" fontId="26" fillId="0" borderId="12" xfId="0" applyNumberFormat="1" applyFont="1" applyBorder="1" applyAlignment="1">
      <alignment horizontal="right" vertical="top"/>
    </xf>
    <xf numFmtId="166" fontId="25" fillId="0" borderId="12" xfId="0" applyNumberFormat="1" applyFont="1" applyBorder="1" applyAlignment="1">
      <alignment horizontal="right" vertical="top"/>
    </xf>
    <xf numFmtId="4" fontId="26" fillId="0" borderId="12" xfId="0" applyNumberFormat="1" applyFont="1" applyBorder="1" applyAlignment="1">
      <alignment horizontal="right" vertical="top"/>
    </xf>
    <xf numFmtId="4" fontId="26" fillId="0" borderId="13" xfId="0" applyNumberFormat="1" applyFont="1" applyBorder="1" applyAlignment="1">
      <alignment horizontal="right" vertical="top"/>
    </xf>
    <xf numFmtId="4" fontId="26" fillId="0" borderId="11" xfId="0" applyNumberFormat="1" applyFont="1" applyBorder="1" applyAlignment="1">
      <alignment horizontal="right" vertical="top"/>
    </xf>
    <xf numFmtId="4" fontId="26" fillId="0" borderId="17" xfId="0" applyNumberFormat="1" applyFont="1" applyBorder="1" applyAlignment="1">
      <alignment horizontal="right" vertical="top"/>
    </xf>
    <xf numFmtId="4" fontId="24" fillId="0" borderId="11" xfId="0" applyNumberFormat="1" applyFont="1" applyBorder="1" applyAlignment="1">
      <alignment horizontal="right" vertical="top"/>
    </xf>
    <xf numFmtId="4" fontId="24" fillId="0" borderId="17" xfId="0" applyNumberFormat="1" applyFont="1" applyBorder="1" applyAlignment="1">
      <alignment horizontal="right" vertical="top"/>
    </xf>
    <xf numFmtId="4" fontId="24" fillId="0" borderId="55" xfId="0" applyNumberFormat="1" applyFont="1" applyBorder="1" applyAlignment="1">
      <alignment horizontal="right" vertical="top"/>
    </xf>
    <xf numFmtId="0" fontId="25" fillId="0" borderId="24" xfId="0" applyFont="1" applyBorder="1" applyAlignment="1">
      <alignment horizontal="right" vertical="top" wrapText="1"/>
    </xf>
    <xf numFmtId="4" fontId="26" fillId="0" borderId="0" xfId="0" applyNumberFormat="1" applyFont="1" applyAlignment="1">
      <alignment vertical="top"/>
    </xf>
    <xf numFmtId="49" fontId="4" fillId="7" borderId="64" xfId="0" applyNumberFormat="1" applyFont="1" applyFill="1" applyBorder="1" applyAlignment="1">
      <alignment horizontal="center" vertical="top"/>
    </xf>
    <xf numFmtId="166" fontId="19" fillId="7" borderId="69" xfId="0" applyNumberFormat="1" applyFont="1" applyFill="1" applyBorder="1" applyAlignment="1">
      <alignment vertical="top" wrapText="1"/>
    </xf>
    <xf numFmtId="166" fontId="4" fillId="7" borderId="70" xfId="0" applyNumberFormat="1" applyFont="1" applyFill="1" applyBorder="1" applyAlignment="1">
      <alignment vertical="top"/>
    </xf>
    <xf numFmtId="4" fontId="4" fillId="7" borderId="71" xfId="0" applyNumberFormat="1" applyFont="1" applyFill="1" applyBorder="1" applyAlignment="1">
      <alignment horizontal="right" vertical="top"/>
    </xf>
    <xf numFmtId="4" fontId="4" fillId="7" borderId="64" xfId="0" applyNumberFormat="1" applyFont="1" applyFill="1" applyBorder="1" applyAlignment="1">
      <alignment horizontal="right" vertical="top"/>
    </xf>
    <xf numFmtId="4" fontId="4" fillId="7" borderId="69" xfId="0" applyNumberFormat="1" applyFont="1" applyFill="1" applyBorder="1" applyAlignment="1">
      <alignment horizontal="right" vertical="top"/>
    </xf>
    <xf numFmtId="10" fontId="22" fillId="7" borderId="72" xfId="0" applyNumberFormat="1" applyFont="1" applyFill="1" applyBorder="1" applyAlignment="1">
      <alignment horizontal="right" vertical="top"/>
    </xf>
    <xf numFmtId="166" fontId="4" fillId="0" borderId="11" xfId="0" applyNumberFormat="1" applyFont="1" applyBorder="1" applyAlignment="1">
      <alignment vertical="top"/>
    </xf>
    <xf numFmtId="166" fontId="6" fillId="0" borderId="12" xfId="0" applyNumberFormat="1" applyFont="1" applyBorder="1" applyAlignment="1">
      <alignment horizontal="center" vertical="top" wrapText="1"/>
    </xf>
    <xf numFmtId="166" fontId="24" fillId="0" borderId="12" xfId="0" applyNumberFormat="1" applyFont="1" applyBorder="1" applyAlignment="1">
      <alignment horizontal="right" vertical="top"/>
    </xf>
    <xf numFmtId="166" fontId="4" fillId="0" borderId="57" xfId="0" applyNumberFormat="1" applyFont="1" applyBorder="1" applyAlignment="1">
      <alignment vertical="top"/>
    </xf>
    <xf numFmtId="49" fontId="6" fillId="0" borderId="58" xfId="0" applyNumberFormat="1" applyFont="1" applyBorder="1" applyAlignment="1">
      <alignment horizontal="center" vertical="top"/>
    </xf>
    <xf numFmtId="166" fontId="6" fillId="0" borderId="0" xfId="0" applyNumberFormat="1" applyFont="1" applyAlignment="1">
      <alignment vertical="top" wrapText="1"/>
    </xf>
    <xf numFmtId="4" fontId="6" fillId="0" borderId="73" xfId="0" applyNumberFormat="1" applyFont="1" applyBorder="1" applyAlignment="1">
      <alignment horizontal="right" vertical="top"/>
    </xf>
    <xf numFmtId="4" fontId="22" fillId="0" borderId="57" xfId="0" applyNumberFormat="1" applyFont="1" applyBorder="1" applyAlignment="1">
      <alignment horizontal="right" vertical="top"/>
    </xf>
    <xf numFmtId="4" fontId="22" fillId="0" borderId="73" xfId="0" applyNumberFormat="1" applyFont="1" applyBorder="1" applyAlignment="1">
      <alignment horizontal="right" vertical="top"/>
    </xf>
    <xf numFmtId="4" fontId="22" fillId="0" borderId="74" xfId="0" applyNumberFormat="1" applyFont="1" applyBorder="1" applyAlignment="1">
      <alignment horizontal="right" vertical="top"/>
    </xf>
    <xf numFmtId="10" fontId="24" fillId="0" borderId="56" xfId="0" applyNumberFormat="1" applyFont="1" applyBorder="1" applyAlignment="1">
      <alignment horizontal="right" vertical="top"/>
    </xf>
    <xf numFmtId="0" fontId="24" fillId="0" borderId="75" xfId="0" applyFont="1" applyBorder="1" applyAlignment="1">
      <alignment horizontal="right" vertical="top" wrapText="1"/>
    </xf>
    <xf numFmtId="166" fontId="4" fillId="0" borderId="12" xfId="0" applyNumberFormat="1" applyFont="1" applyBorder="1" applyAlignment="1">
      <alignment vertical="top"/>
    </xf>
    <xf numFmtId="0" fontId="24" fillId="0" borderId="12" xfId="0" applyFont="1" applyBorder="1" applyAlignment="1">
      <alignment horizontal="right" vertical="top" wrapText="1"/>
    </xf>
    <xf numFmtId="166" fontId="19" fillId="8" borderId="36" xfId="0" applyNumberFormat="1" applyFont="1" applyFill="1" applyBorder="1" applyAlignment="1">
      <alignment vertical="top"/>
    </xf>
    <xf numFmtId="166" fontId="4" fillId="8" borderId="76" xfId="0" applyNumberFormat="1" applyFont="1" applyFill="1" applyBorder="1" applyAlignment="1">
      <alignment horizontal="center" vertical="top"/>
    </xf>
    <xf numFmtId="166" fontId="4" fillId="8" borderId="77" xfId="0" applyNumberFormat="1" applyFont="1" applyFill="1" applyBorder="1" applyAlignment="1">
      <alignment vertical="top" wrapText="1"/>
    </xf>
    <xf numFmtId="166" fontId="4" fillId="8" borderId="78" xfId="0" applyNumberFormat="1" applyFont="1" applyFill="1" applyBorder="1" applyAlignment="1">
      <alignment vertical="top"/>
    </xf>
    <xf numFmtId="4" fontId="4" fillId="8" borderId="20" xfId="0" applyNumberFormat="1" applyFont="1" applyFill="1" applyBorder="1" applyAlignment="1">
      <alignment horizontal="right" vertical="top"/>
    </xf>
    <xf numFmtId="4" fontId="4" fillId="8" borderId="79" xfId="0" applyNumberFormat="1" applyFont="1" applyFill="1" applyBorder="1" applyAlignment="1">
      <alignment horizontal="right" vertical="top"/>
    </xf>
    <xf numFmtId="4" fontId="4" fillId="8" borderId="76" xfId="0" applyNumberFormat="1" applyFont="1" applyFill="1" applyBorder="1" applyAlignment="1">
      <alignment horizontal="right" vertical="top"/>
    </xf>
    <xf numFmtId="4" fontId="4" fillId="8" borderId="36" xfId="0" applyNumberFormat="1" applyFont="1" applyFill="1" applyBorder="1" applyAlignment="1">
      <alignment horizontal="right" vertical="top"/>
    </xf>
    <xf numFmtId="4" fontId="4" fillId="8" borderId="21" xfId="0" applyNumberFormat="1" applyFont="1" applyFill="1" applyBorder="1" applyAlignment="1">
      <alignment horizontal="right" vertical="top"/>
    </xf>
    <xf numFmtId="10" fontId="4" fillId="8" borderId="80" xfId="0" applyNumberFormat="1" applyFont="1" applyFill="1" applyBorder="1" applyAlignment="1">
      <alignment horizontal="right" vertical="top"/>
    </xf>
    <xf numFmtId="0" fontId="4" fillId="8" borderId="36" xfId="0" applyFont="1" applyFill="1" applyBorder="1" applyAlignment="1">
      <alignment horizontal="right" vertical="top" wrapText="1"/>
    </xf>
    <xf numFmtId="166" fontId="4" fillId="6" borderId="81" xfId="0" applyNumberFormat="1" applyFont="1" applyFill="1" applyBorder="1" applyAlignment="1">
      <alignment vertical="top"/>
    </xf>
    <xf numFmtId="0" fontId="4" fillId="6" borderId="82" xfId="0" applyFont="1" applyFill="1" applyBorder="1" applyAlignment="1">
      <alignment horizontal="center" vertical="top"/>
    </xf>
    <xf numFmtId="166" fontId="4" fillId="6" borderId="40" xfId="0" applyNumberFormat="1" applyFont="1" applyFill="1" applyBorder="1" applyAlignment="1">
      <alignment horizontal="left" vertical="top" wrapText="1"/>
    </xf>
    <xf numFmtId="166" fontId="6" fillId="6" borderId="45" xfId="0" applyNumberFormat="1" applyFont="1" applyFill="1" applyBorder="1" applyAlignment="1">
      <alignment vertical="top"/>
    </xf>
    <xf numFmtId="4" fontId="6" fillId="6" borderId="38" xfId="0" applyNumberFormat="1" applyFont="1" applyFill="1" applyBorder="1" applyAlignment="1">
      <alignment horizontal="right" vertical="top"/>
    </xf>
    <xf numFmtId="4" fontId="6" fillId="6" borderId="82" xfId="0" applyNumberFormat="1" applyFont="1" applyFill="1" applyBorder="1" applyAlignment="1">
      <alignment horizontal="right" vertical="top"/>
    </xf>
    <xf numFmtId="4" fontId="6" fillId="6" borderId="37" xfId="0" applyNumberFormat="1" applyFont="1" applyFill="1" applyBorder="1" applyAlignment="1">
      <alignment horizontal="right" vertical="top"/>
    </xf>
    <xf numFmtId="166" fontId="19" fillId="7" borderId="53" xfId="0" applyNumberFormat="1" applyFont="1" applyFill="1" applyBorder="1" applyAlignment="1">
      <alignment vertical="top" wrapText="1"/>
    </xf>
    <xf numFmtId="166" fontId="4" fillId="7" borderId="83" xfId="0" applyNumberFormat="1" applyFont="1" applyFill="1" applyBorder="1" applyAlignment="1">
      <alignment horizontal="center" vertical="top"/>
    </xf>
    <xf numFmtId="166" fontId="4" fillId="0" borderId="0" xfId="0" applyNumberFormat="1" applyFont="1" applyAlignment="1">
      <alignment vertical="top"/>
    </xf>
    <xf numFmtId="4" fontId="6" fillId="0" borderId="18" xfId="0" applyNumberFormat="1" applyFont="1" applyBorder="1" applyAlignment="1">
      <alignment horizontal="right" vertical="top"/>
    </xf>
    <xf numFmtId="4" fontId="6" fillId="0" borderId="84" xfId="0" applyNumberFormat="1" applyFont="1" applyBorder="1" applyAlignment="1">
      <alignment horizontal="right" vertical="top"/>
    </xf>
    <xf numFmtId="4" fontId="6" fillId="0" borderId="20" xfId="0" applyNumberFormat="1" applyFont="1" applyBorder="1" applyAlignment="1">
      <alignment horizontal="right" vertical="top"/>
    </xf>
    <xf numFmtId="4" fontId="6" fillId="0" borderId="85" xfId="0" applyNumberFormat="1" applyFont="1" applyBorder="1" applyAlignment="1">
      <alignment horizontal="right" vertical="top"/>
    </xf>
    <xf numFmtId="0" fontId="24" fillId="0" borderId="8" xfId="0" applyFont="1" applyBorder="1" applyAlignment="1">
      <alignment horizontal="right" vertical="top" wrapText="1"/>
    </xf>
    <xf numFmtId="166" fontId="6" fillId="0" borderId="12" xfId="0" applyNumberFormat="1" applyFont="1" applyBorder="1" applyAlignment="1">
      <alignment horizontal="right" vertical="top"/>
    </xf>
    <xf numFmtId="166" fontId="4" fillId="2" borderId="12" xfId="0" applyNumberFormat="1" applyFont="1" applyFill="1" applyBorder="1" applyAlignment="1">
      <alignment vertical="top"/>
    </xf>
    <xf numFmtId="49" fontId="6" fillId="2" borderId="12" xfId="0" applyNumberFormat="1" applyFont="1" applyFill="1" applyBorder="1" applyAlignment="1">
      <alignment horizontal="center" vertical="top"/>
    </xf>
    <xf numFmtId="166" fontId="6" fillId="2" borderId="12" xfId="0" applyNumberFormat="1" applyFont="1" applyFill="1" applyBorder="1" applyAlignment="1">
      <alignment vertical="top" wrapText="1"/>
    </xf>
    <xf numFmtId="166" fontId="6" fillId="2" borderId="12" xfId="0" applyNumberFormat="1" applyFont="1" applyFill="1" applyBorder="1" applyAlignment="1">
      <alignment horizontal="center" vertical="top" wrapText="1"/>
    </xf>
    <xf numFmtId="166" fontId="6" fillId="2" borderId="12" xfId="0" applyNumberFormat="1" applyFont="1" applyFill="1" applyBorder="1" applyAlignment="1">
      <alignment horizontal="right" vertical="top"/>
    </xf>
    <xf numFmtId="166" fontId="6" fillId="2" borderId="12" xfId="0" applyNumberFormat="1" applyFont="1" applyFill="1" applyBorder="1" applyAlignment="1">
      <alignment horizontal="right" vertical="top"/>
    </xf>
    <xf numFmtId="166" fontId="24" fillId="2" borderId="12" xfId="0" applyNumberFormat="1" applyFont="1" applyFill="1" applyBorder="1" applyAlignment="1">
      <alignment horizontal="right" vertical="top"/>
    </xf>
    <xf numFmtId="4" fontId="6" fillId="2" borderId="18" xfId="0" applyNumberFormat="1" applyFont="1" applyFill="1" applyBorder="1" applyAlignment="1">
      <alignment horizontal="right" vertical="top"/>
    </xf>
    <xf numFmtId="4" fontId="6" fillId="2" borderId="84" xfId="0" applyNumberFormat="1" applyFont="1" applyFill="1" applyBorder="1" applyAlignment="1">
      <alignment horizontal="right" vertical="top"/>
    </xf>
    <xf numFmtId="4" fontId="6" fillId="2" borderId="20" xfId="0" applyNumberFormat="1" applyFont="1" applyFill="1" applyBorder="1" applyAlignment="1">
      <alignment horizontal="right" vertical="top"/>
    </xf>
    <xf numFmtId="4" fontId="6" fillId="2" borderId="85" xfId="0" applyNumberFormat="1" applyFont="1" applyFill="1" applyBorder="1" applyAlignment="1">
      <alignment horizontal="right" vertical="top"/>
    </xf>
    <xf numFmtId="4" fontId="22" fillId="2" borderId="57" xfId="0" applyNumberFormat="1" applyFont="1" applyFill="1" applyBorder="1" applyAlignment="1">
      <alignment horizontal="right" vertical="top"/>
    </xf>
    <xf numFmtId="4" fontId="22" fillId="2" borderId="73" xfId="0" applyNumberFormat="1" applyFont="1" applyFill="1" applyBorder="1" applyAlignment="1">
      <alignment horizontal="right" vertical="top"/>
    </xf>
    <xf numFmtId="4" fontId="22" fillId="2" borderId="74" xfId="0" applyNumberFormat="1" applyFont="1" applyFill="1" applyBorder="1" applyAlignment="1">
      <alignment horizontal="right" vertical="top"/>
    </xf>
    <xf numFmtId="10" fontId="24" fillId="2" borderId="56" xfId="0" applyNumberFormat="1" applyFont="1" applyFill="1" applyBorder="1" applyAlignment="1">
      <alignment horizontal="right" vertical="top"/>
    </xf>
    <xf numFmtId="0" fontId="24" fillId="2" borderId="8" xfId="0" applyFont="1" applyFill="1" applyBorder="1" applyAlignment="1">
      <alignment horizontal="right" vertical="top" wrapText="1"/>
    </xf>
    <xf numFmtId="4" fontId="6" fillId="2" borderId="0" xfId="0" applyNumberFormat="1" applyFont="1" applyFill="1" applyAlignment="1">
      <alignment vertical="top"/>
    </xf>
    <xf numFmtId="49" fontId="6" fillId="0" borderId="12" xfId="0" applyNumberFormat="1" applyFont="1" applyBorder="1" applyAlignment="1">
      <alignment horizontal="center" vertical="top"/>
    </xf>
    <xf numFmtId="166" fontId="6" fillId="9" borderId="12" xfId="0" applyNumberFormat="1" applyFont="1" applyFill="1" applyBorder="1" applyAlignment="1">
      <alignment horizontal="right" vertical="top"/>
    </xf>
    <xf numFmtId="166" fontId="19" fillId="8" borderId="46" xfId="0" applyNumberFormat="1" applyFont="1" applyFill="1" applyBorder="1" applyAlignment="1">
      <alignment vertical="top"/>
    </xf>
    <xf numFmtId="166" fontId="4" fillId="8" borderId="86" xfId="0" applyNumberFormat="1" applyFont="1" applyFill="1" applyBorder="1" applyAlignment="1">
      <alignment horizontal="center" vertical="top"/>
    </xf>
    <xf numFmtId="166" fontId="4" fillId="8" borderId="87" xfId="0" applyNumberFormat="1" applyFont="1" applyFill="1" applyBorder="1" applyAlignment="1">
      <alignment vertical="top" wrapText="1"/>
    </xf>
    <xf numFmtId="166" fontId="4" fillId="8" borderId="40" xfId="0" applyNumberFormat="1" applyFont="1" applyFill="1" applyBorder="1" applyAlignment="1">
      <alignment vertical="top"/>
    </xf>
    <xf numFmtId="4" fontId="4" fillId="8" borderId="42" xfId="0" applyNumberFormat="1" applyFont="1" applyFill="1" applyBorder="1" applyAlignment="1">
      <alignment horizontal="right" vertical="top"/>
    </xf>
    <xf numFmtId="4" fontId="4" fillId="8" borderId="86" xfId="0" applyNumberFormat="1" applyFont="1" applyFill="1" applyBorder="1" applyAlignment="1">
      <alignment horizontal="right" vertical="top"/>
    </xf>
    <xf numFmtId="4" fontId="4" fillId="8" borderId="40" xfId="0" applyNumberFormat="1" applyFont="1" applyFill="1" applyBorder="1" applyAlignment="1">
      <alignment horizontal="right" vertical="top"/>
    </xf>
    <xf numFmtId="4" fontId="4" fillId="8" borderId="46" xfId="0" applyNumberFormat="1" applyFont="1" applyFill="1" applyBorder="1" applyAlignment="1">
      <alignment horizontal="right" vertical="top"/>
    </xf>
    <xf numFmtId="10" fontId="4" fillId="8" borderId="87" xfId="0" applyNumberFormat="1" applyFont="1" applyFill="1" applyBorder="1" applyAlignment="1">
      <alignment horizontal="right" vertical="top"/>
    </xf>
    <xf numFmtId="0" fontId="4" fillId="8" borderId="46" xfId="0" applyFont="1" applyFill="1" applyBorder="1" applyAlignment="1">
      <alignment horizontal="right" vertical="top" wrapText="1"/>
    </xf>
    <xf numFmtId="49" fontId="4" fillId="6" borderId="88" xfId="0" applyNumberFormat="1" applyFont="1" applyFill="1" applyBorder="1" applyAlignment="1">
      <alignment horizontal="center" vertical="top"/>
    </xf>
    <xf numFmtId="166" fontId="4" fillId="6" borderId="89" xfId="0" applyNumberFormat="1" applyFont="1" applyFill="1" applyBorder="1" applyAlignment="1">
      <alignment horizontal="left" vertical="top" wrapText="1"/>
    </xf>
    <xf numFmtId="166" fontId="6" fillId="6" borderId="90" xfId="0" applyNumberFormat="1" applyFont="1" applyFill="1" applyBorder="1" applyAlignment="1">
      <alignment vertical="top"/>
    </xf>
    <xf numFmtId="4" fontId="6" fillId="6" borderId="89" xfId="0" applyNumberFormat="1" applyFont="1" applyFill="1" applyBorder="1" applyAlignment="1">
      <alignment horizontal="right" vertical="top"/>
    </xf>
    <xf numFmtId="4" fontId="6" fillId="6" borderId="90" xfId="0" applyNumberFormat="1" applyFont="1" applyFill="1" applyBorder="1" applyAlignment="1">
      <alignment horizontal="right" vertical="top"/>
    </xf>
    <xf numFmtId="166" fontId="4" fillId="7" borderId="83" xfId="0" applyNumberFormat="1" applyFont="1" applyFill="1" applyBorder="1" applyAlignment="1">
      <alignment vertical="top"/>
    </xf>
    <xf numFmtId="10" fontId="22" fillId="7" borderId="91" xfId="0" applyNumberFormat="1" applyFont="1" applyFill="1" applyBorder="1" applyAlignment="1">
      <alignment horizontal="right" vertical="top"/>
    </xf>
    <xf numFmtId="49" fontId="4" fillId="0" borderId="12" xfId="0" applyNumberFormat="1" applyFont="1" applyBorder="1" applyAlignment="1">
      <alignment horizontal="center" vertical="top"/>
    </xf>
    <xf numFmtId="166" fontId="6" fillId="0" borderId="13" xfId="0" applyNumberFormat="1" applyFont="1" applyBorder="1" applyAlignment="1">
      <alignment vertical="top" wrapText="1"/>
    </xf>
    <xf numFmtId="4" fontId="22" fillId="0" borderId="14" xfId="0" applyNumberFormat="1" applyFont="1" applyBorder="1" applyAlignment="1">
      <alignment horizontal="right" vertical="top"/>
    </xf>
    <xf numFmtId="10" fontId="24" fillId="0" borderId="92" xfId="0" applyNumberFormat="1" applyFont="1" applyBorder="1" applyAlignment="1">
      <alignment horizontal="right" vertical="top"/>
    </xf>
    <xf numFmtId="166" fontId="4" fillId="0" borderId="61" xfId="0" applyNumberFormat="1" applyFont="1" applyBorder="1" applyAlignment="1">
      <alignment vertical="top"/>
    </xf>
    <xf numFmtId="49" fontId="4" fillId="0" borderId="62" xfId="0" applyNumberFormat="1" applyFont="1" applyBorder="1" applyAlignment="1">
      <alignment horizontal="center" vertical="top"/>
    </xf>
    <xf numFmtId="166" fontId="6" fillId="0" borderId="60" xfId="0" applyNumberFormat="1" applyFont="1" applyBorder="1" applyAlignment="1">
      <alignment vertical="top" wrapText="1"/>
    </xf>
    <xf numFmtId="166" fontId="6" fillId="0" borderId="93" xfId="0" applyNumberFormat="1" applyFont="1" applyBorder="1" applyAlignment="1">
      <alignment horizontal="center" vertical="top"/>
    </xf>
    <xf numFmtId="4" fontId="22" fillId="0" borderId="94" xfId="0" applyNumberFormat="1" applyFont="1" applyBorder="1" applyAlignment="1">
      <alignment horizontal="right" vertical="top"/>
    </xf>
    <xf numFmtId="10" fontId="22" fillId="7" borderId="95" xfId="0" applyNumberFormat="1" applyFont="1" applyFill="1" applyBorder="1" applyAlignment="1">
      <alignment horizontal="right" vertical="top"/>
    </xf>
    <xf numFmtId="166" fontId="19" fillId="8" borderId="42" xfId="0" applyNumberFormat="1" applyFont="1" applyFill="1" applyBorder="1" applyAlignment="1">
      <alignment vertical="top"/>
    </xf>
    <xf numFmtId="166" fontId="4" fillId="8" borderId="43" xfId="0" applyNumberFormat="1" applyFont="1" applyFill="1" applyBorder="1" applyAlignment="1">
      <alignment horizontal="center" vertical="top"/>
    </xf>
    <xf numFmtId="166" fontId="6" fillId="8" borderId="96" xfId="0" applyNumberFormat="1" applyFont="1" applyFill="1" applyBorder="1" applyAlignment="1">
      <alignment vertical="top" wrapText="1"/>
    </xf>
    <xf numFmtId="166" fontId="6" fillId="8" borderId="33" xfId="0" applyNumberFormat="1" applyFont="1" applyFill="1" applyBorder="1" applyAlignment="1">
      <alignment vertical="top"/>
    </xf>
    <xf numFmtId="4" fontId="4" fillId="8" borderId="51" xfId="0" applyNumberFormat="1" applyFont="1" applyFill="1" applyBorder="1" applyAlignment="1">
      <alignment horizontal="right" vertical="top"/>
    </xf>
    <xf numFmtId="4" fontId="4" fillId="8" borderId="97" xfId="0" applyNumberFormat="1" applyFont="1" applyFill="1" applyBorder="1" applyAlignment="1">
      <alignment horizontal="right" vertical="top"/>
    </xf>
    <xf numFmtId="4" fontId="4" fillId="8" borderId="96" xfId="0" applyNumberFormat="1" applyFont="1" applyFill="1" applyBorder="1" applyAlignment="1">
      <alignment horizontal="right" vertical="top"/>
    </xf>
    <xf numFmtId="4" fontId="4" fillId="8" borderId="43" xfId="0" applyNumberFormat="1" applyFont="1" applyFill="1" applyBorder="1" applyAlignment="1">
      <alignment horizontal="right" vertical="top"/>
    </xf>
    <xf numFmtId="4" fontId="4" fillId="8" borderId="52" xfId="0" applyNumberFormat="1" applyFont="1" applyFill="1" applyBorder="1" applyAlignment="1">
      <alignment horizontal="right" vertical="top"/>
    </xf>
    <xf numFmtId="4" fontId="4" fillId="8" borderId="98" xfId="0" applyNumberFormat="1" applyFont="1" applyFill="1" applyBorder="1" applyAlignment="1">
      <alignment horizontal="right" vertical="top"/>
    </xf>
    <xf numFmtId="4" fontId="4" fillId="8" borderId="39" xfId="0" applyNumberFormat="1" applyFont="1" applyFill="1" applyBorder="1" applyAlignment="1">
      <alignment horizontal="right" vertical="top"/>
    </xf>
    <xf numFmtId="10" fontId="4" fillId="8" borderId="99" xfId="0" applyNumberFormat="1" applyFont="1" applyFill="1" applyBorder="1" applyAlignment="1">
      <alignment horizontal="right" vertical="top"/>
    </xf>
    <xf numFmtId="0" fontId="4" fillId="8" borderId="100" xfId="0" applyFont="1" applyFill="1" applyBorder="1" applyAlignment="1">
      <alignment horizontal="right" vertical="top" wrapText="1"/>
    </xf>
    <xf numFmtId="166" fontId="4" fillId="6" borderId="101" xfId="0" applyNumberFormat="1" applyFont="1" applyFill="1" applyBorder="1" applyAlignment="1">
      <alignment vertical="top"/>
    </xf>
    <xf numFmtId="49" fontId="4" fillId="6" borderId="82" xfId="0" applyNumberFormat="1" applyFont="1" applyFill="1" applyBorder="1" applyAlignment="1">
      <alignment horizontal="center" vertical="top"/>
    </xf>
    <xf numFmtId="166" fontId="6" fillId="6" borderId="41" xfId="0" applyNumberFormat="1" applyFont="1" applyFill="1" applyBorder="1" applyAlignment="1">
      <alignment vertical="top"/>
    </xf>
    <xf numFmtId="4" fontId="4" fillId="7" borderId="102" xfId="0" applyNumberFormat="1" applyFont="1" applyFill="1" applyBorder="1" applyAlignment="1">
      <alignment horizontal="right" vertical="top"/>
    </xf>
    <xf numFmtId="4" fontId="4" fillId="7" borderId="103" xfId="0" applyNumberFormat="1" applyFont="1" applyFill="1" applyBorder="1" applyAlignment="1">
      <alignment horizontal="right" vertical="top"/>
    </xf>
    <xf numFmtId="4" fontId="4" fillId="7" borderId="53" xfId="0" applyNumberFormat="1" applyFont="1" applyFill="1" applyBorder="1" applyAlignment="1">
      <alignment horizontal="right" vertical="top"/>
    </xf>
    <xf numFmtId="49" fontId="4" fillId="0" borderId="58" xfId="0" applyNumberFormat="1" applyFont="1" applyBorder="1" applyAlignment="1">
      <alignment horizontal="center" vertical="top"/>
    </xf>
    <xf numFmtId="166" fontId="6" fillId="0" borderId="56" xfId="0" applyNumberFormat="1" applyFont="1" applyBorder="1" applyAlignment="1">
      <alignment vertical="top" wrapText="1"/>
    </xf>
    <xf numFmtId="166" fontId="6" fillId="0" borderId="104" xfId="0" applyNumberFormat="1" applyFont="1" applyBorder="1" applyAlignment="1">
      <alignment horizontal="center" vertical="top"/>
    </xf>
    <xf numFmtId="4" fontId="4" fillId="7" borderId="105" xfId="0" applyNumberFormat="1" applyFont="1" applyFill="1" applyBorder="1" applyAlignment="1">
      <alignment horizontal="right" vertical="top"/>
    </xf>
    <xf numFmtId="166" fontId="6" fillId="0" borderId="23" xfId="0" applyNumberFormat="1" applyFont="1" applyBorder="1" applyAlignment="1">
      <alignment vertical="top"/>
    </xf>
    <xf numFmtId="4" fontId="6" fillId="0" borderId="55" xfId="0" applyNumberFormat="1" applyFont="1" applyBorder="1" applyAlignment="1">
      <alignment horizontal="right" vertical="top"/>
    </xf>
    <xf numFmtId="166" fontId="6" fillId="0" borderId="93" xfId="0" applyNumberFormat="1" applyFont="1" applyBorder="1" applyAlignment="1">
      <alignment vertical="top"/>
    </xf>
    <xf numFmtId="4" fontId="6" fillId="0" borderId="106" xfId="0" applyNumberFormat="1" applyFont="1" applyBorder="1" applyAlignment="1">
      <alignment horizontal="right" vertical="top"/>
    </xf>
    <xf numFmtId="4" fontId="4" fillId="8" borderId="44" xfId="0" applyNumberFormat="1" applyFont="1" applyFill="1" applyBorder="1" applyAlignment="1">
      <alignment horizontal="right" vertical="top"/>
    </xf>
    <xf numFmtId="10" fontId="4" fillId="8" borderId="96" xfId="0" applyNumberFormat="1" applyFont="1" applyFill="1" applyBorder="1" applyAlignment="1">
      <alignment horizontal="right" vertical="top"/>
    </xf>
    <xf numFmtId="0" fontId="4" fillId="8" borderId="34" xfId="0" applyFont="1" applyFill="1" applyBorder="1" applyAlignment="1">
      <alignment horizontal="right" vertical="top" wrapText="1"/>
    </xf>
    <xf numFmtId="166" fontId="4" fillId="6" borderId="51" xfId="0" applyNumberFormat="1" applyFont="1" applyFill="1" applyBorder="1" applyAlignment="1">
      <alignment vertical="top"/>
    </xf>
    <xf numFmtId="49" fontId="4" fillId="6" borderId="96" xfId="0" applyNumberFormat="1" applyFont="1" applyFill="1" applyBorder="1" applyAlignment="1">
      <alignment horizontal="center" vertical="top"/>
    </xf>
    <xf numFmtId="4" fontId="4" fillId="7" borderId="107" xfId="0" applyNumberFormat="1" applyFont="1" applyFill="1" applyBorder="1" applyAlignment="1">
      <alignment horizontal="right" vertical="top"/>
    </xf>
    <xf numFmtId="4" fontId="4" fillId="7" borderId="108" xfId="0" applyNumberFormat="1" applyFont="1" applyFill="1" applyBorder="1" applyAlignment="1">
      <alignment horizontal="right" vertical="top"/>
    </xf>
    <xf numFmtId="166" fontId="6" fillId="0" borderId="23" xfId="0" applyNumberFormat="1" applyFont="1" applyBorder="1" applyAlignment="1">
      <alignment vertical="top" wrapText="1"/>
    </xf>
    <xf numFmtId="4" fontId="6" fillId="0" borderId="11" xfId="0" applyNumberFormat="1" applyFont="1" applyBorder="1" applyAlignment="1">
      <alignment horizontal="right" vertical="top" wrapText="1"/>
    </xf>
    <xf numFmtId="4" fontId="6" fillId="0" borderId="12" xfId="0" applyNumberFormat="1" applyFont="1" applyBorder="1" applyAlignment="1">
      <alignment horizontal="right" vertical="top" wrapText="1"/>
    </xf>
    <xf numFmtId="4" fontId="6" fillId="0" borderId="13" xfId="0" applyNumberFormat="1" applyFont="1" applyBorder="1" applyAlignment="1">
      <alignment horizontal="right" vertical="top" wrapText="1"/>
    </xf>
    <xf numFmtId="4" fontId="6" fillId="0" borderId="17" xfId="0" applyNumberFormat="1" applyFont="1" applyBorder="1" applyAlignment="1">
      <alignment horizontal="right" vertical="top" wrapText="1"/>
    </xf>
    <xf numFmtId="166" fontId="6" fillId="0" borderId="104" xfId="0" applyNumberFormat="1" applyFont="1" applyBorder="1" applyAlignment="1">
      <alignment vertical="top" wrapText="1"/>
    </xf>
    <xf numFmtId="4" fontId="6" fillId="0" borderId="57" xfId="0" applyNumberFormat="1" applyFont="1" applyBorder="1" applyAlignment="1">
      <alignment horizontal="right" vertical="top" wrapText="1"/>
    </xf>
    <xf numFmtId="4" fontId="6" fillId="0" borderId="58" xfId="0" applyNumberFormat="1" applyFont="1" applyBorder="1" applyAlignment="1">
      <alignment horizontal="right" vertical="top" wrapText="1"/>
    </xf>
    <xf numFmtId="4" fontId="6" fillId="0" borderId="56" xfId="0" applyNumberFormat="1" applyFont="1" applyBorder="1" applyAlignment="1">
      <alignment horizontal="right" vertical="top" wrapText="1"/>
    </xf>
    <xf numFmtId="4" fontId="6" fillId="0" borderId="61" xfId="0" applyNumberFormat="1" applyFont="1" applyBorder="1" applyAlignment="1">
      <alignment horizontal="right" vertical="top" wrapText="1"/>
    </xf>
    <xf numFmtId="4" fontId="6" fillId="0" borderId="62" xfId="0" applyNumberFormat="1" applyFont="1" applyBorder="1" applyAlignment="1">
      <alignment horizontal="right" vertical="top" wrapText="1"/>
    </xf>
    <xf numFmtId="4" fontId="6" fillId="0" borderId="63" xfId="0" applyNumberFormat="1" applyFont="1" applyBorder="1" applyAlignment="1">
      <alignment horizontal="right" vertical="top" wrapText="1"/>
    </xf>
    <xf numFmtId="4" fontId="6" fillId="0" borderId="74" xfId="0" applyNumberFormat="1" applyFont="1" applyBorder="1" applyAlignment="1">
      <alignment horizontal="right" vertical="top"/>
    </xf>
    <xf numFmtId="166" fontId="4" fillId="2" borderId="47" xfId="0" applyNumberFormat="1" applyFont="1" applyFill="1" applyBorder="1" applyAlignment="1">
      <alignment vertical="top"/>
    </xf>
    <xf numFmtId="49" fontId="4" fillId="2" borderId="48" xfId="0" applyNumberFormat="1" applyFont="1" applyFill="1" applyBorder="1" applyAlignment="1">
      <alignment horizontal="center" vertical="top"/>
    </xf>
    <xf numFmtId="166" fontId="19" fillId="2" borderId="49" xfId="0" applyNumberFormat="1" applyFont="1" applyFill="1" applyBorder="1" applyAlignment="1">
      <alignment vertical="top" wrapText="1"/>
    </xf>
    <xf numFmtId="166" fontId="4" fillId="2" borderId="50" xfId="0" applyNumberFormat="1" applyFont="1" applyFill="1" applyBorder="1" applyAlignment="1">
      <alignment vertical="top"/>
    </xf>
    <xf numFmtId="4" fontId="4" fillId="2" borderId="47" xfId="0" applyNumberFormat="1" applyFont="1" applyFill="1" applyBorder="1" applyAlignment="1">
      <alignment horizontal="right" vertical="top"/>
    </xf>
    <xf numFmtId="4" fontId="4" fillId="2" borderId="48" xfId="0" applyNumberFormat="1" applyFont="1" applyFill="1" applyBorder="1" applyAlignment="1">
      <alignment horizontal="right" vertical="top"/>
    </xf>
    <xf numFmtId="4" fontId="4" fillId="2" borderId="49" xfId="0" applyNumberFormat="1" applyFont="1" applyFill="1" applyBorder="1" applyAlignment="1">
      <alignment horizontal="right" vertical="top"/>
    </xf>
    <xf numFmtId="4" fontId="4" fillId="2" borderId="59" xfId="0" applyNumberFormat="1" applyFont="1" applyFill="1" applyBorder="1" applyAlignment="1">
      <alignment horizontal="right" vertical="top"/>
    </xf>
    <xf numFmtId="4" fontId="4" fillId="2" borderId="105" xfId="0" applyNumberFormat="1" applyFont="1" applyFill="1" applyBorder="1" applyAlignment="1">
      <alignment horizontal="right" vertical="top"/>
    </xf>
    <xf numFmtId="4" fontId="22" fillId="2" borderId="51" xfId="0" applyNumberFormat="1" applyFont="1" applyFill="1" applyBorder="1" applyAlignment="1">
      <alignment horizontal="right" vertical="top"/>
    </xf>
    <xf numFmtId="4" fontId="22" fillId="2" borderId="35" xfId="0" applyNumberFormat="1" applyFont="1" applyFill="1" applyBorder="1" applyAlignment="1">
      <alignment horizontal="right" vertical="top"/>
    </xf>
    <xf numFmtId="10" fontId="22" fillId="2" borderId="72" xfId="0" applyNumberFormat="1" applyFont="1" applyFill="1" applyBorder="1" applyAlignment="1">
      <alignment horizontal="right" vertical="top"/>
    </xf>
    <xf numFmtId="0" fontId="22" fillId="2" borderId="24" xfId="0" applyFont="1" applyFill="1" applyBorder="1" applyAlignment="1">
      <alignment horizontal="right" vertical="top" wrapText="1"/>
    </xf>
    <xf numFmtId="4" fontId="4" fillId="2" borderId="0" xfId="0" applyNumberFormat="1" applyFont="1" applyFill="1" applyAlignment="1">
      <alignment vertical="top"/>
    </xf>
    <xf numFmtId="166" fontId="6" fillId="0" borderId="13" xfId="0" applyNumberFormat="1" applyFont="1" applyBorder="1" applyAlignment="1">
      <alignment horizontal="left" vertical="top" wrapText="1"/>
    </xf>
    <xf numFmtId="166" fontId="6" fillId="0" borderId="56" xfId="0" applyNumberFormat="1" applyFont="1" applyBorder="1" applyAlignment="1">
      <alignment horizontal="left" vertical="top" wrapText="1"/>
    </xf>
    <xf numFmtId="166" fontId="4" fillId="2" borderId="0" xfId="0" applyNumberFormat="1" applyFont="1" applyFill="1" applyAlignment="1">
      <alignment vertical="top"/>
    </xf>
    <xf numFmtId="49" fontId="6" fillId="2" borderId="12" xfId="0" applyNumberFormat="1" applyFont="1" applyFill="1" applyBorder="1" applyAlignment="1">
      <alignment horizontal="center" vertical="top"/>
    </xf>
    <xf numFmtId="166" fontId="6" fillId="2" borderId="12" xfId="0" applyNumberFormat="1" applyFont="1" applyFill="1" applyBorder="1" applyAlignment="1">
      <alignment horizontal="center" vertical="top"/>
    </xf>
    <xf numFmtId="166" fontId="6" fillId="2" borderId="12" xfId="0" applyNumberFormat="1" applyFont="1" applyFill="1" applyBorder="1" applyAlignment="1">
      <alignment vertical="top"/>
    </xf>
    <xf numFmtId="166" fontId="22" fillId="2" borderId="12" xfId="0" applyNumberFormat="1" applyFont="1" applyFill="1" applyBorder="1" applyAlignment="1">
      <alignment horizontal="center" vertical="top"/>
    </xf>
    <xf numFmtId="4" fontId="4" fillId="8" borderId="41" xfId="0" applyNumberFormat="1" applyFont="1" applyFill="1" applyBorder="1" applyAlignment="1">
      <alignment horizontal="right" vertical="top"/>
    </xf>
    <xf numFmtId="49" fontId="4" fillId="6" borderId="96" xfId="0" applyNumberFormat="1" applyFont="1" applyFill="1" applyBorder="1" applyAlignment="1">
      <alignment horizontal="center" vertical="top" wrapText="1"/>
    </xf>
    <xf numFmtId="4" fontId="22" fillId="6" borderId="90" xfId="0" applyNumberFormat="1" applyFont="1" applyFill="1" applyBorder="1" applyAlignment="1">
      <alignment horizontal="right" vertical="top"/>
    </xf>
    <xf numFmtId="4" fontId="22" fillId="6" borderId="103" xfId="0" applyNumberFormat="1" applyFont="1" applyFill="1" applyBorder="1" applyAlignment="1">
      <alignment horizontal="right" vertical="top"/>
    </xf>
    <xf numFmtId="10" fontId="22" fillId="6" borderId="53" xfId="0" applyNumberFormat="1" applyFont="1" applyFill="1" applyBorder="1" applyAlignment="1">
      <alignment horizontal="right" vertical="top"/>
    </xf>
    <xf numFmtId="0" fontId="22" fillId="6" borderId="54" xfId="0" applyFont="1" applyFill="1" applyBorder="1" applyAlignment="1">
      <alignment horizontal="right" vertical="top" wrapText="1"/>
    </xf>
    <xf numFmtId="4" fontId="22" fillId="0" borderId="61" xfId="0" applyNumberFormat="1" applyFont="1" applyBorder="1" applyAlignment="1">
      <alignment horizontal="right" vertical="top"/>
    </xf>
    <xf numFmtId="4" fontId="22" fillId="0" borderId="63" xfId="0" applyNumberFormat="1" applyFont="1" applyBorder="1" applyAlignment="1">
      <alignment horizontal="right" vertical="top"/>
    </xf>
    <xf numFmtId="4" fontId="22" fillId="0" borderId="109" xfId="0" applyNumberFormat="1" applyFont="1" applyBorder="1" applyAlignment="1">
      <alignment horizontal="right" vertical="top"/>
    </xf>
    <xf numFmtId="166" fontId="4" fillId="6" borderId="41" xfId="0" applyNumberFormat="1" applyFont="1" applyFill="1" applyBorder="1" applyAlignment="1">
      <alignment vertical="top"/>
    </xf>
    <xf numFmtId="4" fontId="4" fillId="6" borderId="40" xfId="0" applyNumberFormat="1" applyFont="1" applyFill="1" applyBorder="1" applyAlignment="1">
      <alignment horizontal="right" vertical="top"/>
    </xf>
    <xf numFmtId="4" fontId="4" fillId="6" borderId="41" xfId="0" applyNumberFormat="1" applyFont="1" applyFill="1" applyBorder="1" applyAlignment="1">
      <alignment horizontal="right" vertical="top"/>
    </xf>
    <xf numFmtId="4" fontId="4" fillId="6" borderId="45" xfId="0" applyNumberFormat="1" applyFont="1" applyFill="1" applyBorder="1" applyAlignment="1">
      <alignment horizontal="right" vertical="top"/>
    </xf>
    <xf numFmtId="166" fontId="19" fillId="7" borderId="53" xfId="0" applyNumberFormat="1" applyFont="1" applyFill="1" applyBorder="1" applyAlignment="1">
      <alignment horizontal="left" vertical="top" wrapText="1"/>
    </xf>
    <xf numFmtId="166" fontId="19" fillId="7" borderId="49" xfId="0" applyNumberFormat="1" applyFont="1" applyFill="1" applyBorder="1" applyAlignment="1">
      <alignment horizontal="left" vertical="top" wrapText="1"/>
    </xf>
    <xf numFmtId="10" fontId="4" fillId="8" borderId="39" xfId="0" applyNumberFormat="1" applyFont="1" applyFill="1" applyBorder="1" applyAlignment="1">
      <alignment horizontal="right" vertical="top"/>
    </xf>
    <xf numFmtId="166" fontId="4" fillId="6" borderId="34" xfId="0" applyNumberFormat="1" applyFont="1" applyFill="1" applyBorder="1" applyAlignment="1">
      <alignment vertical="top"/>
    </xf>
    <xf numFmtId="49" fontId="4" fillId="6" borderId="33" xfId="0" applyNumberFormat="1" applyFont="1" applyFill="1" applyBorder="1" applyAlignment="1">
      <alignment horizontal="center" vertical="top"/>
    </xf>
    <xf numFmtId="49" fontId="4" fillId="0" borderId="12" xfId="0" quotePrefix="1" applyNumberFormat="1" applyFont="1" applyBorder="1" applyAlignment="1">
      <alignment horizontal="center" vertical="top"/>
    </xf>
    <xf numFmtId="166" fontId="4" fillId="0" borderId="12" xfId="0" applyNumberFormat="1" applyFont="1" applyBorder="1"/>
    <xf numFmtId="49" fontId="6" fillId="0" borderId="12" xfId="0" applyNumberFormat="1" applyFont="1" applyBorder="1" applyAlignment="1">
      <alignment horizontal="center"/>
    </xf>
    <xf numFmtId="166" fontId="6" fillId="0" borderId="12" xfId="0" applyNumberFormat="1" applyFont="1" applyBorder="1" applyAlignment="1">
      <alignment wrapText="1"/>
    </xf>
    <xf numFmtId="166" fontId="6" fillId="0" borderId="12" xfId="0" applyNumberFormat="1" applyFont="1" applyBorder="1" applyAlignment="1">
      <alignment horizontal="center"/>
    </xf>
    <xf numFmtId="166" fontId="6" fillId="0" borderId="12" xfId="0" applyNumberFormat="1" applyFont="1" applyBorder="1" applyAlignment="1">
      <alignment horizontal="right"/>
    </xf>
    <xf numFmtId="166" fontId="6" fillId="0" borderId="12" xfId="0" applyNumberFormat="1" applyFont="1" applyBorder="1"/>
    <xf numFmtId="166" fontId="24" fillId="0" borderId="12" xfId="0" applyNumberFormat="1" applyFont="1" applyBorder="1" applyAlignment="1">
      <alignment horizontal="center"/>
    </xf>
    <xf numFmtId="4" fontId="4" fillId="8" borderId="110" xfId="0" applyNumberFormat="1" applyFont="1" applyFill="1" applyBorder="1" applyAlignment="1">
      <alignment horizontal="right" vertical="top"/>
    </xf>
    <xf numFmtId="4" fontId="4" fillId="8" borderId="111" xfId="0" applyNumberFormat="1" applyFont="1" applyFill="1" applyBorder="1" applyAlignment="1">
      <alignment horizontal="right" vertical="top"/>
    </xf>
    <xf numFmtId="4" fontId="4" fillId="8" borderId="112" xfId="0" applyNumberFormat="1" applyFont="1" applyFill="1" applyBorder="1" applyAlignment="1">
      <alignment horizontal="right" vertical="top"/>
    </xf>
    <xf numFmtId="10" fontId="4" fillId="8" borderId="113" xfId="0" applyNumberFormat="1" applyFont="1" applyFill="1" applyBorder="1" applyAlignment="1">
      <alignment horizontal="right" vertical="top"/>
    </xf>
    <xf numFmtId="166" fontId="4" fillId="2" borderId="34" xfId="0" applyNumberFormat="1" applyFont="1" applyFill="1" applyBorder="1" applyAlignment="1">
      <alignment vertical="top"/>
    </xf>
    <xf numFmtId="49" fontId="4" fillId="2" borderId="33" xfId="0" applyNumberFormat="1" applyFont="1" applyFill="1" applyBorder="1" applyAlignment="1">
      <alignment horizontal="center" vertical="top"/>
    </xf>
    <xf numFmtId="166" fontId="4" fillId="2" borderId="33" xfId="0" applyNumberFormat="1" applyFont="1" applyFill="1" applyBorder="1" applyAlignment="1">
      <alignment horizontal="left" vertical="top" wrapText="1"/>
    </xf>
    <xf numFmtId="166" fontId="6" fillId="2" borderId="114" xfId="0" applyNumberFormat="1" applyFont="1" applyFill="1" applyBorder="1" applyAlignment="1">
      <alignment horizontal="center" vertical="top"/>
    </xf>
    <xf numFmtId="4" fontId="4" fillId="2" borderId="12" xfId="0" applyNumberFormat="1" applyFont="1" applyFill="1" applyBorder="1" applyAlignment="1">
      <alignment horizontal="right" vertical="top"/>
    </xf>
    <xf numFmtId="4" fontId="6" fillId="2" borderId="39" xfId="0" applyNumberFormat="1" applyFont="1" applyFill="1" applyBorder="1" applyAlignment="1">
      <alignment horizontal="right" vertical="top"/>
    </xf>
    <xf numFmtId="4" fontId="6" fillId="2" borderId="35" xfId="0" applyNumberFormat="1" applyFont="1" applyFill="1" applyBorder="1" applyAlignment="1">
      <alignment horizontal="right" vertical="top"/>
    </xf>
    <xf numFmtId="4" fontId="6" fillId="2" borderId="33" xfId="0" applyNumberFormat="1" applyFont="1" applyFill="1" applyBorder="1" applyAlignment="1">
      <alignment horizontal="right" vertical="top"/>
    </xf>
    <xf numFmtId="0" fontId="4" fillId="2" borderId="46" xfId="0" applyFont="1" applyFill="1" applyBorder="1" applyAlignment="1">
      <alignment horizontal="right" vertical="top" wrapText="1"/>
    </xf>
    <xf numFmtId="167" fontId="6" fillId="0" borderId="12" xfId="0" applyNumberFormat="1" applyFont="1" applyBorder="1" applyAlignment="1">
      <alignment horizontal="center" vertical="top"/>
    </xf>
    <xf numFmtId="4" fontId="6" fillId="0" borderId="59" xfId="0" applyNumberFormat="1" applyFont="1" applyBorder="1" applyAlignment="1">
      <alignment horizontal="right" vertical="top"/>
    </xf>
    <xf numFmtId="4" fontId="6" fillId="0" borderId="115" xfId="0" applyNumberFormat="1" applyFont="1" applyBorder="1" applyAlignment="1">
      <alignment horizontal="right" vertical="top"/>
    </xf>
    <xf numFmtId="4" fontId="6" fillId="0" borderId="48" xfId="0" applyNumberFormat="1" applyFont="1" applyBorder="1" applyAlignment="1">
      <alignment horizontal="right" vertical="top"/>
    </xf>
    <xf numFmtId="4" fontId="6" fillId="0" borderId="47" xfId="0" applyNumberFormat="1" applyFont="1" applyBorder="1" applyAlignment="1">
      <alignment horizontal="right" vertical="top"/>
    </xf>
    <xf numFmtId="4" fontId="22" fillId="0" borderId="47" xfId="0" applyNumberFormat="1" applyFont="1" applyBorder="1" applyAlignment="1">
      <alignment horizontal="right" vertical="top"/>
    </xf>
    <xf numFmtId="4" fontId="22" fillId="0" borderId="59" xfId="0" applyNumberFormat="1" applyFont="1" applyBorder="1" applyAlignment="1">
      <alignment horizontal="right" vertical="top"/>
    </xf>
    <xf numFmtId="4" fontId="22" fillId="0" borderId="6" xfId="0" applyNumberFormat="1" applyFont="1" applyBorder="1" applyAlignment="1">
      <alignment horizontal="right" vertical="top"/>
    </xf>
    <xf numFmtId="10" fontId="22" fillId="0" borderId="116" xfId="0" applyNumberFormat="1" applyFont="1" applyBorder="1" applyAlignment="1">
      <alignment horizontal="right" vertical="top"/>
    </xf>
    <xf numFmtId="0" fontId="22" fillId="0" borderId="117" xfId="0" applyFont="1" applyBorder="1" applyAlignment="1">
      <alignment horizontal="right" vertical="top" wrapText="1"/>
    </xf>
    <xf numFmtId="10" fontId="22" fillId="0" borderId="13" xfId="0" applyNumberFormat="1" applyFont="1" applyBorder="1" applyAlignment="1">
      <alignment horizontal="right" vertical="top"/>
    </xf>
    <xf numFmtId="0" fontId="22" fillId="0" borderId="24" xfId="0" applyFont="1" applyBorder="1" applyAlignment="1">
      <alignment horizontal="right" vertical="top" wrapText="1"/>
    </xf>
    <xf numFmtId="4" fontId="6" fillId="0" borderId="17" xfId="0" applyNumberFormat="1" applyFont="1" applyBorder="1" applyAlignment="1">
      <alignment horizontal="right" vertical="top"/>
    </xf>
    <xf numFmtId="4" fontId="6" fillId="0" borderId="22" xfId="0" applyNumberFormat="1" applyFont="1" applyBorder="1" applyAlignment="1">
      <alignment horizontal="right" vertical="top"/>
    </xf>
    <xf numFmtId="4" fontId="6" fillId="0" borderId="67" xfId="0" applyNumberFormat="1" applyFont="1" applyBorder="1" applyAlignment="1">
      <alignment horizontal="right" vertical="top"/>
    </xf>
    <xf numFmtId="4" fontId="6" fillId="0" borderId="68" xfId="0" applyNumberFormat="1" applyFont="1" applyBorder="1" applyAlignment="1">
      <alignment horizontal="right" vertical="top"/>
    </xf>
    <xf numFmtId="4" fontId="6" fillId="0" borderId="66" xfId="0" applyNumberFormat="1" applyFont="1" applyBorder="1" applyAlignment="1">
      <alignment horizontal="right" vertical="top"/>
    </xf>
    <xf numFmtId="0" fontId="22" fillId="0" borderId="75" xfId="0" applyFont="1" applyBorder="1" applyAlignment="1">
      <alignment horizontal="right" vertical="top" wrapText="1"/>
    </xf>
    <xf numFmtId="167" fontId="23" fillId="0" borderId="12" xfId="0" applyNumberFormat="1" applyFont="1" applyBorder="1" applyAlignment="1">
      <alignment horizontal="center" vertical="top"/>
    </xf>
    <xf numFmtId="166" fontId="19" fillId="8" borderId="20" xfId="0" applyNumberFormat="1" applyFont="1" applyFill="1" applyBorder="1" applyAlignment="1">
      <alignment vertical="top"/>
    </xf>
    <xf numFmtId="166" fontId="4" fillId="8" borderId="21" xfId="0" applyNumberFormat="1" applyFont="1" applyFill="1" applyBorder="1" applyAlignment="1">
      <alignment horizontal="center" vertical="top"/>
    </xf>
    <xf numFmtId="166" fontId="6" fillId="8" borderId="77" xfId="0" applyNumberFormat="1" applyFont="1" applyFill="1" applyBorder="1" applyAlignment="1">
      <alignment vertical="top" wrapText="1"/>
    </xf>
    <xf numFmtId="166" fontId="6" fillId="8" borderId="78" xfId="0" applyNumberFormat="1" applyFont="1" applyFill="1" applyBorder="1" applyAlignment="1">
      <alignment vertical="top"/>
    </xf>
    <xf numFmtId="4" fontId="4" fillId="8" borderId="118" xfId="0" applyNumberFormat="1" applyFont="1" applyFill="1" applyBorder="1" applyAlignment="1">
      <alignment horizontal="center" vertical="top"/>
    </xf>
    <xf numFmtId="4" fontId="4" fillId="8" borderId="119" xfId="0" applyNumberFormat="1" applyFont="1" applyFill="1" applyBorder="1" applyAlignment="1">
      <alignment horizontal="right" vertical="top"/>
    </xf>
    <xf numFmtId="4" fontId="4" fillId="8" borderId="120" xfId="0" applyNumberFormat="1" applyFont="1" applyFill="1" applyBorder="1" applyAlignment="1">
      <alignment horizontal="right" vertical="top"/>
    </xf>
    <xf numFmtId="4" fontId="4" fillId="8" borderId="121" xfId="0" applyNumberFormat="1" applyFont="1" applyFill="1" applyBorder="1" applyAlignment="1">
      <alignment horizontal="right" vertical="top"/>
    </xf>
    <xf numFmtId="4" fontId="4" fillId="8" borderId="118" xfId="0" applyNumberFormat="1" applyFont="1" applyFill="1" applyBorder="1" applyAlignment="1">
      <alignment horizontal="right" vertical="top"/>
    </xf>
    <xf numFmtId="4" fontId="4" fillId="8" borderId="81" xfId="0" applyNumberFormat="1" applyFont="1" applyFill="1" applyBorder="1" applyAlignment="1">
      <alignment horizontal="right" vertical="top"/>
    </xf>
    <xf numFmtId="4" fontId="4" fillId="8" borderId="122" xfId="0" applyNumberFormat="1" applyFont="1" applyFill="1" applyBorder="1" applyAlignment="1">
      <alignment horizontal="right" vertical="top"/>
    </xf>
    <xf numFmtId="4" fontId="4" fillId="8" borderId="123" xfId="0" applyNumberFormat="1" applyFont="1" applyFill="1" applyBorder="1" applyAlignment="1">
      <alignment horizontal="right" vertical="top"/>
    </xf>
    <xf numFmtId="4" fontId="4" fillId="8" borderId="124" xfId="0" applyNumberFormat="1" applyFont="1" applyFill="1" applyBorder="1" applyAlignment="1">
      <alignment horizontal="right" vertical="top"/>
    </xf>
    <xf numFmtId="49" fontId="4" fillId="6" borderId="50" xfId="0" applyNumberFormat="1" applyFont="1" applyFill="1" applyBorder="1" applyAlignment="1">
      <alignment horizontal="center" vertical="top"/>
    </xf>
    <xf numFmtId="166" fontId="6" fillId="6" borderId="41" xfId="0" applyNumberFormat="1" applyFont="1" applyFill="1" applyBorder="1" applyAlignment="1">
      <alignment horizontal="center" vertical="top"/>
    </xf>
    <xf numFmtId="10" fontId="4" fillId="6" borderId="41" xfId="0" applyNumberFormat="1" applyFont="1" applyFill="1" applyBorder="1" applyAlignment="1">
      <alignment horizontal="right" vertical="top"/>
    </xf>
    <xf numFmtId="0" fontId="4" fillId="6" borderId="46" xfId="0" applyFont="1" applyFill="1" applyBorder="1" applyAlignment="1">
      <alignment horizontal="right" vertical="top" wrapText="1"/>
    </xf>
    <xf numFmtId="166" fontId="4" fillId="0" borderId="24" xfId="0" applyNumberFormat="1" applyFont="1" applyBorder="1" applyAlignment="1">
      <alignment vertical="top"/>
    </xf>
    <xf numFmtId="167" fontId="4" fillId="0" borderId="24" xfId="0" applyNumberFormat="1" applyFont="1" applyBorder="1" applyAlignment="1">
      <alignment horizontal="center" vertical="top"/>
    </xf>
    <xf numFmtId="166" fontId="6" fillId="0" borderId="9" xfId="0" applyNumberFormat="1" applyFont="1" applyBorder="1" applyAlignment="1">
      <alignment vertical="top" wrapText="1"/>
    </xf>
    <xf numFmtId="4" fontId="6" fillId="0" borderId="125" xfId="0" applyNumberFormat="1" applyFont="1" applyBorder="1" applyAlignment="1">
      <alignment horizontal="right" vertical="top"/>
    </xf>
    <xf numFmtId="4" fontId="6" fillId="0" borderId="126" xfId="0" applyNumberFormat="1" applyFont="1" applyBorder="1" applyAlignment="1">
      <alignment horizontal="right" vertical="top"/>
    </xf>
    <xf numFmtId="4" fontId="6" fillId="0" borderId="64" xfId="0" applyNumberFormat="1" applyFont="1" applyBorder="1" applyAlignment="1">
      <alignment horizontal="right" vertical="top"/>
    </xf>
    <xf numFmtId="4" fontId="6" fillId="0" borderId="127" xfId="0" applyNumberFormat="1" applyFont="1" applyBorder="1" applyAlignment="1">
      <alignment horizontal="right" vertical="top"/>
    </xf>
    <xf numFmtId="4" fontId="6" fillId="0" borderId="71" xfId="0" applyNumberFormat="1" applyFont="1" applyBorder="1" applyAlignment="1">
      <alignment horizontal="right" vertical="top"/>
    </xf>
    <xf numFmtId="166" fontId="4" fillId="0" borderId="75" xfId="0" applyNumberFormat="1" applyFont="1" applyBorder="1" applyAlignment="1">
      <alignment vertical="top"/>
    </xf>
    <xf numFmtId="166" fontId="6" fillId="0" borderId="128" xfId="0" applyNumberFormat="1" applyFont="1" applyBorder="1" applyAlignment="1">
      <alignment vertical="top" wrapText="1"/>
    </xf>
    <xf numFmtId="10" fontId="4" fillId="8" borderId="129" xfId="0" applyNumberFormat="1" applyFont="1" applyFill="1" applyBorder="1" applyAlignment="1">
      <alignment horizontal="right" vertical="top"/>
    </xf>
    <xf numFmtId="0" fontId="4" fillId="8" borderId="25" xfId="0" applyFont="1" applyFill="1" applyBorder="1" applyAlignment="1">
      <alignment horizontal="right" vertical="top" wrapText="1"/>
    </xf>
    <xf numFmtId="166" fontId="4" fillId="6" borderId="54" xfId="0" applyNumberFormat="1" applyFont="1" applyFill="1" applyBorder="1" applyAlignment="1">
      <alignment vertical="top"/>
    </xf>
    <xf numFmtId="166" fontId="6" fillId="0" borderId="9" xfId="0" applyNumberFormat="1" applyFont="1" applyBorder="1" applyAlignment="1">
      <alignment vertical="top" wrapText="1"/>
    </xf>
    <xf numFmtId="166" fontId="6" fillId="0" borderId="15" xfId="0" applyNumberFormat="1" applyFont="1" applyBorder="1" applyAlignment="1">
      <alignment horizontal="center" vertical="top"/>
    </xf>
    <xf numFmtId="166" fontId="6" fillId="0" borderId="128" xfId="0" applyNumberFormat="1" applyFont="1" applyBorder="1" applyAlignment="1">
      <alignment vertical="top" wrapText="1"/>
    </xf>
    <xf numFmtId="166" fontId="4" fillId="10" borderId="33" xfId="0" applyNumberFormat="1" applyFont="1" applyFill="1" applyBorder="1" applyAlignment="1">
      <alignment horizontal="center" vertical="top"/>
    </xf>
    <xf numFmtId="4" fontId="4" fillId="10" borderId="34" xfId="0" applyNumberFormat="1" applyFont="1" applyFill="1" applyBorder="1" applyAlignment="1">
      <alignment horizontal="right" vertical="top"/>
    </xf>
    <xf numFmtId="4" fontId="4" fillId="10" borderId="98" xfId="0" applyNumberFormat="1" applyFont="1" applyFill="1" applyBorder="1" applyAlignment="1">
      <alignment horizontal="right" vertical="top"/>
    </xf>
    <xf numFmtId="4" fontId="4" fillId="10" borderId="96" xfId="0" applyNumberFormat="1" applyFont="1" applyFill="1" applyBorder="1" applyAlignment="1">
      <alignment horizontal="right" vertical="top"/>
    </xf>
    <xf numFmtId="4" fontId="4" fillId="10" borderId="46" xfId="0" applyNumberFormat="1" applyFont="1" applyFill="1" applyBorder="1" applyAlignment="1">
      <alignment horizontal="right" vertical="top"/>
    </xf>
    <xf numFmtId="4" fontId="4" fillId="10" borderId="44" xfId="0" applyNumberFormat="1" applyFont="1" applyFill="1" applyBorder="1" applyAlignment="1">
      <alignment horizontal="right" vertical="top"/>
    </xf>
    <xf numFmtId="4" fontId="4" fillId="10" borderId="35" xfId="0" applyNumberFormat="1" applyFont="1" applyFill="1" applyBorder="1" applyAlignment="1">
      <alignment horizontal="right" vertical="top"/>
    </xf>
    <xf numFmtId="10" fontId="4" fillId="10" borderId="72" xfId="0" applyNumberFormat="1" applyFont="1" applyFill="1" applyBorder="1" applyAlignment="1">
      <alignment horizontal="right" vertical="top"/>
    </xf>
    <xf numFmtId="0" fontId="4" fillId="10" borderId="24" xfId="0" applyFont="1" applyFill="1" applyBorder="1" applyAlignment="1">
      <alignment horizontal="right" vertical="top" wrapText="1"/>
    </xf>
    <xf numFmtId="166" fontId="4" fillId="6" borderId="33" xfId="0" applyNumberFormat="1" applyFont="1" applyFill="1" applyBorder="1" applyAlignment="1">
      <alignment horizontal="left" vertical="top" wrapText="1"/>
    </xf>
    <xf numFmtId="166" fontId="4" fillId="6" borderId="39" xfId="0" applyNumberFormat="1" applyFont="1" applyFill="1" applyBorder="1" applyAlignment="1">
      <alignment horizontal="center" vertical="top"/>
    </xf>
    <xf numFmtId="4" fontId="4" fillId="6" borderId="33" xfId="0" applyNumberFormat="1" applyFont="1" applyFill="1" applyBorder="1" applyAlignment="1">
      <alignment horizontal="right" vertical="top"/>
    </xf>
    <xf numFmtId="4" fontId="4" fillId="6" borderId="39" xfId="0" applyNumberFormat="1" applyFont="1" applyFill="1" applyBorder="1" applyAlignment="1">
      <alignment horizontal="right" vertical="top"/>
    </xf>
    <xf numFmtId="4" fontId="4" fillId="6" borderId="35" xfId="0" applyNumberFormat="1" applyFont="1" applyFill="1" applyBorder="1" applyAlignment="1">
      <alignment horizontal="right" vertical="top"/>
    </xf>
    <xf numFmtId="166" fontId="4" fillId="0" borderId="47" xfId="0" applyNumberFormat="1" applyFont="1" applyBorder="1" applyAlignment="1">
      <alignment vertical="top"/>
    </xf>
    <xf numFmtId="167" fontId="4" fillId="0" borderId="48" xfId="0" applyNumberFormat="1" applyFont="1" applyBorder="1" applyAlignment="1">
      <alignment horizontal="center" vertical="top"/>
    </xf>
    <xf numFmtId="166" fontId="6" fillId="0" borderId="48" xfId="0" applyNumberFormat="1" applyFont="1" applyBorder="1" applyAlignment="1">
      <alignment vertical="top" wrapText="1"/>
    </xf>
    <xf numFmtId="166" fontId="6" fillId="0" borderId="116" xfId="0" applyNumberFormat="1" applyFont="1" applyBorder="1" applyAlignment="1">
      <alignment horizontal="center" vertical="top"/>
    </xf>
    <xf numFmtId="4" fontId="6" fillId="0" borderId="116" xfId="0" applyNumberFormat="1" applyFont="1" applyBorder="1" applyAlignment="1">
      <alignment horizontal="right" vertical="top"/>
    </xf>
    <xf numFmtId="4" fontId="22" fillId="0" borderId="116" xfId="0" applyNumberFormat="1" applyFont="1" applyBorder="1" applyAlignment="1">
      <alignment horizontal="right" vertical="top"/>
    </xf>
    <xf numFmtId="4" fontId="22" fillId="0" borderId="117" xfId="0" applyNumberFormat="1" applyFont="1" applyBorder="1" applyAlignment="1">
      <alignment horizontal="right" vertical="top"/>
    </xf>
    <xf numFmtId="10" fontId="22" fillId="0" borderId="92" xfId="0" applyNumberFormat="1" applyFont="1" applyBorder="1" applyAlignment="1">
      <alignment horizontal="right" vertical="top"/>
    </xf>
    <xf numFmtId="4" fontId="22" fillId="0" borderId="13" xfId="0" applyNumberFormat="1" applyFont="1" applyBorder="1" applyAlignment="1">
      <alignment horizontal="right" vertical="top"/>
    </xf>
    <xf numFmtId="4" fontId="22" fillId="0" borderId="24" xfId="0" applyNumberFormat="1" applyFont="1" applyBorder="1" applyAlignment="1">
      <alignment horizontal="right" vertical="top"/>
    </xf>
    <xf numFmtId="167" fontId="4" fillId="0" borderId="62" xfId="0" applyNumberFormat="1" applyFont="1" applyBorder="1" applyAlignment="1">
      <alignment horizontal="center" vertical="top"/>
    </xf>
    <xf numFmtId="166" fontId="6" fillId="0" borderId="62" xfId="0" applyNumberFormat="1" applyFont="1" applyBorder="1" applyAlignment="1">
      <alignment vertical="top" wrapText="1"/>
    </xf>
    <xf numFmtId="166" fontId="6" fillId="0" borderId="60" xfId="0" applyNumberFormat="1" applyFont="1" applyBorder="1" applyAlignment="1">
      <alignment horizontal="center" vertical="top"/>
    </xf>
    <xf numFmtId="4" fontId="22" fillId="0" borderId="60" xfId="0" applyNumberFormat="1" applyFont="1" applyBorder="1" applyAlignment="1">
      <alignment horizontal="right" vertical="top"/>
    </xf>
    <xf numFmtId="166" fontId="4" fillId="10" borderId="82" xfId="0" applyNumberFormat="1" applyFont="1" applyFill="1" applyBorder="1" applyAlignment="1">
      <alignment horizontal="center" vertical="top"/>
    </xf>
    <xf numFmtId="4" fontId="4" fillId="10" borderId="101" xfId="0" applyNumberFormat="1" applyFont="1" applyFill="1" applyBorder="1" applyAlignment="1">
      <alignment horizontal="right" vertical="top"/>
    </xf>
    <xf numFmtId="4" fontId="4" fillId="10" borderId="123" xfId="0" applyNumberFormat="1" applyFont="1" applyFill="1" applyBorder="1" applyAlignment="1">
      <alignment horizontal="right" vertical="top"/>
    </xf>
    <xf numFmtId="4" fontId="4" fillId="10" borderId="88" xfId="0" applyNumberFormat="1" applyFont="1" applyFill="1" applyBorder="1" applyAlignment="1">
      <alignment horizontal="right" vertical="top"/>
    </xf>
    <xf numFmtId="4" fontId="4" fillId="10" borderId="132" xfId="0" applyNumberFormat="1" applyFont="1" applyFill="1" applyBorder="1" applyAlignment="1">
      <alignment horizontal="right" vertical="top"/>
    </xf>
    <xf numFmtId="4" fontId="4" fillId="10" borderId="133" xfId="0" applyNumberFormat="1" applyFont="1" applyFill="1" applyBorder="1" applyAlignment="1">
      <alignment horizontal="right" vertical="top"/>
    </xf>
    <xf numFmtId="4" fontId="4" fillId="10" borderId="37" xfId="0" applyNumberFormat="1" applyFont="1" applyFill="1" applyBorder="1" applyAlignment="1">
      <alignment horizontal="right" vertical="top"/>
    </xf>
    <xf numFmtId="4" fontId="4" fillId="8" borderId="134" xfId="0" applyNumberFormat="1" applyFont="1" applyFill="1" applyBorder="1" applyAlignment="1">
      <alignment horizontal="right" vertical="top"/>
    </xf>
    <xf numFmtId="4" fontId="4" fillId="8" borderId="90" xfId="0" applyNumberFormat="1" applyFont="1" applyFill="1" applyBorder="1" applyAlignment="1">
      <alignment horizontal="right" vertical="top"/>
    </xf>
    <xf numFmtId="4" fontId="4" fillId="8" borderId="25" xfId="0" applyNumberFormat="1" applyFont="1" applyFill="1" applyBorder="1" applyAlignment="1">
      <alignment horizontal="right" vertical="top"/>
    </xf>
    <xf numFmtId="10" fontId="4" fillId="10" borderId="95" xfId="0" applyNumberFormat="1" applyFont="1" applyFill="1" applyBorder="1" applyAlignment="1">
      <alignment horizontal="right" vertical="top"/>
    </xf>
    <xf numFmtId="166" fontId="6" fillId="6" borderId="39" xfId="0" applyNumberFormat="1" applyFont="1" applyFill="1" applyBorder="1" applyAlignment="1">
      <alignment horizontal="center" vertical="top"/>
    </xf>
    <xf numFmtId="4" fontId="6" fillId="6" borderId="33" xfId="0" applyNumberFormat="1" applyFont="1" applyFill="1" applyBorder="1" applyAlignment="1">
      <alignment horizontal="right" vertical="top"/>
    </xf>
    <xf numFmtId="4" fontId="6" fillId="6" borderId="39" xfId="0" applyNumberFormat="1" applyFont="1" applyFill="1" applyBorder="1" applyAlignment="1">
      <alignment horizontal="right" vertical="top"/>
    </xf>
    <xf numFmtId="4" fontId="6" fillId="6" borderId="35" xfId="0" applyNumberFormat="1" applyFont="1" applyFill="1" applyBorder="1" applyAlignment="1">
      <alignment horizontal="right" vertical="top"/>
    </xf>
    <xf numFmtId="4" fontId="4" fillId="6" borderId="38" xfId="0" applyNumberFormat="1" applyFont="1" applyFill="1" applyBorder="1" applyAlignment="1">
      <alignment horizontal="right" vertical="top"/>
    </xf>
    <xf numFmtId="10" fontId="4" fillId="6" borderId="39" xfId="0" applyNumberFormat="1" applyFont="1" applyFill="1" applyBorder="1" applyAlignment="1">
      <alignment horizontal="right" vertical="top"/>
    </xf>
    <xf numFmtId="0" fontId="4" fillId="6" borderId="34" xfId="0" applyFont="1" applyFill="1" applyBorder="1" applyAlignment="1">
      <alignment horizontal="right" vertical="top" wrapText="1"/>
    </xf>
    <xf numFmtId="167" fontId="4" fillId="0" borderId="12" xfId="0" applyNumberFormat="1" applyFont="1" applyBorder="1" applyAlignment="1">
      <alignment horizontal="center" vertical="top"/>
    </xf>
    <xf numFmtId="166" fontId="6" fillId="0" borderId="13" xfId="0" applyNumberFormat="1" applyFont="1" applyBorder="1" applyAlignment="1">
      <alignment horizontal="center" vertical="top"/>
    </xf>
    <xf numFmtId="10" fontId="22" fillId="0" borderId="60" xfId="0" applyNumberFormat="1" applyFont="1" applyBorder="1" applyAlignment="1">
      <alignment horizontal="right" vertical="top"/>
    </xf>
    <xf numFmtId="0" fontId="22" fillId="0" borderId="25" xfId="0" applyFont="1" applyBorder="1" applyAlignment="1">
      <alignment horizontal="right" vertical="top" wrapText="1"/>
    </xf>
    <xf numFmtId="166" fontId="6" fillId="8" borderId="82" xfId="0" applyNumberFormat="1" applyFont="1" applyFill="1" applyBorder="1" applyAlignment="1">
      <alignment vertical="top"/>
    </xf>
    <xf numFmtId="4" fontId="4" fillId="8" borderId="132" xfId="0" applyNumberFormat="1" applyFont="1" applyFill="1" applyBorder="1" applyAlignment="1">
      <alignment horizontal="right" vertical="top"/>
    </xf>
    <xf numFmtId="10" fontId="4" fillId="10" borderId="53" xfId="0" applyNumberFormat="1" applyFont="1" applyFill="1" applyBorder="1" applyAlignment="1">
      <alignment horizontal="right" vertical="top"/>
    </xf>
    <xf numFmtId="0" fontId="4" fillId="10" borderId="54" xfId="0" applyFont="1" applyFill="1" applyBorder="1" applyAlignment="1">
      <alignment horizontal="right" vertical="top" wrapText="1"/>
    </xf>
    <xf numFmtId="166" fontId="4" fillId="6" borderId="46" xfId="0" applyNumberFormat="1" applyFont="1" applyFill="1" applyBorder="1" applyAlignment="1">
      <alignment vertical="top"/>
    </xf>
    <xf numFmtId="4" fontId="22" fillId="7" borderId="39" xfId="0" applyNumberFormat="1" applyFont="1" applyFill="1" applyBorder="1" applyAlignment="1">
      <alignment horizontal="right" vertical="top"/>
    </xf>
    <xf numFmtId="4" fontId="22" fillId="7" borderId="47" xfId="0" applyNumberFormat="1" applyFont="1" applyFill="1" applyBorder="1" applyAlignment="1">
      <alignment horizontal="right" vertical="top"/>
    </xf>
    <xf numFmtId="10" fontId="22" fillId="7" borderId="49" xfId="0" applyNumberFormat="1" applyFont="1" applyFill="1" applyBorder="1" applyAlignment="1">
      <alignment horizontal="right" vertical="top"/>
    </xf>
    <xf numFmtId="0" fontId="22" fillId="7" borderId="117" xfId="0" applyFont="1" applyFill="1" applyBorder="1" applyAlignment="1">
      <alignment horizontal="right" vertical="top" wrapText="1"/>
    </xf>
    <xf numFmtId="10" fontId="22" fillId="0" borderId="56" xfId="0" applyNumberFormat="1" applyFont="1" applyBorder="1" applyAlignment="1">
      <alignment horizontal="right" vertical="top"/>
    </xf>
    <xf numFmtId="4" fontId="22" fillId="0" borderId="56" xfId="0" applyNumberFormat="1" applyFont="1" applyBorder="1" applyAlignment="1">
      <alignment horizontal="right" vertical="top"/>
    </xf>
    <xf numFmtId="4" fontId="22" fillId="7" borderId="49" xfId="0" applyNumberFormat="1" applyFont="1" applyFill="1" applyBorder="1" applyAlignment="1">
      <alignment horizontal="right" vertical="top"/>
    </xf>
    <xf numFmtId="166" fontId="6" fillId="0" borderId="12" xfId="0" applyNumberFormat="1" applyFont="1" applyBorder="1" applyAlignment="1">
      <alignment horizontal="center" vertical="center"/>
    </xf>
    <xf numFmtId="166" fontId="4" fillId="0" borderId="11" xfId="0" applyNumberFormat="1" applyFont="1" applyBorder="1" applyAlignment="1">
      <alignment horizontal="right" vertical="top"/>
    </xf>
    <xf numFmtId="4" fontId="6" fillId="0" borderId="0" xfId="0" applyNumberFormat="1" applyFont="1" applyAlignment="1">
      <alignment horizontal="right" vertical="top"/>
    </xf>
    <xf numFmtId="166" fontId="4" fillId="0" borderId="12" xfId="0" applyNumberFormat="1" applyFont="1" applyBorder="1" applyAlignment="1">
      <alignment horizontal="right" vertical="top"/>
    </xf>
    <xf numFmtId="166" fontId="6" fillId="0" borderId="12" xfId="0" applyNumberFormat="1" applyFont="1" applyBorder="1" applyAlignment="1">
      <alignment horizontal="left" vertical="top" wrapText="1"/>
    </xf>
    <xf numFmtId="49" fontId="4" fillId="0" borderId="12" xfId="0" applyNumberFormat="1" applyFont="1" applyBorder="1" applyAlignment="1">
      <alignment horizontal="center" vertical="top"/>
    </xf>
    <xf numFmtId="166" fontId="4" fillId="10" borderId="40" xfId="0" applyNumberFormat="1" applyFont="1" applyFill="1" applyBorder="1" applyAlignment="1">
      <alignment horizontal="center" vertical="top"/>
    </xf>
    <xf numFmtId="4" fontId="4" fillId="10" borderId="45" xfId="0" applyNumberFormat="1" applyFont="1" applyFill="1" applyBorder="1" applyAlignment="1">
      <alignment horizontal="right" vertical="top"/>
    </xf>
    <xf numFmtId="10" fontId="4" fillId="10" borderId="89" xfId="0" applyNumberFormat="1" applyFont="1" applyFill="1" applyBorder="1" applyAlignment="1">
      <alignment horizontal="right" vertical="top"/>
    </xf>
    <xf numFmtId="0" fontId="4" fillId="10" borderId="132" xfId="0" applyFont="1" applyFill="1" applyBorder="1" applyAlignment="1">
      <alignment horizontal="right" vertical="top" wrapText="1"/>
    </xf>
    <xf numFmtId="166" fontId="27" fillId="5" borderId="132" xfId="0" applyNumberFormat="1" applyFont="1" applyFill="1" applyBorder="1" applyAlignment="1">
      <alignment vertical="top"/>
    </xf>
    <xf numFmtId="166" fontId="8" fillId="5" borderId="135" xfId="0" applyNumberFormat="1" applyFont="1" applyFill="1" applyBorder="1" applyAlignment="1">
      <alignment horizontal="center" vertical="top"/>
    </xf>
    <xf numFmtId="166" fontId="8" fillId="5" borderId="136" xfId="0" applyNumberFormat="1" applyFont="1" applyFill="1" applyBorder="1" applyAlignment="1">
      <alignment vertical="top" wrapText="1"/>
    </xf>
    <xf numFmtId="166" fontId="8" fillId="5" borderId="89" xfId="0" applyNumberFormat="1" applyFont="1" applyFill="1" applyBorder="1" applyAlignment="1">
      <alignment vertical="top"/>
    </xf>
    <xf numFmtId="4" fontId="8" fillId="5" borderId="134" xfId="0" applyNumberFormat="1" applyFont="1" applyFill="1" applyBorder="1" applyAlignment="1">
      <alignment horizontal="right" vertical="top"/>
    </xf>
    <xf numFmtId="4" fontId="8" fillId="5" borderId="132" xfId="0" applyNumberFormat="1" applyFont="1" applyFill="1" applyBorder="1" applyAlignment="1">
      <alignment horizontal="right" vertical="top"/>
    </xf>
    <xf numFmtId="4" fontId="8" fillId="5" borderId="89" xfId="0" applyNumberFormat="1" applyFont="1" applyFill="1" applyBorder="1" applyAlignment="1">
      <alignment horizontal="right" vertical="top"/>
    </xf>
    <xf numFmtId="10" fontId="8" fillId="5" borderId="89" xfId="0" applyNumberFormat="1" applyFont="1" applyFill="1" applyBorder="1" applyAlignment="1">
      <alignment horizontal="right" vertical="top"/>
    </xf>
    <xf numFmtId="0" fontId="8" fillId="5" borderId="132" xfId="0" applyFont="1" applyFill="1" applyBorder="1" applyAlignment="1">
      <alignment horizontal="right" vertical="top" wrapText="1"/>
    </xf>
    <xf numFmtId="4" fontId="11" fillId="0" borderId="0" xfId="0" applyNumberFormat="1" applyFont="1" applyAlignment="1">
      <alignment vertical="top"/>
    </xf>
    <xf numFmtId="166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22" fillId="0" borderId="0" xfId="0" applyNumberFormat="1" applyFont="1" applyAlignment="1">
      <alignment horizontal="right"/>
    </xf>
    <xf numFmtId="10" fontId="22" fillId="0" borderId="0" xfId="0" applyNumberFormat="1" applyFont="1" applyAlignment="1">
      <alignment horizontal="right"/>
    </xf>
    <xf numFmtId="0" fontId="22" fillId="0" borderId="0" xfId="0" applyFont="1" applyAlignment="1">
      <alignment horizontal="right" wrapText="1"/>
    </xf>
    <xf numFmtId="166" fontId="4" fillId="5" borderId="46" xfId="0" applyNumberFormat="1" applyFont="1" applyFill="1" applyBorder="1"/>
    <xf numFmtId="4" fontId="4" fillId="5" borderId="42" xfId="0" applyNumberFormat="1" applyFont="1" applyFill="1" applyBorder="1" applyAlignment="1">
      <alignment horizontal="right"/>
    </xf>
    <xf numFmtId="4" fontId="4" fillId="5" borderId="40" xfId="0" applyNumberFormat="1" applyFont="1" applyFill="1" applyBorder="1" applyAlignment="1">
      <alignment horizontal="right"/>
    </xf>
    <xf numFmtId="10" fontId="4" fillId="5" borderId="40" xfId="0" applyNumberFormat="1" applyFont="1" applyFill="1" applyBorder="1" applyAlignment="1">
      <alignment horizontal="right"/>
    </xf>
    <xf numFmtId="0" fontId="4" fillId="5" borderId="46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8" fontId="6" fillId="0" borderId="0" xfId="0" applyNumberFormat="1" applyFont="1"/>
    <xf numFmtId="169" fontId="22" fillId="0" borderId="0" xfId="0" applyNumberFormat="1" applyFont="1"/>
    <xf numFmtId="0" fontId="22" fillId="0" borderId="0" xfId="0" applyFont="1" applyAlignment="1">
      <alignment wrapText="1"/>
    </xf>
    <xf numFmtId="0" fontId="28" fillId="0" borderId="0" xfId="0" applyFont="1"/>
    <xf numFmtId="0" fontId="2" fillId="0" borderId="9" xfId="0" applyFont="1" applyBorder="1" applyAlignment="1"/>
    <xf numFmtId="0" fontId="2" fillId="0" borderId="9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9" fillId="0" borderId="0" xfId="0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right" wrapText="1"/>
    </xf>
    <xf numFmtId="49" fontId="1" fillId="0" borderId="12" xfId="0" applyNumberFormat="1" applyFont="1" applyBorder="1" applyAlignment="1">
      <alignment horizontal="right" wrapText="1"/>
    </xf>
    <xf numFmtId="0" fontId="1" fillId="0" borderId="12" xfId="0" applyFont="1" applyBorder="1" applyAlignment="1">
      <alignment wrapText="1"/>
    </xf>
    <xf numFmtId="4" fontId="1" fillId="0" borderId="12" xfId="0" applyNumberFormat="1" applyFont="1" applyBorder="1"/>
    <xf numFmtId="0" fontId="1" fillId="0" borderId="12" xfId="0" applyFont="1" applyBorder="1" applyAlignment="1">
      <alignment wrapText="1"/>
    </xf>
    <xf numFmtId="49" fontId="32" fillId="0" borderId="12" xfId="0" applyNumberFormat="1" applyFont="1" applyBorder="1" applyAlignment="1">
      <alignment horizontal="right" wrapText="1"/>
    </xf>
    <xf numFmtId="49" fontId="32" fillId="0" borderId="12" xfId="0" applyNumberFormat="1" applyFont="1" applyBorder="1" applyAlignment="1">
      <alignment horizontal="right" wrapText="1"/>
    </xf>
    <xf numFmtId="0" fontId="32" fillId="0" borderId="12" xfId="0" applyFont="1" applyBorder="1" applyAlignment="1">
      <alignment wrapText="1"/>
    </xf>
    <xf numFmtId="4" fontId="32" fillId="0" borderId="12" xfId="0" applyNumberFormat="1" applyFont="1" applyBorder="1"/>
    <xf numFmtId="0" fontId="32" fillId="0" borderId="12" xfId="0" applyFont="1" applyBorder="1" applyAlignment="1">
      <alignment wrapText="1"/>
    </xf>
    <xf numFmtId="0" fontId="32" fillId="0" borderId="0" xfId="0" applyFont="1"/>
    <xf numFmtId="49" fontId="2" fillId="0" borderId="12" xfId="0" applyNumberFormat="1" applyFont="1" applyBorder="1" applyAlignment="1">
      <alignment horizontal="right" wrapText="1"/>
    </xf>
    <xf numFmtId="49" fontId="2" fillId="0" borderId="12" xfId="0" applyNumberFormat="1" applyFont="1" applyBorder="1" applyAlignment="1">
      <alignment horizontal="right" vertical="top" wrapText="1"/>
    </xf>
    <xf numFmtId="166" fontId="12" fillId="2" borderId="0" xfId="0" applyNumberFormat="1" applyFont="1" applyFill="1" applyAlignment="1">
      <alignment horizontal="left" vertical="top" wrapText="1"/>
    </xf>
    <xf numFmtId="4" fontId="2" fillId="0" borderId="12" xfId="0" applyNumberFormat="1" applyFont="1" applyBorder="1" applyAlignment="1">
      <alignment horizontal="righ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49" fontId="2" fillId="0" borderId="12" xfId="0" applyNumberFormat="1" applyFont="1" applyBorder="1" applyAlignment="1">
      <alignment horizontal="right" vertical="top"/>
    </xf>
    <xf numFmtId="166" fontId="2" fillId="0" borderId="13" xfId="0" applyNumberFormat="1" applyFont="1" applyBorder="1" applyAlignment="1">
      <alignment horizontal="left" vertical="top" wrapText="1"/>
    </xf>
    <xf numFmtId="4" fontId="2" fillId="0" borderId="12" xfId="0" applyNumberFormat="1" applyFont="1" applyBorder="1" applyAlignment="1">
      <alignment horizontal="right" vertical="top"/>
    </xf>
    <xf numFmtId="166" fontId="2" fillId="0" borderId="12" xfId="0" applyNumberFormat="1" applyFont="1" applyBorder="1" applyAlignment="1">
      <alignment horizontal="left" vertical="top" wrapText="1"/>
    </xf>
    <xf numFmtId="166" fontId="2" fillId="0" borderId="12" xfId="0" applyNumberFormat="1" applyFont="1" applyBorder="1" applyAlignment="1">
      <alignment horizontal="left" vertical="top" wrapText="1"/>
    </xf>
    <xf numFmtId="49" fontId="33" fillId="0" borderId="12" xfId="0" applyNumberFormat="1" applyFont="1" applyBorder="1" applyAlignment="1">
      <alignment horizontal="right" vertical="top"/>
    </xf>
    <xf numFmtId="166" fontId="33" fillId="0" borderId="0" xfId="0" applyNumberFormat="1" applyFont="1" applyAlignment="1">
      <alignment horizontal="left" vertical="top" wrapText="1"/>
    </xf>
    <xf numFmtId="166" fontId="33" fillId="0" borderId="0" xfId="0" applyNumberFormat="1" applyFont="1" applyAlignment="1">
      <alignment horizontal="left" vertical="top" wrapText="1"/>
    </xf>
    <xf numFmtId="0" fontId="2" fillId="0" borderId="12" xfId="0" applyFont="1" applyBorder="1" applyAlignment="1">
      <alignment wrapText="1"/>
    </xf>
    <xf numFmtId="4" fontId="2" fillId="0" borderId="12" xfId="0" applyNumberFormat="1" applyFont="1" applyBorder="1"/>
    <xf numFmtId="0" fontId="2" fillId="0" borderId="12" xfId="0" applyFont="1" applyBorder="1" applyAlignment="1">
      <alignment wrapText="1"/>
    </xf>
    <xf numFmtId="4" fontId="2" fillId="0" borderId="12" xfId="0" applyNumberFormat="1" applyFont="1" applyBorder="1" applyAlignment="1"/>
    <xf numFmtId="0" fontId="2" fillId="2" borderId="0" xfId="0" applyFont="1" applyFill="1" applyAlignment="1">
      <alignment horizontal="left"/>
    </xf>
    <xf numFmtId="0" fontId="2" fillId="0" borderId="12" xfId="0" applyFont="1" applyBorder="1" applyAlignment="1">
      <alignment wrapText="1"/>
    </xf>
    <xf numFmtId="0" fontId="2" fillId="0" borderId="12" xfId="0" applyFont="1" applyBorder="1" applyAlignment="1">
      <alignment wrapText="1"/>
    </xf>
    <xf numFmtId="49" fontId="2" fillId="0" borderId="12" xfId="0" applyNumberFormat="1" applyFont="1" applyBorder="1" applyAlignment="1">
      <alignment horizontal="right" wrapText="1"/>
    </xf>
    <xf numFmtId="0" fontId="2" fillId="2" borderId="12" xfId="0" applyFont="1" applyFill="1" applyBorder="1" applyAlignment="1">
      <alignment wrapText="1"/>
    </xf>
    <xf numFmtId="4" fontId="2" fillId="2" borderId="12" xfId="0" applyNumberFormat="1" applyFont="1" applyFill="1" applyBorder="1"/>
    <xf numFmtId="0" fontId="2" fillId="2" borderId="12" xfId="0" applyFont="1" applyFill="1" applyBorder="1" applyAlignment="1">
      <alignment wrapText="1"/>
    </xf>
    <xf numFmtId="0" fontId="1" fillId="0" borderId="0" xfId="0" applyFont="1" applyAlignment="1">
      <alignment wrapText="1"/>
    </xf>
    <xf numFmtId="4" fontId="1" fillId="0" borderId="12" xfId="0" applyNumberFormat="1" applyFont="1" applyBorder="1" applyAlignment="1">
      <alignment wrapText="1"/>
    </xf>
    <xf numFmtId="0" fontId="34" fillId="0" borderId="0" xfId="0" applyFont="1"/>
    <xf numFmtId="4" fontId="34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9" xfId="0" applyFont="1" applyBorder="1"/>
    <xf numFmtId="0" fontId="10" fillId="0" borderId="10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9" fillId="0" borderId="7" xfId="0" applyFont="1" applyBorder="1" applyAlignment="1">
      <alignment horizontal="center" vertical="center" wrapText="1"/>
    </xf>
    <xf numFmtId="0" fontId="10" fillId="0" borderId="15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0" fontId="8" fillId="0" borderId="0" xfId="0" applyFont="1" applyAlignment="1">
      <alignment horizontal="center"/>
    </xf>
    <xf numFmtId="0" fontId="0" fillId="0" borderId="0" xfId="0" applyFont="1" applyAlignment="1"/>
    <xf numFmtId="0" fontId="8" fillId="2" borderId="0" xfId="0" applyFont="1" applyFill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10" fillId="0" borderId="29" xfId="0" applyFont="1" applyBorder="1"/>
    <xf numFmtId="0" fontId="10" fillId="0" borderId="30" xfId="0" applyFont="1" applyBorder="1"/>
    <xf numFmtId="164" fontId="4" fillId="3" borderId="28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0" fillId="0" borderId="36" xfId="0" applyFont="1" applyBorder="1"/>
    <xf numFmtId="0" fontId="4" fillId="3" borderId="28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/>
    </xf>
    <xf numFmtId="0" fontId="10" fillId="0" borderId="31" xfId="0" applyFont="1" applyBorder="1"/>
    <xf numFmtId="0" fontId="4" fillId="3" borderId="27" xfId="0" applyFont="1" applyFill="1" applyBorder="1" applyAlignment="1">
      <alignment horizontal="center" vertical="center" wrapText="1"/>
    </xf>
    <xf numFmtId="0" fontId="10" fillId="0" borderId="32" xfId="0" applyFont="1" applyBorder="1"/>
    <xf numFmtId="3" fontId="4" fillId="3" borderId="27" xfId="0" applyNumberFormat="1" applyFont="1" applyFill="1" applyBorder="1" applyAlignment="1">
      <alignment horizontal="center" vertical="center" wrapText="1"/>
    </xf>
    <xf numFmtId="166" fontId="4" fillId="10" borderId="28" xfId="0" applyNumberFormat="1" applyFont="1" applyFill="1" applyBorder="1" applyAlignment="1">
      <alignment horizontal="left" vertical="top"/>
    </xf>
    <xf numFmtId="166" fontId="6" fillId="0" borderId="0" xfId="0" applyNumberFormat="1" applyFont="1" applyAlignment="1">
      <alignment horizontal="center"/>
    </xf>
    <xf numFmtId="166" fontId="8" fillId="5" borderId="28" xfId="0" applyNumberFormat="1" applyFont="1" applyFill="1" applyBorder="1" applyAlignment="1">
      <alignment horizontal="left"/>
    </xf>
    <xf numFmtId="166" fontId="19" fillId="10" borderId="28" xfId="0" applyNumberFormat="1" applyFont="1" applyFill="1" applyBorder="1" applyAlignment="1">
      <alignment horizontal="left" vertical="top" wrapText="1"/>
    </xf>
    <xf numFmtId="166" fontId="4" fillId="10" borderId="130" xfId="0" applyNumberFormat="1" applyFont="1" applyFill="1" applyBorder="1" applyAlignment="1">
      <alignment horizontal="left" vertical="top"/>
    </xf>
    <xf numFmtId="0" fontId="10" fillId="0" borderId="131" xfId="0" applyFont="1" applyBorder="1"/>
    <xf numFmtId="0" fontId="1" fillId="0" borderId="13" xfId="0" applyFont="1" applyBorder="1" applyAlignment="1">
      <alignment horizontal="right" wrapText="1"/>
    </xf>
    <xf numFmtId="0" fontId="10" fillId="0" borderId="92" xfId="0" applyFont="1" applyBorder="1"/>
    <xf numFmtId="0" fontId="30" fillId="0" borderId="0" xfId="0" applyFont="1" applyAlignment="1">
      <alignment horizontal="right" wrapText="1"/>
    </xf>
    <xf numFmtId="0" fontId="31" fillId="0" borderId="0" xfId="0" applyFont="1" applyAlignment="1">
      <alignment horizontal="center" wrapText="1"/>
    </xf>
    <xf numFmtId="0" fontId="1" fillId="6" borderId="13" xfId="0" applyFont="1" applyFill="1" applyBorder="1" applyAlignment="1">
      <alignment horizontal="center" vertical="center" wrapText="1"/>
    </xf>
    <xf numFmtId="0" fontId="10" fillId="0" borderId="55" xfId="0" applyFont="1" applyBorder="1"/>
    <xf numFmtId="4" fontId="1" fillId="6" borderId="13" xfId="0" applyNumberFormat="1" applyFont="1" applyFill="1" applyBorder="1" applyAlignment="1">
      <alignment horizontal="center" vertical="center" wrapText="1"/>
    </xf>
    <xf numFmtId="0" fontId="2" fillId="0" borderId="18" xfId="0" applyNumberFormat="1" applyFont="1" applyBorder="1" applyAlignment="1">
      <alignment horizontal="center" vertical="center"/>
    </xf>
    <xf numFmtId="0" fontId="2" fillId="0" borderId="19" xfId="0" applyNumberFormat="1" applyFont="1" applyBorder="1" applyAlignment="1">
      <alignment horizontal="center" vertical="center"/>
    </xf>
    <xf numFmtId="0" fontId="2" fillId="0" borderId="20" xfId="0" applyNumberFormat="1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D965"/>
    <pageSetUpPr fitToPage="1"/>
  </sheetPr>
  <dimension ref="A1:Z1000"/>
  <sheetViews>
    <sheetView workbookViewId="0">
      <selection activeCell="A28" sqref="A1:N28"/>
    </sheetView>
  </sheetViews>
  <sheetFormatPr defaultColWidth="12.59765625" defaultRowHeight="15" customHeight="1" x14ac:dyDescent="0.25"/>
  <cols>
    <col min="1" max="1" width="14.19921875" customWidth="1"/>
    <col min="2" max="16" width="13.69921875" customWidth="1"/>
    <col min="17" max="26" width="7.59765625" customWidth="1"/>
  </cols>
  <sheetData>
    <row r="1" spans="1:26" ht="14.4" x14ac:dyDescent="0.3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ht="14.4" x14ac:dyDescent="0.3">
      <c r="D2" s="2"/>
      <c r="E2" s="2"/>
      <c r="F2" s="2"/>
      <c r="G2" s="2"/>
      <c r="H2" s="2"/>
      <c r="I2" s="2"/>
      <c r="J2" s="3"/>
      <c r="K2" s="4" t="s">
        <v>1</v>
      </c>
      <c r="L2" s="3"/>
      <c r="M2" s="2"/>
      <c r="N2" s="3"/>
      <c r="O2" s="2"/>
      <c r="P2" s="3"/>
    </row>
    <row r="3" spans="1:26" ht="15.6" x14ac:dyDescent="0.3">
      <c r="A3" s="5"/>
      <c r="B3" s="5"/>
      <c r="C3" s="5"/>
      <c r="D3" s="6"/>
      <c r="E3" s="6"/>
      <c r="F3" s="6"/>
      <c r="G3" s="6"/>
      <c r="H3" s="6"/>
      <c r="I3" s="6"/>
      <c r="J3" s="7"/>
      <c r="K3" s="8" t="s">
        <v>2</v>
      </c>
      <c r="L3" s="7"/>
      <c r="M3" s="9"/>
      <c r="N3" s="10"/>
      <c r="O3" s="9"/>
      <c r="P3" s="7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.6" x14ac:dyDescent="0.3">
      <c r="A4" s="5"/>
      <c r="B4" s="5"/>
      <c r="C4" s="5"/>
      <c r="D4" s="6"/>
      <c r="E4" s="6"/>
      <c r="F4" s="6"/>
      <c r="G4" s="6"/>
      <c r="H4" s="6"/>
      <c r="I4" s="6"/>
      <c r="J4" s="7"/>
      <c r="K4" s="5"/>
      <c r="L4" s="11"/>
      <c r="M4" s="12"/>
      <c r="N4" s="11"/>
      <c r="O4" s="9"/>
      <c r="P4" s="7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customHeight="1" x14ac:dyDescent="0.3">
      <c r="A5" s="5"/>
      <c r="B5" s="13"/>
      <c r="C5" s="5"/>
      <c r="D5" s="14" t="s">
        <v>3</v>
      </c>
      <c r="E5" s="5"/>
      <c r="F5" s="5"/>
      <c r="G5" s="5"/>
      <c r="H5" s="5"/>
      <c r="I5" s="5"/>
      <c r="J5" s="5"/>
      <c r="K5" s="5"/>
      <c r="L5" s="15"/>
      <c r="M5" s="15"/>
      <c r="N5" s="1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6" x14ac:dyDescent="0.3">
      <c r="A6" s="5"/>
      <c r="B6" s="13"/>
      <c r="C6" s="5"/>
      <c r="D6" s="14" t="s">
        <v>4</v>
      </c>
      <c r="E6" s="13"/>
      <c r="F6" s="13"/>
      <c r="G6" s="13"/>
      <c r="H6" s="13"/>
      <c r="I6" s="13"/>
      <c r="J6" s="16"/>
      <c r="K6" s="5"/>
      <c r="L6" s="5"/>
      <c r="M6" s="5"/>
      <c r="N6" s="16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6" x14ac:dyDescent="0.3">
      <c r="A7" s="5"/>
      <c r="B7" s="5"/>
      <c r="C7" s="5"/>
      <c r="D7" s="14" t="s">
        <v>5</v>
      </c>
      <c r="E7" s="13"/>
      <c r="F7" s="13"/>
      <c r="G7" s="13"/>
      <c r="H7" s="13"/>
      <c r="I7" s="13"/>
      <c r="J7" s="16"/>
      <c r="K7" s="5"/>
      <c r="L7" s="17"/>
      <c r="M7" s="17"/>
      <c r="N7" s="16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.6" x14ac:dyDescent="0.3">
      <c r="A8" s="5"/>
      <c r="B8" s="5"/>
      <c r="C8" s="5"/>
      <c r="D8" s="14" t="s">
        <v>6</v>
      </c>
      <c r="E8" s="13"/>
      <c r="F8" s="13"/>
      <c r="G8" s="13"/>
      <c r="H8" s="13"/>
      <c r="I8" s="13"/>
      <c r="J8" s="16"/>
      <c r="K8" s="5"/>
      <c r="L8" s="16"/>
      <c r="M8" s="16"/>
      <c r="N8" s="16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.6" x14ac:dyDescent="0.3">
      <c r="A9" s="5"/>
      <c r="B9" s="5"/>
      <c r="C9" s="5"/>
      <c r="D9" s="12"/>
      <c r="E9" s="12"/>
      <c r="F9" s="12"/>
      <c r="G9" s="12"/>
      <c r="H9" s="12"/>
      <c r="I9" s="12"/>
      <c r="J9" s="11"/>
      <c r="K9" s="12"/>
      <c r="L9" s="11"/>
      <c r="M9" s="12"/>
      <c r="N9" s="11"/>
      <c r="O9" s="9"/>
      <c r="P9" s="7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.6" x14ac:dyDescent="0.3">
      <c r="A10" s="5"/>
      <c r="B10" s="5"/>
      <c r="C10" s="5"/>
      <c r="D10" s="12"/>
      <c r="E10" s="12"/>
      <c r="F10" s="12"/>
      <c r="G10" s="12"/>
      <c r="H10" s="12"/>
      <c r="I10" s="12"/>
      <c r="J10" s="11"/>
      <c r="K10" s="12"/>
      <c r="L10" s="11"/>
      <c r="M10" s="12"/>
      <c r="N10" s="11"/>
      <c r="O10" s="9"/>
      <c r="P10" s="7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.6" x14ac:dyDescent="0.3">
      <c r="A11" s="5"/>
      <c r="B11" s="597" t="s">
        <v>7</v>
      </c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9"/>
      <c r="P11" s="7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6" x14ac:dyDescent="0.3">
      <c r="A12" s="5"/>
      <c r="B12" s="597" t="s">
        <v>8</v>
      </c>
      <c r="C12" s="598"/>
      <c r="D12" s="598"/>
      <c r="E12" s="598"/>
      <c r="F12" s="598"/>
      <c r="G12" s="598"/>
      <c r="H12" s="598"/>
      <c r="I12" s="598"/>
      <c r="J12" s="598"/>
      <c r="K12" s="598"/>
      <c r="L12" s="598"/>
      <c r="M12" s="598"/>
      <c r="N12" s="598"/>
      <c r="O12" s="9"/>
      <c r="P12" s="7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.6" x14ac:dyDescent="0.3">
      <c r="A13" s="5"/>
      <c r="B13" s="599" t="s">
        <v>9</v>
      </c>
      <c r="C13" s="598"/>
      <c r="D13" s="598"/>
      <c r="E13" s="598"/>
      <c r="F13" s="598"/>
      <c r="G13" s="598"/>
      <c r="H13" s="598"/>
      <c r="I13" s="598"/>
      <c r="J13" s="598"/>
      <c r="K13" s="598"/>
      <c r="L13" s="598"/>
      <c r="M13" s="598"/>
      <c r="N13" s="598"/>
      <c r="O13" s="9"/>
      <c r="P13" s="7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6" x14ac:dyDescent="0.3">
      <c r="A14" s="5"/>
      <c r="B14" s="13"/>
      <c r="C14" s="16"/>
      <c r="D14" s="12"/>
      <c r="E14" s="12"/>
      <c r="F14" s="12"/>
      <c r="G14" s="12"/>
      <c r="H14" s="12"/>
      <c r="I14" s="12"/>
      <c r="J14" s="11"/>
      <c r="K14" s="12"/>
      <c r="L14" s="11"/>
      <c r="M14" s="12"/>
      <c r="N14" s="11"/>
      <c r="O14" s="9"/>
      <c r="P14" s="7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4.4" x14ac:dyDescent="0.3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 x14ac:dyDescent="0.25">
      <c r="A16" s="583"/>
      <c r="B16" s="586" t="s">
        <v>10</v>
      </c>
      <c r="C16" s="587"/>
      <c r="D16" s="590" t="s">
        <v>11</v>
      </c>
      <c r="E16" s="591"/>
      <c r="F16" s="591"/>
      <c r="G16" s="591"/>
      <c r="H16" s="591"/>
      <c r="I16" s="591"/>
      <c r="J16" s="592"/>
      <c r="K16" s="593" t="s">
        <v>12</v>
      </c>
      <c r="L16" s="587"/>
      <c r="M16" s="593" t="s">
        <v>13</v>
      </c>
      <c r="N16" s="587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51" customHeight="1" x14ac:dyDescent="0.3">
      <c r="A17" s="584"/>
      <c r="B17" s="588"/>
      <c r="C17" s="589"/>
      <c r="D17" s="19" t="s">
        <v>14</v>
      </c>
      <c r="E17" s="20" t="s">
        <v>15</v>
      </c>
      <c r="F17" s="20" t="s">
        <v>16</v>
      </c>
      <c r="G17" s="20" t="s">
        <v>17</v>
      </c>
      <c r="H17" s="20" t="s">
        <v>18</v>
      </c>
      <c r="I17" s="595" t="s">
        <v>19</v>
      </c>
      <c r="J17" s="596"/>
      <c r="K17" s="594"/>
      <c r="L17" s="589"/>
      <c r="M17" s="594"/>
      <c r="N17" s="589"/>
    </row>
    <row r="18" spans="1:26" ht="47.25" customHeight="1" x14ac:dyDescent="0.25">
      <c r="A18" s="585"/>
      <c r="B18" s="21" t="s">
        <v>20</v>
      </c>
      <c r="C18" s="22" t="s">
        <v>21</v>
      </c>
      <c r="D18" s="21" t="s">
        <v>21</v>
      </c>
      <c r="E18" s="23" t="s">
        <v>21</v>
      </c>
      <c r="F18" s="23" t="s">
        <v>21</v>
      </c>
      <c r="G18" s="23" t="s">
        <v>21</v>
      </c>
      <c r="H18" s="23" t="s">
        <v>21</v>
      </c>
      <c r="I18" s="23" t="s">
        <v>20</v>
      </c>
      <c r="J18" s="24" t="s">
        <v>22</v>
      </c>
      <c r="K18" s="21" t="s">
        <v>20</v>
      </c>
      <c r="L18" s="22" t="s">
        <v>21</v>
      </c>
      <c r="M18" s="25" t="s">
        <v>20</v>
      </c>
      <c r="N18" s="26" t="s">
        <v>21</v>
      </c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spans="1:26" ht="15" customHeight="1" x14ac:dyDescent="0.25">
      <c r="A19" s="28" t="s">
        <v>23</v>
      </c>
      <c r="B19" s="626">
        <v>1</v>
      </c>
      <c r="C19" s="627">
        <v>2</v>
      </c>
      <c r="D19" s="628">
        <v>3</v>
      </c>
      <c r="E19" s="629">
        <v>4</v>
      </c>
      <c r="F19" s="629">
        <v>5</v>
      </c>
      <c r="G19" s="629">
        <v>6</v>
      </c>
      <c r="H19" s="629">
        <v>7</v>
      </c>
      <c r="I19" s="629">
        <v>8</v>
      </c>
      <c r="J19" s="627">
        <v>9</v>
      </c>
      <c r="K19" s="628">
        <v>10</v>
      </c>
      <c r="L19" s="627">
        <v>11</v>
      </c>
      <c r="M19" s="628">
        <v>12</v>
      </c>
      <c r="N19" s="627">
        <v>13</v>
      </c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spans="1:26" ht="39.75" customHeight="1" x14ac:dyDescent="0.25">
      <c r="A20" s="30" t="s">
        <v>37</v>
      </c>
      <c r="B20" s="31">
        <v>1</v>
      </c>
      <c r="C20" s="32">
        <v>1230479</v>
      </c>
      <c r="D20" s="33">
        <v>0</v>
      </c>
      <c r="E20" s="34">
        <v>0</v>
      </c>
      <c r="F20" s="34">
        <v>0</v>
      </c>
      <c r="G20" s="34">
        <v>0</v>
      </c>
      <c r="H20" s="34">
        <v>0</v>
      </c>
      <c r="I20" s="35">
        <v>0</v>
      </c>
      <c r="J20" s="36">
        <f t="shared" ref="J20:J23" si="0">D20+E20+F20+G20+H20</f>
        <v>0</v>
      </c>
      <c r="K20" s="37">
        <v>0</v>
      </c>
      <c r="L20" s="32">
        <v>0</v>
      </c>
      <c r="M20" s="38">
        <v>1</v>
      </c>
      <c r="N20" s="39">
        <f t="shared" ref="N20:N23" si="1">C20+J20+L20</f>
        <v>1230479</v>
      </c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spans="1:26" ht="45" customHeight="1" x14ac:dyDescent="0.25">
      <c r="A21" s="40" t="s">
        <v>38</v>
      </c>
      <c r="B21" s="41">
        <v>1</v>
      </c>
      <c r="C21" s="32">
        <v>1230479</v>
      </c>
      <c r="D21" s="33">
        <v>0</v>
      </c>
      <c r="E21" s="34">
        <v>0</v>
      </c>
      <c r="F21" s="34">
        <v>0</v>
      </c>
      <c r="G21" s="34">
        <v>0</v>
      </c>
      <c r="H21" s="34">
        <v>0</v>
      </c>
      <c r="I21" s="35">
        <v>0</v>
      </c>
      <c r="J21" s="36">
        <f t="shared" si="0"/>
        <v>0</v>
      </c>
      <c r="K21" s="37">
        <v>0</v>
      </c>
      <c r="L21" s="32">
        <v>0</v>
      </c>
      <c r="M21" s="38">
        <v>1</v>
      </c>
      <c r="N21" s="39">
        <f t="shared" si="1"/>
        <v>1230479</v>
      </c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spans="1:26" ht="48.75" customHeight="1" x14ac:dyDescent="0.25">
      <c r="A22" s="42" t="s">
        <v>39</v>
      </c>
      <c r="B22" s="43">
        <f>C22/C20</f>
        <v>0.7799986834395386</v>
      </c>
      <c r="C22" s="36">
        <f>123047+430667+406058</f>
        <v>959772</v>
      </c>
      <c r="D22" s="44"/>
      <c r="E22" s="45"/>
      <c r="F22" s="45"/>
      <c r="G22" s="45"/>
      <c r="H22" s="45"/>
      <c r="I22" s="46"/>
      <c r="J22" s="36">
        <f t="shared" si="0"/>
        <v>0</v>
      </c>
      <c r="K22" s="37">
        <v>0</v>
      </c>
      <c r="L22" s="32">
        <v>0</v>
      </c>
      <c r="M22" s="38">
        <f>N22/N20</f>
        <v>0.7799986834395386</v>
      </c>
      <c r="N22" s="39">
        <f t="shared" si="1"/>
        <v>959772</v>
      </c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spans="1:26" ht="39.75" customHeight="1" x14ac:dyDescent="0.25">
      <c r="A23" s="47" t="s">
        <v>40</v>
      </c>
      <c r="B23" s="43">
        <f>C23/C20</f>
        <v>0.2200013165604614</v>
      </c>
      <c r="C23" s="36">
        <f t="shared" ref="C23:H23" si="2">C21-C22</f>
        <v>270707</v>
      </c>
      <c r="D23" s="44">
        <f t="shared" si="2"/>
        <v>0</v>
      </c>
      <c r="E23" s="45">
        <f t="shared" si="2"/>
        <v>0</v>
      </c>
      <c r="F23" s="45">
        <f t="shared" si="2"/>
        <v>0</v>
      </c>
      <c r="G23" s="45">
        <f t="shared" si="2"/>
        <v>0</v>
      </c>
      <c r="H23" s="45">
        <f t="shared" si="2"/>
        <v>0</v>
      </c>
      <c r="I23" s="46"/>
      <c r="J23" s="36">
        <f t="shared" si="0"/>
        <v>0</v>
      </c>
      <c r="K23" s="48"/>
      <c r="L23" s="36">
        <f>L21-L22</f>
        <v>0</v>
      </c>
      <c r="M23" s="38">
        <f>N23/N20</f>
        <v>0.2200013165604614</v>
      </c>
      <c r="N23" s="39">
        <f t="shared" si="1"/>
        <v>270707</v>
      </c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 spans="1:26" ht="15.75" customHeight="1" x14ac:dyDescent="0.3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 x14ac:dyDescent="0.3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 x14ac:dyDescent="0.3">
      <c r="A26" s="49"/>
      <c r="B26" s="49" t="s">
        <v>41</v>
      </c>
      <c r="C26" s="50" t="s">
        <v>42</v>
      </c>
      <c r="D26" s="51"/>
      <c r="E26" s="51"/>
      <c r="F26" s="49"/>
      <c r="G26" s="51"/>
      <c r="H26" s="51"/>
      <c r="I26" s="52"/>
      <c r="J26" s="50" t="s">
        <v>43</v>
      </c>
      <c r="K26" s="51"/>
      <c r="L26" s="51"/>
      <c r="M26" s="51"/>
      <c r="N26" s="51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</row>
    <row r="27" spans="1:26" ht="15.75" customHeight="1" x14ac:dyDescent="0.3">
      <c r="D27" s="53" t="s">
        <v>44</v>
      </c>
      <c r="F27" s="54"/>
      <c r="G27" s="53" t="s">
        <v>45</v>
      </c>
      <c r="I27" s="2"/>
      <c r="K27" s="54" t="s">
        <v>46</v>
      </c>
    </row>
    <row r="28" spans="1:26" ht="15.75" customHeight="1" x14ac:dyDescent="0.3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 x14ac:dyDescent="0.3">
      <c r="A29" s="55"/>
      <c r="B29" s="56"/>
      <c r="C29" s="55"/>
      <c r="D29" s="57"/>
      <c r="E29" s="57"/>
      <c r="F29" s="57"/>
      <c r="G29" s="57"/>
      <c r="H29" s="57"/>
      <c r="I29" s="57"/>
      <c r="J29" s="58"/>
      <c r="K29" s="57"/>
      <c r="L29" s="58"/>
      <c r="M29" s="57"/>
      <c r="N29" s="58"/>
      <c r="O29" s="57"/>
      <c r="P29" s="58"/>
      <c r="Q29" s="55"/>
      <c r="R29" s="55"/>
      <c r="S29" s="55"/>
      <c r="T29" s="55"/>
      <c r="U29" s="55"/>
      <c r="V29" s="55"/>
      <c r="W29" s="55"/>
      <c r="X29" s="55"/>
      <c r="Y29" s="55"/>
      <c r="Z29" s="55"/>
    </row>
    <row r="30" spans="1:26" ht="15.75" customHeight="1" x14ac:dyDescent="0.3">
      <c r="A30" s="55"/>
      <c r="B30" s="59"/>
      <c r="C30" s="55"/>
      <c r="D30" s="57"/>
      <c r="E30" s="57"/>
      <c r="F30" s="57"/>
      <c r="G30" s="57"/>
      <c r="H30" s="57"/>
      <c r="I30" s="57"/>
      <c r="J30" s="58"/>
      <c r="K30" s="57"/>
      <c r="L30" s="58"/>
      <c r="M30" s="57"/>
      <c r="N30" s="58"/>
      <c r="O30" s="57"/>
      <c r="P30" s="58"/>
      <c r="Q30" s="55"/>
      <c r="R30" s="55"/>
      <c r="S30" s="55"/>
      <c r="T30" s="55"/>
      <c r="U30" s="55"/>
      <c r="V30" s="55"/>
      <c r="W30" s="55"/>
      <c r="X30" s="55"/>
      <c r="Y30" s="55"/>
      <c r="Z30" s="55"/>
    </row>
    <row r="31" spans="1:26" ht="15.75" customHeight="1" x14ac:dyDescent="0.3">
      <c r="A31" s="55"/>
      <c r="B31" s="59"/>
      <c r="C31" s="55"/>
      <c r="D31" s="57"/>
      <c r="E31" s="57"/>
      <c r="F31" s="57"/>
      <c r="G31" s="57"/>
      <c r="H31" s="57"/>
      <c r="I31" s="57"/>
      <c r="J31" s="58"/>
      <c r="K31" s="57"/>
      <c r="L31" s="58"/>
      <c r="M31" s="57"/>
      <c r="N31" s="58"/>
      <c r="O31" s="57"/>
      <c r="P31" s="58"/>
      <c r="Q31" s="55"/>
      <c r="R31" s="55"/>
      <c r="S31" s="55"/>
      <c r="T31" s="55"/>
      <c r="U31" s="55"/>
      <c r="V31" s="55"/>
      <c r="W31" s="55"/>
      <c r="X31" s="55"/>
      <c r="Y31" s="55"/>
      <c r="Z31" s="55"/>
    </row>
    <row r="32" spans="1:26" ht="15.75" customHeight="1" x14ac:dyDescent="0.3">
      <c r="A32" s="55"/>
      <c r="B32" s="60"/>
      <c r="C32" s="55"/>
      <c r="D32" s="57"/>
      <c r="E32" s="57"/>
      <c r="F32" s="57"/>
      <c r="G32" s="57"/>
      <c r="H32" s="57"/>
      <c r="I32" s="57"/>
      <c r="J32" s="58"/>
      <c r="K32" s="57"/>
      <c r="L32" s="58"/>
      <c r="M32" s="57"/>
      <c r="N32" s="58"/>
      <c r="O32" s="57"/>
      <c r="P32" s="58"/>
      <c r="Q32" s="55"/>
      <c r="R32" s="55"/>
      <c r="S32" s="55"/>
      <c r="T32" s="55"/>
      <c r="U32" s="55"/>
      <c r="V32" s="55"/>
      <c r="W32" s="55"/>
      <c r="X32" s="55"/>
      <c r="Y32" s="55"/>
      <c r="Z32" s="55"/>
    </row>
    <row r="33" spans="2:16" ht="15.75" customHeight="1" x14ac:dyDescent="0.3">
      <c r="B33" s="61"/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2:16" ht="15.75" customHeight="1" x14ac:dyDescent="0.3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2:16" ht="15.75" customHeight="1" x14ac:dyDescent="0.3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2:16" ht="15.75" customHeight="1" x14ac:dyDescent="0.3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2:16" ht="15.75" customHeight="1" x14ac:dyDescent="0.3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2:16" ht="15.75" customHeight="1" x14ac:dyDescent="0.3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2:16" ht="15.75" customHeight="1" x14ac:dyDescent="0.3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2:16" ht="15.75" customHeight="1" x14ac:dyDescent="0.3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2:16" ht="15.75" customHeight="1" x14ac:dyDescent="0.3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2:16" ht="15.75" customHeight="1" x14ac:dyDescent="0.3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2:16" ht="15.75" customHeight="1" x14ac:dyDescent="0.3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2:16" ht="15.75" customHeight="1" x14ac:dyDescent="0.3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2:16" ht="15.75" customHeight="1" x14ac:dyDescent="0.3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2:16" ht="15.75" customHeight="1" x14ac:dyDescent="0.3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2:16" ht="15.75" customHeight="1" x14ac:dyDescent="0.3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2:16" ht="15.75" customHeight="1" x14ac:dyDescent="0.3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 x14ac:dyDescent="0.3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 x14ac:dyDescent="0.3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 x14ac:dyDescent="0.3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 x14ac:dyDescent="0.3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 x14ac:dyDescent="0.3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 x14ac:dyDescent="0.3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 x14ac:dyDescent="0.3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 x14ac:dyDescent="0.3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 x14ac:dyDescent="0.3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 x14ac:dyDescent="0.3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 x14ac:dyDescent="0.3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 x14ac:dyDescent="0.3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 x14ac:dyDescent="0.3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 x14ac:dyDescent="0.3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 x14ac:dyDescent="0.3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 x14ac:dyDescent="0.3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 x14ac:dyDescent="0.3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 x14ac:dyDescent="0.3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 x14ac:dyDescent="0.3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 x14ac:dyDescent="0.3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 x14ac:dyDescent="0.3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 x14ac:dyDescent="0.3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 x14ac:dyDescent="0.3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 x14ac:dyDescent="0.3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 x14ac:dyDescent="0.3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 x14ac:dyDescent="0.3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 x14ac:dyDescent="0.3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 x14ac:dyDescent="0.3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 x14ac:dyDescent="0.3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 x14ac:dyDescent="0.3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 x14ac:dyDescent="0.3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 x14ac:dyDescent="0.3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 x14ac:dyDescent="0.3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 x14ac:dyDescent="0.3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 x14ac:dyDescent="0.3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 x14ac:dyDescent="0.3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 x14ac:dyDescent="0.3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 x14ac:dyDescent="0.3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 x14ac:dyDescent="0.3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 x14ac:dyDescent="0.3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 x14ac:dyDescent="0.3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 x14ac:dyDescent="0.3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 x14ac:dyDescent="0.3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 x14ac:dyDescent="0.3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 x14ac:dyDescent="0.3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 x14ac:dyDescent="0.3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 x14ac:dyDescent="0.3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 x14ac:dyDescent="0.3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 x14ac:dyDescent="0.3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 x14ac:dyDescent="0.3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 x14ac:dyDescent="0.3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 x14ac:dyDescent="0.3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 x14ac:dyDescent="0.3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 x14ac:dyDescent="0.3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 x14ac:dyDescent="0.3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 x14ac:dyDescent="0.3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 x14ac:dyDescent="0.3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 x14ac:dyDescent="0.3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 x14ac:dyDescent="0.3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 x14ac:dyDescent="0.3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 x14ac:dyDescent="0.3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 x14ac:dyDescent="0.3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 x14ac:dyDescent="0.3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 x14ac:dyDescent="0.3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 x14ac:dyDescent="0.3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 x14ac:dyDescent="0.3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 x14ac:dyDescent="0.3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 x14ac:dyDescent="0.3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 x14ac:dyDescent="0.3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 x14ac:dyDescent="0.3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 x14ac:dyDescent="0.3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 x14ac:dyDescent="0.3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 x14ac:dyDescent="0.3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 x14ac:dyDescent="0.3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 x14ac:dyDescent="0.3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 x14ac:dyDescent="0.3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 x14ac:dyDescent="0.3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 x14ac:dyDescent="0.3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 x14ac:dyDescent="0.3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 x14ac:dyDescent="0.3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 x14ac:dyDescent="0.3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 x14ac:dyDescent="0.3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 x14ac:dyDescent="0.3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 x14ac:dyDescent="0.3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 x14ac:dyDescent="0.3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 x14ac:dyDescent="0.3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 x14ac:dyDescent="0.3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 x14ac:dyDescent="0.3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 x14ac:dyDescent="0.3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 x14ac:dyDescent="0.3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 x14ac:dyDescent="0.3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 x14ac:dyDescent="0.3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 x14ac:dyDescent="0.3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 x14ac:dyDescent="0.3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 x14ac:dyDescent="0.3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 x14ac:dyDescent="0.3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 x14ac:dyDescent="0.3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 x14ac:dyDescent="0.3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 x14ac:dyDescent="0.3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 x14ac:dyDescent="0.3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 x14ac:dyDescent="0.3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 x14ac:dyDescent="0.3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 x14ac:dyDescent="0.3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 x14ac:dyDescent="0.3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 x14ac:dyDescent="0.3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 x14ac:dyDescent="0.3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 x14ac:dyDescent="0.3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 x14ac:dyDescent="0.3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 x14ac:dyDescent="0.3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 x14ac:dyDescent="0.3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 x14ac:dyDescent="0.3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 x14ac:dyDescent="0.3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 x14ac:dyDescent="0.3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 x14ac:dyDescent="0.3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 x14ac:dyDescent="0.3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 x14ac:dyDescent="0.3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 x14ac:dyDescent="0.3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 x14ac:dyDescent="0.3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 x14ac:dyDescent="0.3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 x14ac:dyDescent="0.3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 x14ac:dyDescent="0.3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 x14ac:dyDescent="0.3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 x14ac:dyDescent="0.3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 x14ac:dyDescent="0.3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 x14ac:dyDescent="0.3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 x14ac:dyDescent="0.3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 x14ac:dyDescent="0.3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 x14ac:dyDescent="0.3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 x14ac:dyDescent="0.3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 x14ac:dyDescent="0.3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 x14ac:dyDescent="0.3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 x14ac:dyDescent="0.3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 x14ac:dyDescent="0.3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 x14ac:dyDescent="0.3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 x14ac:dyDescent="0.3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 x14ac:dyDescent="0.3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 x14ac:dyDescent="0.3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 x14ac:dyDescent="0.3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 x14ac:dyDescent="0.3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 x14ac:dyDescent="0.3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 x14ac:dyDescent="0.3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 x14ac:dyDescent="0.3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 x14ac:dyDescent="0.3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 x14ac:dyDescent="0.3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 x14ac:dyDescent="0.3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 x14ac:dyDescent="0.3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 x14ac:dyDescent="0.3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 x14ac:dyDescent="0.3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 x14ac:dyDescent="0.3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 x14ac:dyDescent="0.3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 x14ac:dyDescent="0.3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 x14ac:dyDescent="0.3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 x14ac:dyDescent="0.3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 x14ac:dyDescent="0.3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 x14ac:dyDescent="0.3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 x14ac:dyDescent="0.3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 x14ac:dyDescent="0.3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 x14ac:dyDescent="0.3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 x14ac:dyDescent="0.3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 x14ac:dyDescent="0.3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 x14ac:dyDescent="0.3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 x14ac:dyDescent="0.3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 x14ac:dyDescent="0.3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 x14ac:dyDescent="0.3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 x14ac:dyDescent="0.3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 x14ac:dyDescent="0.3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 x14ac:dyDescent="0.3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 x14ac:dyDescent="0.3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 x14ac:dyDescent="0.3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 x14ac:dyDescent="0.3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 x14ac:dyDescent="0.3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 x14ac:dyDescent="0.3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 x14ac:dyDescent="0.3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 x14ac:dyDescent="0.3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 x14ac:dyDescent="0.3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 x14ac:dyDescent="0.3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 x14ac:dyDescent="0.3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 x14ac:dyDescent="0.3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 x14ac:dyDescent="0.3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 x14ac:dyDescent="0.25"/>
    <row r="229" spans="4:16" ht="15.75" customHeight="1" x14ac:dyDescent="0.25"/>
    <row r="230" spans="4:16" ht="15.75" customHeight="1" x14ac:dyDescent="0.25"/>
    <row r="231" spans="4:16" ht="15.75" customHeight="1" x14ac:dyDescent="0.25"/>
    <row r="232" spans="4:16" ht="15.75" customHeight="1" x14ac:dyDescent="0.25"/>
    <row r="233" spans="4:16" ht="15.75" customHeight="1" x14ac:dyDescent="0.25"/>
    <row r="234" spans="4:16" ht="15.75" customHeight="1" x14ac:dyDescent="0.25"/>
    <row r="235" spans="4:16" ht="15.75" customHeight="1" x14ac:dyDescent="0.25"/>
    <row r="236" spans="4:16" ht="15.75" customHeight="1" x14ac:dyDescent="0.25"/>
    <row r="237" spans="4:16" ht="15.75" customHeight="1" x14ac:dyDescent="0.25"/>
    <row r="238" spans="4:16" ht="15.75" customHeight="1" x14ac:dyDescent="0.25"/>
    <row r="239" spans="4:16" ht="15.75" customHeight="1" x14ac:dyDescent="0.25"/>
    <row r="240" spans="4:1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9"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ageMargins left="0.70866141732283472" right="0.70866141732283472" top="0.74803149606299213" bottom="0.74803149606299213" header="0" footer="0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AI1071"/>
  <sheetViews>
    <sheetView topLeftCell="A4" workbookViewId="0">
      <pane xSplit="3" topLeftCell="H1" activePane="topRight" state="frozen"/>
      <selection pane="topRight" activeCell="AG22" sqref="AG22"/>
    </sheetView>
  </sheetViews>
  <sheetFormatPr defaultColWidth="12.59765625" defaultRowHeight="15" customHeight="1" outlineLevelRow="1" outlineLevelCol="1" x14ac:dyDescent="0.25"/>
  <cols>
    <col min="1" max="1" width="7.19921875" customWidth="1"/>
    <col min="2" max="2" width="5" customWidth="1"/>
    <col min="3" max="3" width="53.69921875" customWidth="1"/>
    <col min="4" max="4" width="10.3984375" customWidth="1"/>
    <col min="5" max="5" width="9.3984375" customWidth="1"/>
    <col min="6" max="6" width="11.09765625" customWidth="1"/>
    <col min="7" max="7" width="13.8984375" customWidth="1"/>
    <col min="8" max="8" width="9" customWidth="1"/>
    <col min="9" max="9" width="11.09765625" customWidth="1"/>
    <col min="10" max="10" width="13.8984375" customWidth="1"/>
    <col min="11" max="28" width="11.09765625" hidden="1" customWidth="1" outlineLevel="1"/>
    <col min="29" max="29" width="13.8984375" customWidth="1" collapsed="1"/>
    <col min="30" max="30" width="13.8984375" customWidth="1"/>
    <col min="31" max="32" width="11.09765625" customWidth="1"/>
    <col min="33" max="33" width="15" customWidth="1"/>
    <col min="34" max="35" width="7.69921875" customWidth="1"/>
  </cols>
  <sheetData>
    <row r="1" spans="1:35" ht="15.6" x14ac:dyDescent="0.3">
      <c r="A1" s="62" t="s">
        <v>47</v>
      </c>
      <c r="B1" s="62"/>
      <c r="C1" s="62"/>
      <c r="D1" s="62"/>
      <c r="E1" s="62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3"/>
      <c r="AD1" s="13"/>
      <c r="AE1" s="13"/>
      <c r="AF1" s="13"/>
      <c r="AG1" s="63"/>
    </row>
    <row r="2" spans="1:35" ht="15.6" x14ac:dyDescent="0.3">
      <c r="A2" s="64" t="s">
        <v>3</v>
      </c>
      <c r="B2" s="62"/>
      <c r="C2" s="62"/>
      <c r="D2" s="62"/>
      <c r="E2" s="62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3"/>
      <c r="AD2" s="13"/>
      <c r="AE2" s="13"/>
      <c r="AF2" s="13"/>
      <c r="AG2" s="13"/>
      <c r="AH2" s="54"/>
      <c r="AI2" s="54"/>
    </row>
    <row r="3" spans="1:35" ht="14.4" x14ac:dyDescent="0.3">
      <c r="A3" s="64" t="s">
        <v>48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8"/>
      <c r="AD3" s="68"/>
      <c r="AE3" s="68"/>
      <c r="AF3" s="68"/>
      <c r="AG3" s="68"/>
      <c r="AH3" s="54"/>
      <c r="AI3" s="54"/>
    </row>
    <row r="4" spans="1:35" ht="15.75" customHeight="1" x14ac:dyDescent="0.3">
      <c r="A4" s="14" t="s">
        <v>49</v>
      </c>
      <c r="B4" s="65"/>
      <c r="C4" s="66"/>
      <c r="D4" s="67"/>
      <c r="E4" s="67"/>
      <c r="F4" s="67"/>
      <c r="G4" s="67"/>
      <c r="H4" s="67"/>
      <c r="I4" s="67"/>
      <c r="J4" s="67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70"/>
      <c r="AD4" s="70"/>
      <c r="AE4" s="70"/>
      <c r="AF4" s="70"/>
      <c r="AG4" s="70"/>
      <c r="AH4" s="54"/>
      <c r="AI4" s="54"/>
    </row>
    <row r="5" spans="1:35" ht="9.75" customHeight="1" x14ac:dyDescent="0.25">
      <c r="A5" s="13"/>
      <c r="B5" s="65"/>
      <c r="C5" s="71"/>
      <c r="D5" s="67"/>
      <c r="E5" s="67"/>
      <c r="F5" s="67"/>
      <c r="G5" s="67"/>
      <c r="H5" s="67"/>
      <c r="I5" s="67"/>
      <c r="J5" s="67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3"/>
      <c r="AD5" s="73"/>
      <c r="AE5" s="73"/>
      <c r="AF5" s="73"/>
      <c r="AG5" s="73"/>
    </row>
    <row r="6" spans="1:35" ht="18" customHeight="1" x14ac:dyDescent="0.25">
      <c r="A6" s="604" t="s">
        <v>50</v>
      </c>
      <c r="B6" s="608" t="s">
        <v>51</v>
      </c>
      <c r="C6" s="610" t="s">
        <v>52</v>
      </c>
      <c r="D6" s="612" t="s">
        <v>53</v>
      </c>
      <c r="E6" s="600" t="s">
        <v>54</v>
      </c>
      <c r="F6" s="601"/>
      <c r="G6" s="601"/>
      <c r="H6" s="601"/>
      <c r="I6" s="601"/>
      <c r="J6" s="602"/>
      <c r="K6" s="600" t="s">
        <v>55</v>
      </c>
      <c r="L6" s="601"/>
      <c r="M6" s="601"/>
      <c r="N6" s="601"/>
      <c r="O6" s="601"/>
      <c r="P6" s="602"/>
      <c r="Q6" s="600" t="s">
        <v>55</v>
      </c>
      <c r="R6" s="601"/>
      <c r="S6" s="601"/>
      <c r="T6" s="601"/>
      <c r="U6" s="601"/>
      <c r="V6" s="602"/>
      <c r="W6" s="600" t="s">
        <v>55</v>
      </c>
      <c r="X6" s="601"/>
      <c r="Y6" s="601"/>
      <c r="Z6" s="601"/>
      <c r="AA6" s="601"/>
      <c r="AB6" s="602"/>
      <c r="AC6" s="603" t="s">
        <v>56</v>
      </c>
      <c r="AD6" s="601"/>
      <c r="AE6" s="601"/>
      <c r="AF6" s="601"/>
      <c r="AG6" s="604" t="s">
        <v>57</v>
      </c>
    </row>
    <row r="7" spans="1:35" ht="31.5" customHeight="1" x14ac:dyDescent="0.25">
      <c r="A7" s="584"/>
      <c r="B7" s="609"/>
      <c r="C7" s="611"/>
      <c r="D7" s="611"/>
      <c r="E7" s="606" t="s">
        <v>58</v>
      </c>
      <c r="F7" s="601"/>
      <c r="G7" s="602"/>
      <c r="H7" s="606" t="s">
        <v>59</v>
      </c>
      <c r="I7" s="601"/>
      <c r="J7" s="602"/>
      <c r="K7" s="606" t="s">
        <v>58</v>
      </c>
      <c r="L7" s="601"/>
      <c r="M7" s="602"/>
      <c r="N7" s="606" t="s">
        <v>59</v>
      </c>
      <c r="O7" s="601"/>
      <c r="P7" s="602"/>
      <c r="Q7" s="606" t="s">
        <v>58</v>
      </c>
      <c r="R7" s="601"/>
      <c r="S7" s="602"/>
      <c r="T7" s="606" t="s">
        <v>59</v>
      </c>
      <c r="U7" s="601"/>
      <c r="V7" s="602"/>
      <c r="W7" s="606" t="s">
        <v>58</v>
      </c>
      <c r="X7" s="601"/>
      <c r="Y7" s="602"/>
      <c r="Z7" s="606" t="s">
        <v>59</v>
      </c>
      <c r="AA7" s="601"/>
      <c r="AB7" s="602"/>
      <c r="AC7" s="607" t="s">
        <v>60</v>
      </c>
      <c r="AD7" s="607" t="s">
        <v>61</v>
      </c>
      <c r="AE7" s="603" t="s">
        <v>62</v>
      </c>
      <c r="AF7" s="601"/>
      <c r="AG7" s="584"/>
    </row>
    <row r="8" spans="1:35" ht="35.25" customHeight="1" x14ac:dyDescent="0.25">
      <c r="A8" s="584"/>
      <c r="B8" s="609"/>
      <c r="C8" s="611"/>
      <c r="D8" s="611"/>
      <c r="E8" s="74" t="s">
        <v>63</v>
      </c>
      <c r="F8" s="75" t="s">
        <v>64</v>
      </c>
      <c r="G8" s="76" t="s">
        <v>65</v>
      </c>
      <c r="H8" s="74" t="s">
        <v>63</v>
      </c>
      <c r="I8" s="75" t="s">
        <v>64</v>
      </c>
      <c r="J8" s="76" t="s">
        <v>66</v>
      </c>
      <c r="K8" s="74" t="s">
        <v>63</v>
      </c>
      <c r="L8" s="75" t="s">
        <v>67</v>
      </c>
      <c r="M8" s="76" t="s">
        <v>68</v>
      </c>
      <c r="N8" s="74" t="s">
        <v>63</v>
      </c>
      <c r="O8" s="75" t="s">
        <v>67</v>
      </c>
      <c r="P8" s="76" t="s">
        <v>69</v>
      </c>
      <c r="Q8" s="74" t="s">
        <v>63</v>
      </c>
      <c r="R8" s="75" t="s">
        <v>67</v>
      </c>
      <c r="S8" s="76" t="s">
        <v>70</v>
      </c>
      <c r="T8" s="74" t="s">
        <v>63</v>
      </c>
      <c r="U8" s="75" t="s">
        <v>67</v>
      </c>
      <c r="V8" s="76" t="s">
        <v>71</v>
      </c>
      <c r="W8" s="74" t="s">
        <v>63</v>
      </c>
      <c r="X8" s="75" t="s">
        <v>67</v>
      </c>
      <c r="Y8" s="76" t="s">
        <v>72</v>
      </c>
      <c r="Z8" s="74" t="s">
        <v>63</v>
      </c>
      <c r="AA8" s="75" t="s">
        <v>67</v>
      </c>
      <c r="AB8" s="76" t="s">
        <v>73</v>
      </c>
      <c r="AC8" s="605"/>
      <c r="AD8" s="605"/>
      <c r="AE8" s="77" t="s">
        <v>74</v>
      </c>
      <c r="AF8" s="78" t="s">
        <v>20</v>
      </c>
      <c r="AG8" s="605"/>
    </row>
    <row r="9" spans="1:35" ht="18" customHeight="1" x14ac:dyDescent="0.25">
      <c r="A9" s="79" t="s">
        <v>75</v>
      </c>
      <c r="B9" s="80">
        <v>1</v>
      </c>
      <c r="C9" s="81">
        <v>2</v>
      </c>
      <c r="D9" s="82">
        <v>3</v>
      </c>
      <c r="E9" s="83">
        <v>4</v>
      </c>
      <c r="F9" s="83">
        <v>5</v>
      </c>
      <c r="G9" s="83">
        <v>6</v>
      </c>
      <c r="H9" s="83">
        <v>7</v>
      </c>
      <c r="I9" s="83">
        <v>8</v>
      </c>
      <c r="J9" s="83">
        <v>9</v>
      </c>
      <c r="K9" s="84">
        <v>10</v>
      </c>
      <c r="L9" s="84">
        <v>11</v>
      </c>
      <c r="M9" s="84">
        <v>12</v>
      </c>
      <c r="N9" s="84">
        <v>13</v>
      </c>
      <c r="O9" s="84">
        <v>14</v>
      </c>
      <c r="P9" s="84">
        <v>15</v>
      </c>
      <c r="Q9" s="84">
        <v>16</v>
      </c>
      <c r="R9" s="84">
        <v>17</v>
      </c>
      <c r="S9" s="84">
        <v>18</v>
      </c>
      <c r="T9" s="84">
        <v>19</v>
      </c>
      <c r="U9" s="84">
        <v>20</v>
      </c>
      <c r="V9" s="84">
        <v>21</v>
      </c>
      <c r="W9" s="84">
        <v>22</v>
      </c>
      <c r="X9" s="84">
        <v>23</v>
      </c>
      <c r="Y9" s="84">
        <v>24</v>
      </c>
      <c r="Z9" s="84">
        <v>25</v>
      </c>
      <c r="AA9" s="84">
        <v>26</v>
      </c>
      <c r="AB9" s="84">
        <v>27</v>
      </c>
      <c r="AC9" s="85">
        <v>28</v>
      </c>
      <c r="AD9" s="85">
        <v>29</v>
      </c>
      <c r="AE9" s="85">
        <v>30</v>
      </c>
      <c r="AF9" s="86">
        <v>31</v>
      </c>
      <c r="AG9" s="84">
        <v>32</v>
      </c>
    </row>
    <row r="10" spans="1:35" ht="16.5" customHeight="1" x14ac:dyDescent="0.25">
      <c r="A10" s="87"/>
      <c r="B10" s="88"/>
      <c r="C10" s="86" t="s">
        <v>76</v>
      </c>
      <c r="D10" s="89"/>
      <c r="E10" s="82" t="s">
        <v>77</v>
      </c>
      <c r="F10" s="89" t="s">
        <v>78</v>
      </c>
      <c r="G10" s="90" t="s">
        <v>79</v>
      </c>
      <c r="H10" s="89" t="s">
        <v>80</v>
      </c>
      <c r="I10" s="89" t="s">
        <v>81</v>
      </c>
      <c r="J10" s="89" t="s">
        <v>82</v>
      </c>
      <c r="K10" s="81" t="s">
        <v>83</v>
      </c>
      <c r="L10" s="86" t="s">
        <v>84</v>
      </c>
      <c r="M10" s="85" t="s">
        <v>85</v>
      </c>
      <c r="N10" s="81" t="s">
        <v>86</v>
      </c>
      <c r="O10" s="86" t="s">
        <v>87</v>
      </c>
      <c r="P10" s="85" t="s">
        <v>88</v>
      </c>
      <c r="Q10" s="81" t="s">
        <v>89</v>
      </c>
      <c r="R10" s="86" t="s">
        <v>90</v>
      </c>
      <c r="S10" s="85" t="s">
        <v>91</v>
      </c>
      <c r="T10" s="81" t="s">
        <v>92</v>
      </c>
      <c r="U10" s="86" t="s">
        <v>93</v>
      </c>
      <c r="V10" s="85" t="s">
        <v>94</v>
      </c>
      <c r="W10" s="81" t="s">
        <v>95</v>
      </c>
      <c r="X10" s="86" t="s">
        <v>96</v>
      </c>
      <c r="Y10" s="85" t="s">
        <v>97</v>
      </c>
      <c r="Z10" s="81" t="s">
        <v>98</v>
      </c>
      <c r="AA10" s="86" t="s">
        <v>99</v>
      </c>
      <c r="AB10" s="85" t="s">
        <v>100</v>
      </c>
      <c r="AC10" s="86" t="s">
        <v>101</v>
      </c>
      <c r="AD10" s="86" t="s">
        <v>102</v>
      </c>
      <c r="AE10" s="86" t="s">
        <v>103</v>
      </c>
      <c r="AF10" s="86" t="s">
        <v>104</v>
      </c>
      <c r="AG10" s="84"/>
    </row>
    <row r="11" spans="1:35" ht="19.5" customHeight="1" x14ac:dyDescent="0.25">
      <c r="A11" s="91"/>
      <c r="B11" s="92"/>
      <c r="C11" s="93" t="s">
        <v>105</v>
      </c>
      <c r="D11" s="94"/>
      <c r="E11" s="95"/>
      <c r="F11" s="94"/>
      <c r="G11" s="96"/>
      <c r="H11" s="94"/>
      <c r="I11" s="94"/>
      <c r="J11" s="94"/>
      <c r="K11" s="95"/>
      <c r="L11" s="94"/>
      <c r="M11" s="96"/>
      <c r="N11" s="95"/>
      <c r="O11" s="94"/>
      <c r="P11" s="96"/>
      <c r="Q11" s="95"/>
      <c r="R11" s="94"/>
      <c r="S11" s="96"/>
      <c r="T11" s="95"/>
      <c r="U11" s="94"/>
      <c r="V11" s="96"/>
      <c r="W11" s="95"/>
      <c r="X11" s="94"/>
      <c r="Y11" s="96"/>
      <c r="Z11" s="95"/>
      <c r="AA11" s="94"/>
      <c r="AB11" s="96"/>
      <c r="AC11" s="97"/>
      <c r="AD11" s="98"/>
      <c r="AE11" s="98"/>
      <c r="AF11" s="98"/>
      <c r="AG11" s="99"/>
      <c r="AH11" s="100"/>
      <c r="AI11" s="100"/>
    </row>
    <row r="12" spans="1:35" ht="22.5" customHeight="1" x14ac:dyDescent="0.25">
      <c r="A12" s="101" t="s">
        <v>106</v>
      </c>
      <c r="B12" s="102">
        <v>1</v>
      </c>
      <c r="C12" s="103" t="s">
        <v>107</v>
      </c>
      <c r="D12" s="104"/>
      <c r="E12" s="105"/>
      <c r="F12" s="106"/>
      <c r="G12" s="106"/>
      <c r="H12" s="107"/>
      <c r="I12" s="108"/>
      <c r="J12" s="109"/>
      <c r="K12" s="106"/>
      <c r="L12" s="106"/>
      <c r="M12" s="110"/>
      <c r="N12" s="105"/>
      <c r="O12" s="106"/>
      <c r="P12" s="110"/>
      <c r="Q12" s="106"/>
      <c r="R12" s="106"/>
      <c r="S12" s="110"/>
      <c r="T12" s="105"/>
      <c r="U12" s="106"/>
      <c r="V12" s="110"/>
      <c r="W12" s="106"/>
      <c r="X12" s="106"/>
      <c r="Y12" s="110"/>
      <c r="Z12" s="105"/>
      <c r="AA12" s="106"/>
      <c r="AB12" s="106"/>
      <c r="AC12" s="111"/>
      <c r="AD12" s="112"/>
      <c r="AE12" s="112"/>
      <c r="AF12" s="113"/>
      <c r="AG12" s="114"/>
      <c r="AH12" s="115"/>
      <c r="AI12" s="115"/>
    </row>
    <row r="13" spans="1:35" ht="19.5" customHeight="1" outlineLevel="1" x14ac:dyDescent="0.25">
      <c r="A13" s="116" t="s">
        <v>108</v>
      </c>
      <c r="B13" s="117" t="s">
        <v>109</v>
      </c>
      <c r="C13" s="118" t="s">
        <v>110</v>
      </c>
      <c r="D13" s="119"/>
      <c r="E13" s="120">
        <f t="shared" ref="E13:F13" si="0">SUM(E14:E21)+E23</f>
        <v>41</v>
      </c>
      <c r="F13" s="120">
        <f t="shared" si="0"/>
        <v>38600</v>
      </c>
      <c r="G13" s="121">
        <f>SUM(G14:G23)</f>
        <v>193000</v>
      </c>
      <c r="H13" s="120">
        <f t="shared" ref="H13:I13" si="1">SUM(H14:H21)+H23</f>
        <v>41</v>
      </c>
      <c r="I13" s="120">
        <f t="shared" si="1"/>
        <v>38600</v>
      </c>
      <c r="J13" s="121">
        <f>SUM(J14:J23)</f>
        <v>193000</v>
      </c>
      <c r="K13" s="122"/>
      <c r="L13" s="123"/>
      <c r="M13" s="124">
        <f>SUM(M14:M16)</f>
        <v>0</v>
      </c>
      <c r="N13" s="122"/>
      <c r="O13" s="123"/>
      <c r="P13" s="124">
        <f>SUM(P14:P16)</f>
        <v>0</v>
      </c>
      <c r="Q13" s="122"/>
      <c r="R13" s="123"/>
      <c r="S13" s="124">
        <f>SUM(S14:S16)</f>
        <v>0</v>
      </c>
      <c r="T13" s="122"/>
      <c r="U13" s="123"/>
      <c r="V13" s="124">
        <f>SUM(V14:V16)</f>
        <v>0</v>
      </c>
      <c r="W13" s="122"/>
      <c r="X13" s="123"/>
      <c r="Y13" s="124">
        <f>SUM(Y14:Y16)</f>
        <v>0</v>
      </c>
      <c r="Z13" s="122"/>
      <c r="AA13" s="123"/>
      <c r="AB13" s="124">
        <f>SUM(AB14:AB16)</f>
        <v>0</v>
      </c>
      <c r="AC13" s="125">
        <f t="shared" ref="AC13:AC48" si="2">G13+M13+S13+Y13</f>
        <v>193000</v>
      </c>
      <c r="AD13" s="126">
        <f t="shared" ref="AD13:AD48" si="3">J13+P13+V13+AB13</f>
        <v>193000</v>
      </c>
      <c r="AE13" s="127">
        <f t="shared" ref="AE13:AE49" si="4">AC13-AD13</f>
        <v>0</v>
      </c>
      <c r="AF13" s="128">
        <f t="shared" ref="AF13:AF49" si="5">AE13/AC13</f>
        <v>0</v>
      </c>
      <c r="AG13" s="129"/>
      <c r="AH13" s="130"/>
      <c r="AI13" s="130"/>
    </row>
    <row r="14" spans="1:35" ht="52.5" customHeight="1" outlineLevel="1" x14ac:dyDescent="0.25">
      <c r="A14" s="131" t="s">
        <v>111</v>
      </c>
      <c r="B14" s="132" t="s">
        <v>112</v>
      </c>
      <c r="C14" s="133" t="s">
        <v>113</v>
      </c>
      <c r="D14" s="134" t="s">
        <v>114</v>
      </c>
      <c r="E14" s="135">
        <v>5</v>
      </c>
      <c r="F14" s="136">
        <v>6000</v>
      </c>
      <c r="G14" s="137">
        <f t="shared" ref="G14:G23" si="6">E14*F14</f>
        <v>30000</v>
      </c>
      <c r="H14" s="135">
        <v>5</v>
      </c>
      <c r="I14" s="136">
        <v>6000</v>
      </c>
      <c r="J14" s="137">
        <f t="shared" ref="J14:J23" si="7">H14*I14</f>
        <v>30000</v>
      </c>
      <c r="K14" s="138"/>
      <c r="L14" s="139"/>
      <c r="M14" s="137">
        <f t="shared" ref="M14:M16" si="8">K14*L14</f>
        <v>0</v>
      </c>
      <c r="N14" s="138"/>
      <c r="O14" s="139"/>
      <c r="P14" s="137">
        <f t="shared" ref="P14:P16" si="9">N14*O14</f>
        <v>0</v>
      </c>
      <c r="Q14" s="138"/>
      <c r="R14" s="139"/>
      <c r="S14" s="137">
        <f t="shared" ref="S14:S16" si="10">Q14*R14</f>
        <v>0</v>
      </c>
      <c r="T14" s="138"/>
      <c r="U14" s="139"/>
      <c r="V14" s="137">
        <f t="shared" ref="V14:V16" si="11">T14*U14</f>
        <v>0</v>
      </c>
      <c r="W14" s="138"/>
      <c r="X14" s="139"/>
      <c r="Y14" s="137">
        <f t="shared" ref="Y14:Y16" si="12">W14*X14</f>
        <v>0</v>
      </c>
      <c r="Z14" s="138"/>
      <c r="AA14" s="139"/>
      <c r="AB14" s="137">
        <f t="shared" ref="AB14:AB16" si="13">Z14*AA14</f>
        <v>0</v>
      </c>
      <c r="AC14" s="140">
        <f t="shared" si="2"/>
        <v>30000</v>
      </c>
      <c r="AD14" s="141">
        <f t="shared" si="3"/>
        <v>30000</v>
      </c>
      <c r="AE14" s="142">
        <f t="shared" si="4"/>
        <v>0</v>
      </c>
      <c r="AF14" s="143">
        <f t="shared" si="5"/>
        <v>0</v>
      </c>
      <c r="AG14" s="144"/>
      <c r="AH14" s="115"/>
      <c r="AI14" s="115"/>
    </row>
    <row r="15" spans="1:35" ht="52.5" customHeight="1" outlineLevel="1" x14ac:dyDescent="0.25">
      <c r="A15" s="131" t="s">
        <v>111</v>
      </c>
      <c r="B15" s="132" t="s">
        <v>115</v>
      </c>
      <c r="C15" s="145" t="s">
        <v>116</v>
      </c>
      <c r="D15" s="134" t="s">
        <v>114</v>
      </c>
      <c r="E15" s="135">
        <v>5</v>
      </c>
      <c r="F15" s="136">
        <v>4200</v>
      </c>
      <c r="G15" s="137">
        <f t="shared" si="6"/>
        <v>21000</v>
      </c>
      <c r="H15" s="135">
        <v>5</v>
      </c>
      <c r="I15" s="136">
        <v>4200</v>
      </c>
      <c r="J15" s="137">
        <f t="shared" si="7"/>
        <v>21000</v>
      </c>
      <c r="K15" s="138"/>
      <c r="L15" s="139"/>
      <c r="M15" s="137">
        <f t="shared" si="8"/>
        <v>0</v>
      </c>
      <c r="N15" s="138"/>
      <c r="O15" s="139"/>
      <c r="P15" s="137">
        <f t="shared" si="9"/>
        <v>0</v>
      </c>
      <c r="Q15" s="138"/>
      <c r="R15" s="139"/>
      <c r="S15" s="137">
        <f t="shared" si="10"/>
        <v>0</v>
      </c>
      <c r="T15" s="138"/>
      <c r="U15" s="139"/>
      <c r="V15" s="137">
        <f t="shared" si="11"/>
        <v>0</v>
      </c>
      <c r="W15" s="138"/>
      <c r="X15" s="139"/>
      <c r="Y15" s="137">
        <f t="shared" si="12"/>
        <v>0</v>
      </c>
      <c r="Z15" s="138"/>
      <c r="AA15" s="139"/>
      <c r="AB15" s="137">
        <f t="shared" si="13"/>
        <v>0</v>
      </c>
      <c r="AC15" s="140">
        <f t="shared" si="2"/>
        <v>21000</v>
      </c>
      <c r="AD15" s="141">
        <f t="shared" si="3"/>
        <v>21000</v>
      </c>
      <c r="AE15" s="142">
        <f t="shared" si="4"/>
        <v>0</v>
      </c>
      <c r="AF15" s="143">
        <f t="shared" si="5"/>
        <v>0</v>
      </c>
      <c r="AG15" s="144"/>
      <c r="AH15" s="115"/>
      <c r="AI15" s="115"/>
    </row>
    <row r="16" spans="1:35" ht="52.5" customHeight="1" outlineLevel="1" x14ac:dyDescent="0.25">
      <c r="A16" s="146" t="s">
        <v>111</v>
      </c>
      <c r="B16" s="132" t="s">
        <v>117</v>
      </c>
      <c r="C16" s="147" t="s">
        <v>118</v>
      </c>
      <c r="D16" s="148" t="s">
        <v>114</v>
      </c>
      <c r="E16" s="135">
        <v>5</v>
      </c>
      <c r="F16" s="136">
        <v>4200</v>
      </c>
      <c r="G16" s="137">
        <f t="shared" si="6"/>
        <v>21000</v>
      </c>
      <c r="H16" s="135">
        <v>5</v>
      </c>
      <c r="I16" s="136">
        <v>4200</v>
      </c>
      <c r="J16" s="137">
        <f t="shared" si="7"/>
        <v>21000</v>
      </c>
      <c r="K16" s="149"/>
      <c r="L16" s="149"/>
      <c r="M16" s="150">
        <f t="shared" si="8"/>
        <v>0</v>
      </c>
      <c r="N16" s="149"/>
      <c r="O16" s="149"/>
      <c r="P16" s="150">
        <f t="shared" si="9"/>
        <v>0</v>
      </c>
      <c r="Q16" s="151">
        <f t="shared" ref="Q16:Q23" si="14">G16+J16+M16+P16</f>
        <v>42000</v>
      </c>
      <c r="R16" s="152"/>
      <c r="S16" s="153">
        <f t="shared" si="10"/>
        <v>0</v>
      </c>
      <c r="T16" s="154"/>
      <c r="U16" s="155"/>
      <c r="V16" s="153">
        <f t="shared" si="11"/>
        <v>0</v>
      </c>
      <c r="W16" s="154"/>
      <c r="X16" s="155"/>
      <c r="Y16" s="153">
        <f t="shared" si="12"/>
        <v>0</v>
      </c>
      <c r="Z16" s="154"/>
      <c r="AA16" s="155"/>
      <c r="AB16" s="153">
        <f t="shared" si="13"/>
        <v>0</v>
      </c>
      <c r="AC16" s="140">
        <f t="shared" si="2"/>
        <v>21000</v>
      </c>
      <c r="AD16" s="141">
        <f t="shared" si="3"/>
        <v>21000</v>
      </c>
      <c r="AE16" s="142">
        <f t="shared" si="4"/>
        <v>0</v>
      </c>
      <c r="AF16" s="143">
        <f t="shared" si="5"/>
        <v>0</v>
      </c>
      <c r="AG16" s="144"/>
      <c r="AH16" s="115"/>
      <c r="AI16" s="115"/>
    </row>
    <row r="17" spans="1:35" ht="52.5" customHeight="1" outlineLevel="1" x14ac:dyDescent="0.25">
      <c r="A17" s="146" t="s">
        <v>111</v>
      </c>
      <c r="B17" s="132" t="s">
        <v>119</v>
      </c>
      <c r="C17" s="147" t="s">
        <v>120</v>
      </c>
      <c r="D17" s="148" t="s">
        <v>114</v>
      </c>
      <c r="E17" s="135">
        <v>5</v>
      </c>
      <c r="F17" s="136">
        <v>4200</v>
      </c>
      <c r="G17" s="137">
        <f t="shared" si="6"/>
        <v>21000</v>
      </c>
      <c r="H17" s="135">
        <v>5</v>
      </c>
      <c r="I17" s="136">
        <v>4200</v>
      </c>
      <c r="J17" s="137">
        <f t="shared" si="7"/>
        <v>21000</v>
      </c>
      <c r="K17" s="149"/>
      <c r="L17" s="149"/>
      <c r="M17" s="149"/>
      <c r="N17" s="149"/>
      <c r="O17" s="149"/>
      <c r="P17" s="149"/>
      <c r="Q17" s="151">
        <f t="shared" si="14"/>
        <v>42000</v>
      </c>
      <c r="R17" s="152"/>
      <c r="S17" s="124">
        <f>SUM(S18:S20)</f>
        <v>0</v>
      </c>
      <c r="T17" s="122"/>
      <c r="U17" s="123"/>
      <c r="V17" s="156">
        <v>0</v>
      </c>
      <c r="W17" s="122"/>
      <c r="X17" s="123"/>
      <c r="Y17" s="124">
        <f>SUM(Y18:Y20)</f>
        <v>0</v>
      </c>
      <c r="Z17" s="122"/>
      <c r="AA17" s="123"/>
      <c r="AB17" s="156">
        <v>0</v>
      </c>
      <c r="AC17" s="140">
        <f t="shared" si="2"/>
        <v>21000</v>
      </c>
      <c r="AD17" s="141">
        <f t="shared" si="3"/>
        <v>21000</v>
      </c>
      <c r="AE17" s="142">
        <f t="shared" si="4"/>
        <v>0</v>
      </c>
      <c r="AF17" s="143">
        <f t="shared" si="5"/>
        <v>0</v>
      </c>
      <c r="AG17" s="144"/>
      <c r="AH17" s="130"/>
      <c r="AI17" s="130"/>
    </row>
    <row r="18" spans="1:35" ht="52.5" customHeight="1" outlineLevel="1" x14ac:dyDescent="0.25">
      <c r="A18" s="146" t="s">
        <v>111</v>
      </c>
      <c r="B18" s="132" t="s">
        <v>121</v>
      </c>
      <c r="C18" s="147" t="s">
        <v>122</v>
      </c>
      <c r="D18" s="148" t="s">
        <v>114</v>
      </c>
      <c r="E18" s="135">
        <v>5</v>
      </c>
      <c r="F18" s="136">
        <v>4200</v>
      </c>
      <c r="G18" s="137">
        <f t="shared" si="6"/>
        <v>21000</v>
      </c>
      <c r="H18" s="135">
        <v>5</v>
      </c>
      <c r="I18" s="136">
        <v>4200</v>
      </c>
      <c r="J18" s="137">
        <f t="shared" si="7"/>
        <v>21000</v>
      </c>
      <c r="K18" s="149"/>
      <c r="L18" s="149"/>
      <c r="M18" s="149"/>
      <c r="N18" s="149"/>
      <c r="O18" s="149"/>
      <c r="P18" s="149"/>
      <c r="Q18" s="151">
        <f t="shared" si="14"/>
        <v>42000</v>
      </c>
      <c r="R18" s="152"/>
      <c r="S18" s="137">
        <f t="shared" ref="S18:S20" si="15">Q18*R18</f>
        <v>0</v>
      </c>
      <c r="T18" s="138"/>
      <c r="U18" s="139"/>
      <c r="V18" s="157">
        <v>0</v>
      </c>
      <c r="W18" s="138"/>
      <c r="X18" s="139"/>
      <c r="Y18" s="137">
        <f t="shared" ref="Y18:Y20" si="16">W18*X18</f>
        <v>0</v>
      </c>
      <c r="Z18" s="138"/>
      <c r="AA18" s="139"/>
      <c r="AB18" s="157">
        <v>0</v>
      </c>
      <c r="AC18" s="140">
        <f t="shared" si="2"/>
        <v>21000</v>
      </c>
      <c r="AD18" s="141">
        <f t="shared" si="3"/>
        <v>21000</v>
      </c>
      <c r="AE18" s="142">
        <f t="shared" si="4"/>
        <v>0</v>
      </c>
      <c r="AF18" s="143">
        <f t="shared" si="5"/>
        <v>0</v>
      </c>
      <c r="AG18" s="144"/>
      <c r="AH18" s="115"/>
      <c r="AI18" s="115"/>
    </row>
    <row r="19" spans="1:35" ht="52.5" customHeight="1" outlineLevel="1" x14ac:dyDescent="0.25">
      <c r="A19" s="146" t="s">
        <v>111</v>
      </c>
      <c r="B19" s="132" t="s">
        <v>123</v>
      </c>
      <c r="C19" s="147" t="s">
        <v>124</v>
      </c>
      <c r="D19" s="148" t="s">
        <v>114</v>
      </c>
      <c r="E19" s="135">
        <v>5</v>
      </c>
      <c r="F19" s="136">
        <v>4200</v>
      </c>
      <c r="G19" s="137">
        <f t="shared" si="6"/>
        <v>21000</v>
      </c>
      <c r="H19" s="135">
        <v>5</v>
      </c>
      <c r="I19" s="136">
        <v>4200</v>
      </c>
      <c r="J19" s="137">
        <f t="shared" si="7"/>
        <v>21000</v>
      </c>
      <c r="K19" s="149"/>
      <c r="L19" s="149"/>
      <c r="M19" s="149"/>
      <c r="N19" s="149"/>
      <c r="O19" s="149"/>
      <c r="P19" s="149"/>
      <c r="Q19" s="151">
        <f t="shared" si="14"/>
        <v>42000</v>
      </c>
      <c r="R19" s="152"/>
      <c r="S19" s="137">
        <f t="shared" si="15"/>
        <v>0</v>
      </c>
      <c r="T19" s="138"/>
      <c r="U19" s="139"/>
      <c r="V19" s="157">
        <v>0</v>
      </c>
      <c r="W19" s="138"/>
      <c r="X19" s="139"/>
      <c r="Y19" s="137">
        <f t="shared" si="16"/>
        <v>0</v>
      </c>
      <c r="Z19" s="138"/>
      <c r="AA19" s="139"/>
      <c r="AB19" s="157">
        <v>0</v>
      </c>
      <c r="AC19" s="140">
        <f t="shared" si="2"/>
        <v>21000</v>
      </c>
      <c r="AD19" s="141">
        <f t="shared" si="3"/>
        <v>21000</v>
      </c>
      <c r="AE19" s="142">
        <f t="shared" si="4"/>
        <v>0</v>
      </c>
      <c r="AF19" s="143">
        <f t="shared" si="5"/>
        <v>0</v>
      </c>
      <c r="AG19" s="144"/>
      <c r="AH19" s="115"/>
      <c r="AI19" s="115"/>
    </row>
    <row r="20" spans="1:35" ht="52.5" customHeight="1" outlineLevel="1" x14ac:dyDescent="0.25">
      <c r="A20" s="146" t="s">
        <v>111</v>
      </c>
      <c r="B20" s="132" t="s">
        <v>125</v>
      </c>
      <c r="C20" s="147" t="s">
        <v>126</v>
      </c>
      <c r="D20" s="148" t="s">
        <v>114</v>
      </c>
      <c r="E20" s="135">
        <v>5</v>
      </c>
      <c r="F20" s="136">
        <v>4400</v>
      </c>
      <c r="G20" s="137">
        <f t="shared" si="6"/>
        <v>22000</v>
      </c>
      <c r="H20" s="135">
        <v>5</v>
      </c>
      <c r="I20" s="136">
        <v>4400</v>
      </c>
      <c r="J20" s="137">
        <f t="shared" si="7"/>
        <v>22000</v>
      </c>
      <c r="K20" s="149"/>
      <c r="L20" s="149"/>
      <c r="M20" s="149"/>
      <c r="N20" s="149"/>
      <c r="O20" s="149"/>
      <c r="P20" s="149"/>
      <c r="Q20" s="151">
        <f t="shared" si="14"/>
        <v>44000</v>
      </c>
      <c r="R20" s="152"/>
      <c r="S20" s="158">
        <f t="shared" si="15"/>
        <v>0</v>
      </c>
      <c r="T20" s="159"/>
      <c r="U20" s="160"/>
      <c r="V20" s="161">
        <v>0</v>
      </c>
      <c r="W20" s="159"/>
      <c r="X20" s="160"/>
      <c r="Y20" s="158">
        <f t="shared" si="16"/>
        <v>0</v>
      </c>
      <c r="Z20" s="159"/>
      <c r="AA20" s="160"/>
      <c r="AB20" s="161">
        <v>0</v>
      </c>
      <c r="AC20" s="140">
        <f t="shared" si="2"/>
        <v>22000</v>
      </c>
      <c r="AD20" s="141">
        <f t="shared" si="3"/>
        <v>22000</v>
      </c>
      <c r="AE20" s="142">
        <f t="shared" si="4"/>
        <v>0</v>
      </c>
      <c r="AF20" s="143">
        <f t="shared" si="5"/>
        <v>0</v>
      </c>
      <c r="AG20" s="144"/>
      <c r="AH20" s="115"/>
      <c r="AI20" s="115"/>
    </row>
    <row r="21" spans="1:35" ht="52.5" customHeight="1" outlineLevel="1" x14ac:dyDescent="0.25">
      <c r="A21" s="162" t="s">
        <v>111</v>
      </c>
      <c r="B21" s="132" t="s">
        <v>127</v>
      </c>
      <c r="C21" s="163" t="s">
        <v>128</v>
      </c>
      <c r="D21" s="148" t="s">
        <v>114</v>
      </c>
      <c r="E21" s="135">
        <v>1</v>
      </c>
      <c r="F21" s="136">
        <v>3000</v>
      </c>
      <c r="G21" s="137">
        <f t="shared" si="6"/>
        <v>3000</v>
      </c>
      <c r="H21" s="135">
        <v>1</v>
      </c>
      <c r="I21" s="136">
        <v>3000</v>
      </c>
      <c r="J21" s="137">
        <f t="shared" si="7"/>
        <v>3000</v>
      </c>
      <c r="K21" s="149"/>
      <c r="L21" s="149"/>
      <c r="M21" s="149"/>
      <c r="N21" s="149"/>
      <c r="O21" s="149"/>
      <c r="P21" s="149"/>
      <c r="Q21" s="151">
        <f t="shared" si="14"/>
        <v>6000</v>
      </c>
      <c r="R21" s="164"/>
      <c r="S21" s="165"/>
      <c r="T21" s="166"/>
      <c r="U21" s="167"/>
      <c r="V21" s="168"/>
      <c r="W21" s="166"/>
      <c r="X21" s="167"/>
      <c r="Y21" s="165"/>
      <c r="Z21" s="166"/>
      <c r="AA21" s="167"/>
      <c r="AB21" s="168"/>
      <c r="AC21" s="140">
        <f t="shared" si="2"/>
        <v>3000</v>
      </c>
      <c r="AD21" s="141">
        <f t="shared" si="3"/>
        <v>3000</v>
      </c>
      <c r="AE21" s="142">
        <f t="shared" si="4"/>
        <v>0</v>
      </c>
      <c r="AF21" s="143">
        <f t="shared" si="5"/>
        <v>0</v>
      </c>
      <c r="AG21" s="144"/>
      <c r="AH21" s="130"/>
      <c r="AI21" s="130"/>
    </row>
    <row r="22" spans="1:35" ht="52.5" customHeight="1" outlineLevel="1" x14ac:dyDescent="0.25">
      <c r="A22" s="162" t="s">
        <v>111</v>
      </c>
      <c r="B22" s="132" t="s">
        <v>127</v>
      </c>
      <c r="C22" s="163" t="s">
        <v>129</v>
      </c>
      <c r="D22" s="148" t="s">
        <v>114</v>
      </c>
      <c r="E22" s="135">
        <v>4</v>
      </c>
      <c r="F22" s="136">
        <v>3000</v>
      </c>
      <c r="G22" s="137">
        <f t="shared" si="6"/>
        <v>12000</v>
      </c>
      <c r="H22" s="135">
        <v>4</v>
      </c>
      <c r="I22" s="136">
        <v>3000</v>
      </c>
      <c r="J22" s="137">
        <f t="shared" si="7"/>
        <v>12000</v>
      </c>
      <c r="K22" s="149"/>
      <c r="L22" s="149"/>
      <c r="M22" s="149"/>
      <c r="N22" s="149"/>
      <c r="O22" s="149"/>
      <c r="P22" s="149"/>
      <c r="Q22" s="151">
        <f t="shared" si="14"/>
        <v>24000</v>
      </c>
      <c r="R22" s="164"/>
      <c r="S22" s="165"/>
      <c r="T22" s="166"/>
      <c r="U22" s="167"/>
      <c r="V22" s="168"/>
      <c r="W22" s="166"/>
      <c r="X22" s="167"/>
      <c r="Y22" s="165"/>
      <c r="Z22" s="166"/>
      <c r="AA22" s="167"/>
      <c r="AB22" s="168"/>
      <c r="AC22" s="140">
        <f t="shared" si="2"/>
        <v>12000</v>
      </c>
      <c r="AD22" s="141">
        <f t="shared" si="3"/>
        <v>12000</v>
      </c>
      <c r="AE22" s="142">
        <f t="shared" si="4"/>
        <v>0</v>
      </c>
      <c r="AF22" s="143">
        <f t="shared" si="5"/>
        <v>0</v>
      </c>
      <c r="AG22" s="144"/>
      <c r="AH22" s="130"/>
      <c r="AI22" s="130"/>
    </row>
    <row r="23" spans="1:35" ht="52.5" customHeight="1" outlineLevel="1" x14ac:dyDescent="0.25">
      <c r="A23" s="170" t="s">
        <v>111</v>
      </c>
      <c r="B23" s="171" t="s">
        <v>130</v>
      </c>
      <c r="C23" s="172" t="s">
        <v>131</v>
      </c>
      <c r="D23" s="173" t="s">
        <v>114</v>
      </c>
      <c r="E23" s="174">
        <v>5</v>
      </c>
      <c r="F23" s="174">
        <v>4200</v>
      </c>
      <c r="G23" s="174">
        <f t="shared" si="6"/>
        <v>21000</v>
      </c>
      <c r="H23" s="174">
        <v>5</v>
      </c>
      <c r="I23" s="174">
        <v>4200</v>
      </c>
      <c r="J23" s="174">
        <f t="shared" si="7"/>
        <v>21000</v>
      </c>
      <c r="K23" s="174"/>
      <c r="L23" s="174"/>
      <c r="M23" s="174"/>
      <c r="N23" s="174"/>
      <c r="O23" s="174"/>
      <c r="P23" s="174"/>
      <c r="Q23" s="175">
        <f t="shared" si="14"/>
        <v>42000</v>
      </c>
      <c r="R23" s="176"/>
      <c r="S23" s="177">
        <f>Q23*R23</f>
        <v>0</v>
      </c>
      <c r="T23" s="178"/>
      <c r="U23" s="176"/>
      <c r="V23" s="179">
        <f>T23*U23</f>
        <v>0</v>
      </c>
      <c r="W23" s="178"/>
      <c r="X23" s="176"/>
      <c r="Y23" s="177">
        <f>W23*X23</f>
        <v>0</v>
      </c>
      <c r="Z23" s="178"/>
      <c r="AA23" s="176"/>
      <c r="AB23" s="179">
        <f>Z23*AA23</f>
        <v>0</v>
      </c>
      <c r="AC23" s="180">
        <f t="shared" si="2"/>
        <v>21000</v>
      </c>
      <c r="AD23" s="181">
        <f t="shared" si="3"/>
        <v>21000</v>
      </c>
      <c r="AE23" s="182">
        <f t="shared" si="4"/>
        <v>0</v>
      </c>
      <c r="AF23" s="143">
        <f t="shared" si="5"/>
        <v>0</v>
      </c>
      <c r="AG23" s="183"/>
      <c r="AH23" s="184"/>
      <c r="AI23" s="184"/>
    </row>
    <row r="24" spans="1:35" ht="30" customHeight="1" outlineLevel="1" x14ac:dyDescent="0.25">
      <c r="A24" s="116" t="s">
        <v>108</v>
      </c>
      <c r="B24" s="185" t="s">
        <v>132</v>
      </c>
      <c r="C24" s="186" t="s">
        <v>133</v>
      </c>
      <c r="D24" s="187"/>
      <c r="E24" s="188">
        <f t="shared" ref="E24:J24" si="17">SUM(E25:E48)</f>
        <v>40</v>
      </c>
      <c r="F24" s="189">
        <f t="shared" si="17"/>
        <v>202210</v>
      </c>
      <c r="G24" s="190">
        <f t="shared" si="17"/>
        <v>333950</v>
      </c>
      <c r="H24" s="188">
        <f t="shared" si="17"/>
        <v>40</v>
      </c>
      <c r="I24" s="188">
        <f t="shared" si="17"/>
        <v>202210</v>
      </c>
      <c r="J24" s="188">
        <f t="shared" si="17"/>
        <v>333950</v>
      </c>
      <c r="K24" s="188"/>
      <c r="L24" s="123"/>
      <c r="M24" s="124">
        <f>SUM(M25:M26)</f>
        <v>0</v>
      </c>
      <c r="N24" s="122"/>
      <c r="O24" s="123"/>
      <c r="P24" s="156">
        <f>SUM(P25:P26)</f>
        <v>0</v>
      </c>
      <c r="Q24" s="122"/>
      <c r="R24" s="123"/>
      <c r="S24" s="124">
        <f>SUM(S25:S26)</f>
        <v>0</v>
      </c>
      <c r="T24" s="122"/>
      <c r="U24" s="123"/>
      <c r="V24" s="156">
        <f>SUM(V25:V26)</f>
        <v>0</v>
      </c>
      <c r="W24" s="122"/>
      <c r="X24" s="123"/>
      <c r="Y24" s="124">
        <f>SUM(Y25:Y26)</f>
        <v>0</v>
      </c>
      <c r="Z24" s="122"/>
      <c r="AA24" s="123"/>
      <c r="AB24" s="156">
        <f>SUM(AB25:AB26)</f>
        <v>0</v>
      </c>
      <c r="AC24" s="125">
        <f t="shared" si="2"/>
        <v>333950</v>
      </c>
      <c r="AD24" s="126">
        <f t="shared" si="3"/>
        <v>333950</v>
      </c>
      <c r="AE24" s="127">
        <f t="shared" si="4"/>
        <v>0</v>
      </c>
      <c r="AF24" s="191">
        <f t="shared" si="5"/>
        <v>0</v>
      </c>
      <c r="AG24" s="169"/>
      <c r="AH24" s="130"/>
      <c r="AI24" s="130"/>
    </row>
    <row r="25" spans="1:35" ht="45" customHeight="1" outlineLevel="1" x14ac:dyDescent="0.25">
      <c r="A25" s="192" t="s">
        <v>111</v>
      </c>
      <c r="B25" s="132" t="s">
        <v>115</v>
      </c>
      <c r="C25" s="147" t="s">
        <v>134</v>
      </c>
      <c r="D25" s="193" t="s">
        <v>135</v>
      </c>
      <c r="E25" s="150">
        <v>1</v>
      </c>
      <c r="F25" s="150">
        <v>13300</v>
      </c>
      <c r="G25" s="150">
        <f t="shared" ref="G25:G48" si="18">E25*F25</f>
        <v>13300</v>
      </c>
      <c r="H25" s="150">
        <v>1</v>
      </c>
      <c r="I25" s="150">
        <v>13300</v>
      </c>
      <c r="J25" s="150">
        <f t="shared" ref="J25:J48" si="19">H25*I25</f>
        <v>13300</v>
      </c>
      <c r="K25" s="150"/>
      <c r="L25" s="150"/>
      <c r="M25" s="150">
        <f>K25*L25</f>
        <v>0</v>
      </c>
      <c r="N25" s="150"/>
      <c r="O25" s="150"/>
      <c r="P25" s="150">
        <f>N25*O25</f>
        <v>0</v>
      </c>
      <c r="Q25" s="194">
        <f t="shared" ref="Q25:Q48" si="20">G25+J25+M25+P25</f>
        <v>26600</v>
      </c>
      <c r="R25" s="139"/>
      <c r="S25" s="137">
        <f t="shared" ref="S25:S26" si="21">Q25*R25</f>
        <v>0</v>
      </c>
      <c r="T25" s="138"/>
      <c r="U25" s="139"/>
      <c r="V25" s="157">
        <f t="shared" ref="V25:V26" si="22">T25*U25</f>
        <v>0</v>
      </c>
      <c r="W25" s="138"/>
      <c r="X25" s="139"/>
      <c r="Y25" s="137">
        <f t="shared" ref="Y25:Y26" si="23">W25*X25</f>
        <v>0</v>
      </c>
      <c r="Z25" s="138"/>
      <c r="AA25" s="139"/>
      <c r="AB25" s="157">
        <f t="shared" ref="AB25:AB26" si="24">Z25*AA25</f>
        <v>0</v>
      </c>
      <c r="AC25" s="140">
        <f t="shared" si="2"/>
        <v>13300</v>
      </c>
      <c r="AD25" s="141">
        <f t="shared" si="3"/>
        <v>13300</v>
      </c>
      <c r="AE25" s="142">
        <f t="shared" si="4"/>
        <v>0</v>
      </c>
      <c r="AF25" s="143">
        <f t="shared" si="5"/>
        <v>0</v>
      </c>
      <c r="AG25" s="144"/>
      <c r="AH25" s="115"/>
      <c r="AI25" s="115"/>
    </row>
    <row r="26" spans="1:35" ht="45" customHeight="1" outlineLevel="1" x14ac:dyDescent="0.25">
      <c r="A26" s="195" t="s">
        <v>111</v>
      </c>
      <c r="B26" s="196" t="s">
        <v>117</v>
      </c>
      <c r="C26" s="197" t="s">
        <v>136</v>
      </c>
      <c r="D26" s="193" t="s">
        <v>135</v>
      </c>
      <c r="E26" s="150">
        <v>1</v>
      </c>
      <c r="F26" s="150">
        <v>13300</v>
      </c>
      <c r="G26" s="150">
        <f t="shared" si="18"/>
        <v>13300</v>
      </c>
      <c r="H26" s="150">
        <v>1</v>
      </c>
      <c r="I26" s="150">
        <v>13300</v>
      </c>
      <c r="J26" s="150">
        <f t="shared" si="19"/>
        <v>13300</v>
      </c>
      <c r="K26" s="150"/>
      <c r="L26" s="150"/>
      <c r="M26" s="150"/>
      <c r="N26" s="150"/>
      <c r="O26" s="150"/>
      <c r="P26" s="150"/>
      <c r="Q26" s="194">
        <f t="shared" si="20"/>
        <v>26600</v>
      </c>
      <c r="R26" s="155"/>
      <c r="S26" s="153">
        <f t="shared" si="21"/>
        <v>0</v>
      </c>
      <c r="T26" s="154"/>
      <c r="U26" s="155"/>
      <c r="V26" s="198">
        <f t="shared" si="22"/>
        <v>0</v>
      </c>
      <c r="W26" s="154"/>
      <c r="X26" s="155"/>
      <c r="Y26" s="153">
        <f t="shared" si="23"/>
        <v>0</v>
      </c>
      <c r="Z26" s="154"/>
      <c r="AA26" s="155"/>
      <c r="AB26" s="198">
        <f t="shared" si="24"/>
        <v>0</v>
      </c>
      <c r="AC26" s="199">
        <f t="shared" si="2"/>
        <v>13300</v>
      </c>
      <c r="AD26" s="200">
        <f t="shared" si="3"/>
        <v>13300</v>
      </c>
      <c r="AE26" s="201">
        <f t="shared" si="4"/>
        <v>0</v>
      </c>
      <c r="AF26" s="202">
        <f t="shared" si="5"/>
        <v>0</v>
      </c>
      <c r="AG26" s="203"/>
      <c r="AH26" s="115"/>
      <c r="AI26" s="115"/>
    </row>
    <row r="27" spans="1:35" ht="45" customHeight="1" outlineLevel="1" x14ac:dyDescent="0.25">
      <c r="A27" s="204" t="s">
        <v>111</v>
      </c>
      <c r="B27" s="132" t="s">
        <v>137</v>
      </c>
      <c r="C27" s="147" t="s">
        <v>138</v>
      </c>
      <c r="D27" s="193" t="s">
        <v>139</v>
      </c>
      <c r="E27" s="150">
        <v>1</v>
      </c>
      <c r="F27" s="150">
        <v>10000</v>
      </c>
      <c r="G27" s="150">
        <f t="shared" si="18"/>
        <v>10000</v>
      </c>
      <c r="H27" s="150">
        <v>1</v>
      </c>
      <c r="I27" s="150">
        <v>10000</v>
      </c>
      <c r="J27" s="150">
        <f t="shared" si="19"/>
        <v>10000</v>
      </c>
      <c r="K27" s="150"/>
      <c r="L27" s="150"/>
      <c r="M27" s="150"/>
      <c r="N27" s="150"/>
      <c r="O27" s="150"/>
      <c r="P27" s="150"/>
      <c r="Q27" s="194">
        <f t="shared" si="20"/>
        <v>20000</v>
      </c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99">
        <f t="shared" si="2"/>
        <v>10000</v>
      </c>
      <c r="AD27" s="200">
        <f t="shared" si="3"/>
        <v>10000</v>
      </c>
      <c r="AE27" s="201">
        <f t="shared" si="4"/>
        <v>0</v>
      </c>
      <c r="AF27" s="202">
        <f t="shared" si="5"/>
        <v>0</v>
      </c>
      <c r="AG27" s="205"/>
      <c r="AH27" s="152"/>
      <c r="AI27" s="152"/>
    </row>
    <row r="28" spans="1:35" ht="45" customHeight="1" outlineLevel="1" x14ac:dyDescent="0.25">
      <c r="A28" s="204" t="s">
        <v>111</v>
      </c>
      <c r="B28" s="132" t="s">
        <v>140</v>
      </c>
      <c r="C28" s="147" t="s">
        <v>141</v>
      </c>
      <c r="D28" s="193" t="s">
        <v>139</v>
      </c>
      <c r="E28" s="150">
        <v>1</v>
      </c>
      <c r="F28" s="150">
        <v>10000</v>
      </c>
      <c r="G28" s="150">
        <f t="shared" si="18"/>
        <v>10000</v>
      </c>
      <c r="H28" s="150">
        <v>1</v>
      </c>
      <c r="I28" s="150">
        <v>10000</v>
      </c>
      <c r="J28" s="150">
        <f t="shared" si="19"/>
        <v>10000</v>
      </c>
      <c r="K28" s="150"/>
      <c r="L28" s="150"/>
      <c r="M28" s="150">
        <f t="shared" ref="M28:M29" si="25">K28*L28</f>
        <v>0</v>
      </c>
      <c r="N28" s="150"/>
      <c r="O28" s="150"/>
      <c r="P28" s="150">
        <f t="shared" ref="P28:P29" si="26">N28*O28</f>
        <v>0</v>
      </c>
      <c r="Q28" s="194">
        <f t="shared" si="20"/>
        <v>20000</v>
      </c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99">
        <f t="shared" si="2"/>
        <v>10000</v>
      </c>
      <c r="AD28" s="200">
        <f t="shared" si="3"/>
        <v>10000</v>
      </c>
      <c r="AE28" s="201">
        <f t="shared" si="4"/>
        <v>0</v>
      </c>
      <c r="AF28" s="202">
        <f t="shared" si="5"/>
        <v>0</v>
      </c>
      <c r="AG28" s="205"/>
      <c r="AH28" s="152"/>
      <c r="AI28" s="152"/>
    </row>
    <row r="29" spans="1:35" ht="45" customHeight="1" outlineLevel="1" x14ac:dyDescent="0.25">
      <c r="A29" s="204" t="s">
        <v>111</v>
      </c>
      <c r="B29" s="132" t="s">
        <v>142</v>
      </c>
      <c r="C29" s="163" t="s">
        <v>143</v>
      </c>
      <c r="D29" s="193" t="s">
        <v>139</v>
      </c>
      <c r="E29" s="150">
        <v>1</v>
      </c>
      <c r="F29" s="150">
        <v>10000</v>
      </c>
      <c r="G29" s="150">
        <f t="shared" si="18"/>
        <v>10000</v>
      </c>
      <c r="H29" s="150">
        <v>1</v>
      </c>
      <c r="I29" s="150">
        <v>10000</v>
      </c>
      <c r="J29" s="150">
        <f t="shared" si="19"/>
        <v>10000</v>
      </c>
      <c r="K29" s="150"/>
      <c r="L29" s="150"/>
      <c r="M29" s="150">
        <f t="shared" si="25"/>
        <v>0</v>
      </c>
      <c r="N29" s="150"/>
      <c r="O29" s="150"/>
      <c r="P29" s="150">
        <f t="shared" si="26"/>
        <v>0</v>
      </c>
      <c r="Q29" s="194">
        <f t="shared" si="20"/>
        <v>20000</v>
      </c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99">
        <f t="shared" si="2"/>
        <v>10000</v>
      </c>
      <c r="AD29" s="200">
        <f t="shared" si="3"/>
        <v>10000</v>
      </c>
      <c r="AE29" s="201">
        <f t="shared" si="4"/>
        <v>0</v>
      </c>
      <c r="AF29" s="202">
        <f t="shared" si="5"/>
        <v>0</v>
      </c>
      <c r="AG29" s="205"/>
      <c r="AH29" s="152"/>
      <c r="AI29" s="152"/>
    </row>
    <row r="30" spans="1:35" ht="45" customHeight="1" outlineLevel="1" x14ac:dyDescent="0.25">
      <c r="A30" s="204" t="s">
        <v>111</v>
      </c>
      <c r="B30" s="132" t="s">
        <v>123</v>
      </c>
      <c r="C30" s="147" t="s">
        <v>144</v>
      </c>
      <c r="D30" s="193" t="s">
        <v>139</v>
      </c>
      <c r="E30" s="150">
        <v>1</v>
      </c>
      <c r="F30" s="150">
        <v>13000</v>
      </c>
      <c r="G30" s="150">
        <f t="shared" si="18"/>
        <v>13000</v>
      </c>
      <c r="H30" s="150">
        <v>1</v>
      </c>
      <c r="I30" s="150">
        <v>13000</v>
      </c>
      <c r="J30" s="150">
        <f t="shared" si="19"/>
        <v>13000</v>
      </c>
      <c r="K30" s="150"/>
      <c r="L30" s="150"/>
      <c r="M30" s="150"/>
      <c r="N30" s="150"/>
      <c r="O30" s="150"/>
      <c r="P30" s="150"/>
      <c r="Q30" s="194">
        <f t="shared" si="20"/>
        <v>26000</v>
      </c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99">
        <f t="shared" si="2"/>
        <v>13000</v>
      </c>
      <c r="AD30" s="200">
        <f t="shared" si="3"/>
        <v>13000</v>
      </c>
      <c r="AE30" s="201">
        <f t="shared" si="4"/>
        <v>0</v>
      </c>
      <c r="AF30" s="202">
        <f t="shared" si="5"/>
        <v>0</v>
      </c>
      <c r="AG30" s="205"/>
      <c r="AH30" s="152"/>
      <c r="AI30" s="152"/>
    </row>
    <row r="31" spans="1:35" ht="45" customHeight="1" outlineLevel="1" x14ac:dyDescent="0.25">
      <c r="A31" s="204" t="s">
        <v>111</v>
      </c>
      <c r="B31" s="132" t="s">
        <v>125</v>
      </c>
      <c r="C31" s="147" t="s">
        <v>145</v>
      </c>
      <c r="D31" s="193" t="s">
        <v>139</v>
      </c>
      <c r="E31" s="150">
        <v>1</v>
      </c>
      <c r="F31" s="150">
        <v>13000</v>
      </c>
      <c r="G31" s="150">
        <f t="shared" si="18"/>
        <v>13000</v>
      </c>
      <c r="H31" s="150">
        <v>1</v>
      </c>
      <c r="I31" s="150">
        <v>13000</v>
      </c>
      <c r="J31" s="150">
        <f t="shared" si="19"/>
        <v>13000</v>
      </c>
      <c r="K31" s="150"/>
      <c r="L31" s="150"/>
      <c r="M31" s="150"/>
      <c r="N31" s="150"/>
      <c r="O31" s="150"/>
      <c r="P31" s="150"/>
      <c r="Q31" s="194">
        <f t="shared" si="20"/>
        <v>26000</v>
      </c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99">
        <f t="shared" si="2"/>
        <v>13000</v>
      </c>
      <c r="AD31" s="200">
        <f t="shared" si="3"/>
        <v>13000</v>
      </c>
      <c r="AE31" s="201">
        <f t="shared" si="4"/>
        <v>0</v>
      </c>
      <c r="AF31" s="202">
        <f t="shared" si="5"/>
        <v>0</v>
      </c>
      <c r="AG31" s="205"/>
      <c r="AH31" s="152"/>
      <c r="AI31" s="152"/>
    </row>
    <row r="32" spans="1:35" ht="45" customHeight="1" outlineLevel="1" x14ac:dyDescent="0.25">
      <c r="A32" s="204" t="s">
        <v>111</v>
      </c>
      <c r="B32" s="132" t="s">
        <v>127</v>
      </c>
      <c r="C32" s="147" t="s">
        <v>146</v>
      </c>
      <c r="D32" s="193" t="s">
        <v>139</v>
      </c>
      <c r="E32" s="150">
        <v>1</v>
      </c>
      <c r="F32" s="150">
        <v>13000</v>
      </c>
      <c r="G32" s="150">
        <f t="shared" si="18"/>
        <v>13000</v>
      </c>
      <c r="H32" s="150">
        <v>1</v>
      </c>
      <c r="I32" s="150">
        <v>13000</v>
      </c>
      <c r="J32" s="150">
        <f t="shared" si="19"/>
        <v>13000</v>
      </c>
      <c r="K32" s="150"/>
      <c r="L32" s="150"/>
      <c r="M32" s="150"/>
      <c r="N32" s="150"/>
      <c r="O32" s="150"/>
      <c r="P32" s="150"/>
      <c r="Q32" s="194">
        <f t="shared" si="20"/>
        <v>26000</v>
      </c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99">
        <f t="shared" si="2"/>
        <v>13000</v>
      </c>
      <c r="AD32" s="200">
        <f t="shared" si="3"/>
        <v>13000</v>
      </c>
      <c r="AE32" s="201">
        <f t="shared" si="4"/>
        <v>0</v>
      </c>
      <c r="AF32" s="202">
        <f t="shared" si="5"/>
        <v>0</v>
      </c>
      <c r="AG32" s="205"/>
      <c r="AH32" s="152"/>
      <c r="AI32" s="152"/>
    </row>
    <row r="33" spans="1:35" ht="45" customHeight="1" outlineLevel="1" x14ac:dyDescent="0.25">
      <c r="A33" s="204" t="s">
        <v>111</v>
      </c>
      <c r="B33" s="132" t="s">
        <v>130</v>
      </c>
      <c r="C33" s="147" t="s">
        <v>147</v>
      </c>
      <c r="D33" s="193" t="s">
        <v>139</v>
      </c>
      <c r="E33" s="150">
        <v>1</v>
      </c>
      <c r="F33" s="150">
        <v>13000</v>
      </c>
      <c r="G33" s="150">
        <f t="shared" si="18"/>
        <v>13000</v>
      </c>
      <c r="H33" s="150">
        <v>1</v>
      </c>
      <c r="I33" s="150">
        <v>13000</v>
      </c>
      <c r="J33" s="150">
        <f t="shared" si="19"/>
        <v>13000</v>
      </c>
      <c r="K33" s="150"/>
      <c r="L33" s="150"/>
      <c r="M33" s="150"/>
      <c r="N33" s="150"/>
      <c r="O33" s="150"/>
      <c r="P33" s="150"/>
      <c r="Q33" s="194">
        <f t="shared" si="20"/>
        <v>26000</v>
      </c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99">
        <f t="shared" si="2"/>
        <v>13000</v>
      </c>
      <c r="AD33" s="200">
        <f t="shared" si="3"/>
        <v>13000</v>
      </c>
      <c r="AE33" s="201">
        <f t="shared" si="4"/>
        <v>0</v>
      </c>
      <c r="AF33" s="202">
        <f t="shared" si="5"/>
        <v>0</v>
      </c>
      <c r="AG33" s="205"/>
      <c r="AH33" s="152"/>
      <c r="AI33" s="152"/>
    </row>
    <row r="34" spans="1:35" ht="45" customHeight="1" outlineLevel="1" x14ac:dyDescent="0.25">
      <c r="A34" s="204" t="s">
        <v>111</v>
      </c>
      <c r="B34" s="132" t="s">
        <v>148</v>
      </c>
      <c r="C34" s="147" t="s">
        <v>149</v>
      </c>
      <c r="D34" s="193" t="s">
        <v>139</v>
      </c>
      <c r="E34" s="150">
        <v>1</v>
      </c>
      <c r="F34" s="150">
        <v>5500</v>
      </c>
      <c r="G34" s="150">
        <f t="shared" si="18"/>
        <v>5500</v>
      </c>
      <c r="H34" s="150">
        <v>1</v>
      </c>
      <c r="I34" s="150">
        <v>5500</v>
      </c>
      <c r="J34" s="150">
        <f t="shared" si="19"/>
        <v>5500</v>
      </c>
      <c r="K34" s="150"/>
      <c r="L34" s="150"/>
      <c r="M34" s="150"/>
      <c r="N34" s="150"/>
      <c r="O34" s="150"/>
      <c r="P34" s="150"/>
      <c r="Q34" s="194">
        <f t="shared" si="20"/>
        <v>11000</v>
      </c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99">
        <f t="shared" si="2"/>
        <v>5500</v>
      </c>
      <c r="AD34" s="200">
        <f t="shared" si="3"/>
        <v>5500</v>
      </c>
      <c r="AE34" s="201">
        <f t="shared" si="4"/>
        <v>0</v>
      </c>
      <c r="AF34" s="202">
        <f t="shared" si="5"/>
        <v>0</v>
      </c>
      <c r="AG34" s="205"/>
      <c r="AH34" s="152"/>
      <c r="AI34" s="152"/>
    </row>
    <row r="35" spans="1:35" ht="45" customHeight="1" outlineLevel="1" x14ac:dyDescent="0.25">
      <c r="A35" s="204" t="s">
        <v>111</v>
      </c>
      <c r="B35" s="132" t="s">
        <v>150</v>
      </c>
      <c r="C35" s="147" t="s">
        <v>151</v>
      </c>
      <c r="D35" s="193" t="s">
        <v>139</v>
      </c>
      <c r="E35" s="150">
        <v>1</v>
      </c>
      <c r="F35" s="150">
        <v>3000</v>
      </c>
      <c r="G35" s="150">
        <f t="shared" si="18"/>
        <v>3000</v>
      </c>
      <c r="H35" s="150">
        <v>1</v>
      </c>
      <c r="I35" s="150">
        <v>3000</v>
      </c>
      <c r="J35" s="150">
        <f t="shared" si="19"/>
        <v>3000</v>
      </c>
      <c r="K35" s="150"/>
      <c r="L35" s="150"/>
      <c r="M35" s="150"/>
      <c r="N35" s="150"/>
      <c r="O35" s="150"/>
      <c r="P35" s="150"/>
      <c r="Q35" s="194">
        <f t="shared" si="20"/>
        <v>6000</v>
      </c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99">
        <f t="shared" si="2"/>
        <v>3000</v>
      </c>
      <c r="AD35" s="200">
        <f t="shared" si="3"/>
        <v>3000</v>
      </c>
      <c r="AE35" s="201">
        <f t="shared" si="4"/>
        <v>0</v>
      </c>
      <c r="AF35" s="202">
        <f t="shared" si="5"/>
        <v>0</v>
      </c>
      <c r="AG35" s="205"/>
      <c r="AH35" s="152"/>
      <c r="AI35" s="152"/>
    </row>
    <row r="36" spans="1:35" ht="45" customHeight="1" outlineLevel="1" x14ac:dyDescent="0.25">
      <c r="A36" s="204" t="s">
        <v>111</v>
      </c>
      <c r="B36" s="132" t="s">
        <v>152</v>
      </c>
      <c r="C36" s="147" t="s">
        <v>153</v>
      </c>
      <c r="D36" s="193" t="s">
        <v>139</v>
      </c>
      <c r="E36" s="150">
        <v>1</v>
      </c>
      <c r="F36" s="150">
        <v>3000</v>
      </c>
      <c r="G36" s="150">
        <f t="shared" si="18"/>
        <v>3000</v>
      </c>
      <c r="H36" s="150">
        <v>1</v>
      </c>
      <c r="I36" s="150">
        <v>3000</v>
      </c>
      <c r="J36" s="150">
        <f t="shared" si="19"/>
        <v>3000</v>
      </c>
      <c r="K36" s="150"/>
      <c r="L36" s="150"/>
      <c r="M36" s="150"/>
      <c r="N36" s="150"/>
      <c r="O36" s="150"/>
      <c r="P36" s="150"/>
      <c r="Q36" s="194">
        <f t="shared" si="20"/>
        <v>6000</v>
      </c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99">
        <f t="shared" si="2"/>
        <v>3000</v>
      </c>
      <c r="AD36" s="200">
        <f t="shared" si="3"/>
        <v>3000</v>
      </c>
      <c r="AE36" s="201">
        <f t="shared" si="4"/>
        <v>0</v>
      </c>
      <c r="AF36" s="202">
        <f t="shared" si="5"/>
        <v>0</v>
      </c>
      <c r="AG36" s="205"/>
      <c r="AH36" s="152"/>
      <c r="AI36" s="152"/>
    </row>
    <row r="37" spans="1:35" ht="45" customHeight="1" outlineLevel="1" x14ac:dyDescent="0.25">
      <c r="A37" s="204" t="s">
        <v>111</v>
      </c>
      <c r="B37" s="132" t="s">
        <v>154</v>
      </c>
      <c r="C37" s="147" t="s">
        <v>155</v>
      </c>
      <c r="D37" s="193" t="s">
        <v>139</v>
      </c>
      <c r="E37" s="150">
        <v>1</v>
      </c>
      <c r="F37" s="150">
        <v>3000</v>
      </c>
      <c r="G37" s="150">
        <f t="shared" si="18"/>
        <v>3000</v>
      </c>
      <c r="H37" s="150">
        <v>1</v>
      </c>
      <c r="I37" s="150">
        <v>3000</v>
      </c>
      <c r="J37" s="150">
        <f t="shared" si="19"/>
        <v>3000</v>
      </c>
      <c r="K37" s="150"/>
      <c r="L37" s="150"/>
      <c r="M37" s="150"/>
      <c r="N37" s="150"/>
      <c r="O37" s="150"/>
      <c r="P37" s="150"/>
      <c r="Q37" s="194">
        <f t="shared" si="20"/>
        <v>6000</v>
      </c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99">
        <f t="shared" si="2"/>
        <v>3000</v>
      </c>
      <c r="AD37" s="200">
        <f t="shared" si="3"/>
        <v>3000</v>
      </c>
      <c r="AE37" s="201">
        <f t="shared" si="4"/>
        <v>0</v>
      </c>
      <c r="AF37" s="202">
        <f t="shared" si="5"/>
        <v>0</v>
      </c>
      <c r="AG37" s="205"/>
      <c r="AH37" s="152"/>
      <c r="AI37" s="152"/>
    </row>
    <row r="38" spans="1:35" ht="45" customHeight="1" outlineLevel="1" x14ac:dyDescent="0.25">
      <c r="A38" s="204" t="s">
        <v>111</v>
      </c>
      <c r="B38" s="132" t="s">
        <v>156</v>
      </c>
      <c r="C38" s="147" t="s">
        <v>157</v>
      </c>
      <c r="D38" s="193" t="s">
        <v>139</v>
      </c>
      <c r="E38" s="150">
        <v>1</v>
      </c>
      <c r="F38" s="150">
        <v>3000</v>
      </c>
      <c r="G38" s="150">
        <f t="shared" si="18"/>
        <v>3000</v>
      </c>
      <c r="H38" s="150">
        <v>1</v>
      </c>
      <c r="I38" s="150">
        <v>3000</v>
      </c>
      <c r="J38" s="150">
        <f t="shared" si="19"/>
        <v>3000</v>
      </c>
      <c r="K38" s="150"/>
      <c r="L38" s="150"/>
      <c r="M38" s="150"/>
      <c r="N38" s="150"/>
      <c r="O38" s="150"/>
      <c r="P38" s="150"/>
      <c r="Q38" s="194">
        <f t="shared" si="20"/>
        <v>6000</v>
      </c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99">
        <f t="shared" si="2"/>
        <v>3000</v>
      </c>
      <c r="AD38" s="200">
        <f t="shared" si="3"/>
        <v>3000</v>
      </c>
      <c r="AE38" s="201">
        <f t="shared" si="4"/>
        <v>0</v>
      </c>
      <c r="AF38" s="202">
        <f t="shared" si="5"/>
        <v>0</v>
      </c>
      <c r="AG38" s="205"/>
      <c r="AH38" s="152"/>
      <c r="AI38" s="152"/>
    </row>
    <row r="39" spans="1:35" ht="45" customHeight="1" outlineLevel="1" x14ac:dyDescent="0.25">
      <c r="A39" s="204" t="s">
        <v>111</v>
      </c>
      <c r="B39" s="132" t="s">
        <v>158</v>
      </c>
      <c r="C39" s="147" t="s">
        <v>159</v>
      </c>
      <c r="D39" s="193" t="s">
        <v>139</v>
      </c>
      <c r="E39" s="150">
        <v>1</v>
      </c>
      <c r="F39" s="150">
        <v>3000</v>
      </c>
      <c r="G39" s="150">
        <f t="shared" si="18"/>
        <v>3000</v>
      </c>
      <c r="H39" s="150">
        <v>1</v>
      </c>
      <c r="I39" s="150">
        <v>3000</v>
      </c>
      <c r="J39" s="150">
        <f t="shared" si="19"/>
        <v>3000</v>
      </c>
      <c r="K39" s="150"/>
      <c r="L39" s="150"/>
      <c r="M39" s="150"/>
      <c r="N39" s="150"/>
      <c r="O39" s="150"/>
      <c r="P39" s="150"/>
      <c r="Q39" s="194">
        <f t="shared" si="20"/>
        <v>6000</v>
      </c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99">
        <f t="shared" si="2"/>
        <v>3000</v>
      </c>
      <c r="AD39" s="200">
        <f t="shared" si="3"/>
        <v>3000</v>
      </c>
      <c r="AE39" s="201">
        <f t="shared" si="4"/>
        <v>0</v>
      </c>
      <c r="AF39" s="202">
        <f t="shared" si="5"/>
        <v>0</v>
      </c>
      <c r="AG39" s="205"/>
      <c r="AH39" s="152"/>
      <c r="AI39" s="152"/>
    </row>
    <row r="40" spans="1:35" ht="45" customHeight="1" outlineLevel="1" x14ac:dyDescent="0.25">
      <c r="A40" s="204" t="s">
        <v>111</v>
      </c>
      <c r="B40" s="132" t="s">
        <v>160</v>
      </c>
      <c r="C40" s="147" t="s">
        <v>161</v>
      </c>
      <c r="D40" s="193" t="s">
        <v>162</v>
      </c>
      <c r="E40" s="150">
        <v>1</v>
      </c>
      <c r="F40" s="150">
        <v>3500</v>
      </c>
      <c r="G40" s="150">
        <f t="shared" si="18"/>
        <v>3500</v>
      </c>
      <c r="H40" s="150">
        <v>1</v>
      </c>
      <c r="I40" s="150">
        <v>3500</v>
      </c>
      <c r="J40" s="150">
        <f t="shared" si="19"/>
        <v>3500</v>
      </c>
      <c r="K40" s="150"/>
      <c r="L40" s="150"/>
      <c r="M40" s="150"/>
      <c r="N40" s="150"/>
      <c r="O40" s="150"/>
      <c r="P40" s="150"/>
      <c r="Q40" s="194">
        <f t="shared" si="20"/>
        <v>7000</v>
      </c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99">
        <f t="shared" si="2"/>
        <v>3500</v>
      </c>
      <c r="AD40" s="200">
        <f t="shared" si="3"/>
        <v>3500</v>
      </c>
      <c r="AE40" s="201">
        <f t="shared" si="4"/>
        <v>0</v>
      </c>
      <c r="AF40" s="202">
        <f t="shared" si="5"/>
        <v>0</v>
      </c>
      <c r="AG40" s="205"/>
      <c r="AH40" s="152"/>
      <c r="AI40" s="152"/>
    </row>
    <row r="41" spans="1:35" ht="45" customHeight="1" outlineLevel="1" x14ac:dyDescent="0.25">
      <c r="A41" s="204" t="s">
        <v>111</v>
      </c>
      <c r="B41" s="132" t="s">
        <v>163</v>
      </c>
      <c r="C41" s="163" t="s">
        <v>164</v>
      </c>
      <c r="D41" s="193" t="s">
        <v>165</v>
      </c>
      <c r="E41" s="150">
        <v>5</v>
      </c>
      <c r="F41" s="150">
        <v>4000</v>
      </c>
      <c r="G41" s="150">
        <f t="shared" si="18"/>
        <v>20000</v>
      </c>
      <c r="H41" s="150">
        <v>5</v>
      </c>
      <c r="I41" s="150">
        <v>4000</v>
      </c>
      <c r="J41" s="150">
        <f t="shared" si="19"/>
        <v>20000</v>
      </c>
      <c r="K41" s="150"/>
      <c r="L41" s="150"/>
      <c r="M41" s="150"/>
      <c r="N41" s="150"/>
      <c r="O41" s="150"/>
      <c r="P41" s="150"/>
      <c r="Q41" s="194">
        <f t="shared" si="20"/>
        <v>40000</v>
      </c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99">
        <f t="shared" si="2"/>
        <v>20000</v>
      </c>
      <c r="AD41" s="200">
        <f t="shared" si="3"/>
        <v>20000</v>
      </c>
      <c r="AE41" s="201">
        <f t="shared" si="4"/>
        <v>0</v>
      </c>
      <c r="AF41" s="202">
        <f t="shared" si="5"/>
        <v>0</v>
      </c>
      <c r="AG41" s="205"/>
      <c r="AH41" s="152"/>
      <c r="AI41" s="152"/>
    </row>
    <row r="42" spans="1:35" ht="45" customHeight="1" outlineLevel="1" x14ac:dyDescent="0.25">
      <c r="A42" s="204" t="s">
        <v>111</v>
      </c>
      <c r="B42" s="132" t="s">
        <v>166</v>
      </c>
      <c r="C42" s="147" t="s">
        <v>167</v>
      </c>
      <c r="D42" s="193" t="s">
        <v>114</v>
      </c>
      <c r="E42" s="150">
        <v>3</v>
      </c>
      <c r="F42" s="150">
        <v>16650</v>
      </c>
      <c r="G42" s="150">
        <f t="shared" si="18"/>
        <v>49950</v>
      </c>
      <c r="H42" s="150">
        <v>3</v>
      </c>
      <c r="I42" s="150">
        <v>16650</v>
      </c>
      <c r="J42" s="150">
        <f t="shared" si="19"/>
        <v>49950</v>
      </c>
      <c r="K42" s="150"/>
      <c r="L42" s="150"/>
      <c r="M42" s="150"/>
      <c r="N42" s="150"/>
      <c r="O42" s="150"/>
      <c r="P42" s="150"/>
      <c r="Q42" s="194">
        <f t="shared" si="20"/>
        <v>99900</v>
      </c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99">
        <f t="shared" si="2"/>
        <v>49950</v>
      </c>
      <c r="AD42" s="200">
        <f t="shared" si="3"/>
        <v>49950</v>
      </c>
      <c r="AE42" s="201">
        <f t="shared" si="4"/>
        <v>0</v>
      </c>
      <c r="AF42" s="202">
        <f t="shared" si="5"/>
        <v>0</v>
      </c>
      <c r="AG42" s="205"/>
      <c r="AH42" s="152"/>
      <c r="AI42" s="152"/>
    </row>
    <row r="43" spans="1:35" ht="45" customHeight="1" outlineLevel="1" x14ac:dyDescent="0.25">
      <c r="A43" s="204" t="s">
        <v>111</v>
      </c>
      <c r="B43" s="132" t="s">
        <v>168</v>
      </c>
      <c r="C43" s="147" t="s">
        <v>169</v>
      </c>
      <c r="D43" s="193" t="s">
        <v>114</v>
      </c>
      <c r="E43" s="150">
        <v>3</v>
      </c>
      <c r="F43" s="150">
        <v>9900</v>
      </c>
      <c r="G43" s="150">
        <f t="shared" si="18"/>
        <v>29700</v>
      </c>
      <c r="H43" s="150">
        <v>3</v>
      </c>
      <c r="I43" s="150">
        <v>9900</v>
      </c>
      <c r="J43" s="150">
        <f t="shared" si="19"/>
        <v>29700</v>
      </c>
      <c r="K43" s="150"/>
      <c r="L43" s="150"/>
      <c r="M43" s="150"/>
      <c r="N43" s="150"/>
      <c r="O43" s="150"/>
      <c r="P43" s="150"/>
      <c r="Q43" s="194">
        <f t="shared" si="20"/>
        <v>59400</v>
      </c>
      <c r="R43" s="139"/>
      <c r="S43" s="139"/>
      <c r="T43" s="139"/>
      <c r="U43" s="139"/>
      <c r="V43" s="139"/>
      <c r="W43" s="139"/>
      <c r="X43" s="139"/>
      <c r="Y43" s="139"/>
      <c r="Z43" s="139"/>
      <c r="AA43" s="139"/>
      <c r="AB43" s="139"/>
      <c r="AC43" s="199">
        <f t="shared" si="2"/>
        <v>29700</v>
      </c>
      <c r="AD43" s="200">
        <f t="shared" si="3"/>
        <v>29700</v>
      </c>
      <c r="AE43" s="201">
        <f t="shared" si="4"/>
        <v>0</v>
      </c>
      <c r="AF43" s="202">
        <f t="shared" si="5"/>
        <v>0</v>
      </c>
      <c r="AG43" s="205"/>
      <c r="AH43" s="152"/>
      <c r="AI43" s="152"/>
    </row>
    <row r="44" spans="1:35" ht="45" customHeight="1" outlineLevel="1" x14ac:dyDescent="0.25">
      <c r="A44" s="204" t="s">
        <v>111</v>
      </c>
      <c r="B44" s="132" t="s">
        <v>170</v>
      </c>
      <c r="C44" s="147" t="s">
        <v>171</v>
      </c>
      <c r="D44" s="193" t="s">
        <v>114</v>
      </c>
      <c r="E44" s="150">
        <v>3</v>
      </c>
      <c r="F44" s="150">
        <v>9000</v>
      </c>
      <c r="G44" s="150">
        <f t="shared" si="18"/>
        <v>27000</v>
      </c>
      <c r="H44" s="150">
        <v>3</v>
      </c>
      <c r="I44" s="150">
        <v>9000</v>
      </c>
      <c r="J44" s="150">
        <f t="shared" si="19"/>
        <v>27000</v>
      </c>
      <c r="K44" s="150"/>
      <c r="L44" s="150"/>
      <c r="M44" s="150"/>
      <c r="N44" s="150"/>
      <c r="O44" s="150"/>
      <c r="P44" s="150"/>
      <c r="Q44" s="194">
        <f t="shared" si="20"/>
        <v>54000</v>
      </c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99">
        <f t="shared" si="2"/>
        <v>27000</v>
      </c>
      <c r="AD44" s="200">
        <f t="shared" si="3"/>
        <v>27000</v>
      </c>
      <c r="AE44" s="201">
        <f t="shared" si="4"/>
        <v>0</v>
      </c>
      <c r="AF44" s="202">
        <f t="shared" si="5"/>
        <v>0</v>
      </c>
      <c r="AG44" s="205"/>
      <c r="AH44" s="152"/>
      <c r="AI44" s="152"/>
    </row>
    <row r="45" spans="1:35" ht="45" customHeight="1" outlineLevel="1" x14ac:dyDescent="0.25">
      <c r="A45" s="204" t="s">
        <v>111</v>
      </c>
      <c r="B45" s="132" t="s">
        <v>172</v>
      </c>
      <c r="C45" s="163" t="s">
        <v>173</v>
      </c>
      <c r="D45" s="193" t="s">
        <v>114</v>
      </c>
      <c r="E45" s="150">
        <v>3</v>
      </c>
      <c r="F45" s="150">
        <v>9000</v>
      </c>
      <c r="G45" s="150">
        <f t="shared" si="18"/>
        <v>27000</v>
      </c>
      <c r="H45" s="150">
        <v>3</v>
      </c>
      <c r="I45" s="150">
        <v>9000</v>
      </c>
      <c r="J45" s="150">
        <f t="shared" si="19"/>
        <v>27000</v>
      </c>
      <c r="K45" s="150"/>
      <c r="L45" s="150"/>
      <c r="M45" s="150"/>
      <c r="N45" s="150"/>
      <c r="O45" s="150"/>
      <c r="P45" s="150"/>
      <c r="Q45" s="194">
        <f t="shared" si="20"/>
        <v>54000</v>
      </c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99">
        <f t="shared" si="2"/>
        <v>27000</v>
      </c>
      <c r="AD45" s="200">
        <f t="shared" si="3"/>
        <v>27000</v>
      </c>
      <c r="AE45" s="201">
        <f t="shared" si="4"/>
        <v>0</v>
      </c>
      <c r="AF45" s="202">
        <f t="shared" si="5"/>
        <v>0</v>
      </c>
      <c r="AG45" s="205"/>
      <c r="AH45" s="152"/>
      <c r="AI45" s="152"/>
    </row>
    <row r="46" spans="1:35" ht="45" customHeight="1" outlineLevel="1" x14ac:dyDescent="0.25">
      <c r="A46" s="204" t="s">
        <v>111</v>
      </c>
      <c r="B46" s="132" t="s">
        <v>174</v>
      </c>
      <c r="C46" s="147" t="s">
        <v>175</v>
      </c>
      <c r="D46" s="193" t="s">
        <v>114</v>
      </c>
      <c r="E46" s="150">
        <v>3</v>
      </c>
      <c r="F46" s="150">
        <v>5580</v>
      </c>
      <c r="G46" s="150">
        <f t="shared" si="18"/>
        <v>16740</v>
      </c>
      <c r="H46" s="150">
        <v>3</v>
      </c>
      <c r="I46" s="150">
        <v>5580</v>
      </c>
      <c r="J46" s="150">
        <f t="shared" si="19"/>
        <v>16740</v>
      </c>
      <c r="K46" s="150"/>
      <c r="L46" s="150"/>
      <c r="M46" s="150"/>
      <c r="N46" s="150"/>
      <c r="O46" s="150"/>
      <c r="P46" s="150"/>
      <c r="Q46" s="194">
        <f t="shared" si="20"/>
        <v>33480</v>
      </c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99">
        <f t="shared" si="2"/>
        <v>16740</v>
      </c>
      <c r="AD46" s="200">
        <f t="shared" si="3"/>
        <v>16740</v>
      </c>
      <c r="AE46" s="201">
        <f t="shared" si="4"/>
        <v>0</v>
      </c>
      <c r="AF46" s="202">
        <f t="shared" si="5"/>
        <v>0</v>
      </c>
      <c r="AG46" s="205"/>
      <c r="AH46" s="152"/>
      <c r="AI46" s="152"/>
    </row>
    <row r="47" spans="1:35" ht="45" customHeight="1" outlineLevel="1" x14ac:dyDescent="0.25">
      <c r="A47" s="204" t="s">
        <v>111</v>
      </c>
      <c r="B47" s="132" t="s">
        <v>176</v>
      </c>
      <c r="C47" s="147" t="s">
        <v>177</v>
      </c>
      <c r="D47" s="193" t="s">
        <v>114</v>
      </c>
      <c r="E47" s="150">
        <v>2</v>
      </c>
      <c r="F47" s="150">
        <v>9900</v>
      </c>
      <c r="G47" s="150">
        <f t="shared" si="18"/>
        <v>19800</v>
      </c>
      <c r="H47" s="150">
        <v>2</v>
      </c>
      <c r="I47" s="150">
        <v>9900</v>
      </c>
      <c r="J47" s="150">
        <f t="shared" si="19"/>
        <v>19800</v>
      </c>
      <c r="K47" s="150"/>
      <c r="L47" s="150"/>
      <c r="M47" s="150"/>
      <c r="N47" s="150"/>
      <c r="O47" s="150"/>
      <c r="P47" s="150"/>
      <c r="Q47" s="194">
        <f t="shared" si="20"/>
        <v>39600</v>
      </c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99">
        <f t="shared" si="2"/>
        <v>19800</v>
      </c>
      <c r="AD47" s="200">
        <f t="shared" si="3"/>
        <v>19800</v>
      </c>
      <c r="AE47" s="201">
        <f t="shared" si="4"/>
        <v>0</v>
      </c>
      <c r="AF47" s="202">
        <f t="shared" si="5"/>
        <v>0</v>
      </c>
      <c r="AG47" s="205"/>
      <c r="AH47" s="152"/>
      <c r="AI47" s="152"/>
    </row>
    <row r="48" spans="1:35" ht="45" customHeight="1" outlineLevel="1" x14ac:dyDescent="0.25">
      <c r="A48" s="204" t="s">
        <v>111</v>
      </c>
      <c r="B48" s="132" t="s">
        <v>178</v>
      </c>
      <c r="C48" s="147" t="s">
        <v>179</v>
      </c>
      <c r="D48" s="193" t="s">
        <v>114</v>
      </c>
      <c r="E48" s="150">
        <v>2</v>
      </c>
      <c r="F48" s="150">
        <v>5580</v>
      </c>
      <c r="G48" s="150">
        <f t="shared" si="18"/>
        <v>11160</v>
      </c>
      <c r="H48" s="150">
        <v>2</v>
      </c>
      <c r="I48" s="150">
        <v>5580</v>
      </c>
      <c r="J48" s="150">
        <f t="shared" si="19"/>
        <v>11160</v>
      </c>
      <c r="K48" s="150"/>
      <c r="L48" s="150"/>
      <c r="M48" s="150"/>
      <c r="N48" s="150"/>
      <c r="O48" s="150"/>
      <c r="P48" s="150"/>
      <c r="Q48" s="194">
        <f t="shared" si="20"/>
        <v>22320</v>
      </c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99">
        <f t="shared" si="2"/>
        <v>11160</v>
      </c>
      <c r="AD48" s="200">
        <f t="shared" si="3"/>
        <v>11160</v>
      </c>
      <c r="AE48" s="201">
        <f t="shared" si="4"/>
        <v>0</v>
      </c>
      <c r="AF48" s="202">
        <f t="shared" si="5"/>
        <v>0</v>
      </c>
      <c r="AG48" s="205"/>
      <c r="AH48" s="152"/>
      <c r="AI48" s="152"/>
    </row>
    <row r="49" spans="1:35" ht="15.75" customHeight="1" x14ac:dyDescent="0.25">
      <c r="A49" s="206" t="s">
        <v>180</v>
      </c>
      <c r="B49" s="207"/>
      <c r="C49" s="208"/>
      <c r="D49" s="209"/>
      <c r="E49" s="210">
        <f t="shared" ref="E49:F49" si="27">SUM(E13+E24)</f>
        <v>81</v>
      </c>
      <c r="F49" s="210">
        <f t="shared" si="27"/>
        <v>240810</v>
      </c>
      <c r="G49" s="211">
        <f>G13+G24</f>
        <v>526950</v>
      </c>
      <c r="H49" s="210">
        <f t="shared" ref="H49:I49" si="28">SUM(H13+H24)</f>
        <v>81</v>
      </c>
      <c r="I49" s="210">
        <f t="shared" si="28"/>
        <v>240810</v>
      </c>
      <c r="J49" s="211">
        <f>J13+J24</f>
        <v>526950</v>
      </c>
      <c r="K49" s="212"/>
      <c r="L49" s="210"/>
      <c r="M49" s="211">
        <f>M24+M17+M13</f>
        <v>0</v>
      </c>
      <c r="N49" s="210"/>
      <c r="O49" s="210"/>
      <c r="P49" s="213">
        <f>P24+P17+P13</f>
        <v>0</v>
      </c>
      <c r="Q49" s="212"/>
      <c r="R49" s="210"/>
      <c r="S49" s="211">
        <f>S24+S17+S13</f>
        <v>0</v>
      </c>
      <c r="T49" s="210"/>
      <c r="U49" s="210"/>
      <c r="V49" s="213">
        <f>V24+V17+V13</f>
        <v>0</v>
      </c>
      <c r="W49" s="212"/>
      <c r="X49" s="210"/>
      <c r="Y49" s="211">
        <f>Y24+Y17+Y13</f>
        <v>0</v>
      </c>
      <c r="Z49" s="210"/>
      <c r="AA49" s="210"/>
      <c r="AB49" s="213">
        <f>AB24+AB17+AB13</f>
        <v>0</v>
      </c>
      <c r="AC49" s="213">
        <f t="shared" ref="AC49:AD49" si="29">AC13+AC24</f>
        <v>526950</v>
      </c>
      <c r="AD49" s="213">
        <f t="shared" si="29"/>
        <v>526950</v>
      </c>
      <c r="AE49" s="214">
        <f t="shared" si="4"/>
        <v>0</v>
      </c>
      <c r="AF49" s="215">
        <f t="shared" si="5"/>
        <v>0</v>
      </c>
      <c r="AG49" s="216"/>
      <c r="AH49" s="115"/>
      <c r="AI49" s="115"/>
    </row>
    <row r="50" spans="1:35" ht="30" customHeight="1" x14ac:dyDescent="0.25">
      <c r="A50" s="217" t="s">
        <v>106</v>
      </c>
      <c r="B50" s="218">
        <v>2</v>
      </c>
      <c r="C50" s="219" t="s">
        <v>181</v>
      </c>
      <c r="D50" s="220"/>
      <c r="E50" s="221"/>
      <c r="F50" s="221"/>
      <c r="G50" s="221"/>
      <c r="H50" s="222"/>
      <c r="I50" s="221"/>
      <c r="J50" s="221"/>
      <c r="K50" s="221"/>
      <c r="L50" s="221"/>
      <c r="M50" s="223"/>
      <c r="N50" s="222"/>
      <c r="O50" s="221"/>
      <c r="P50" s="223"/>
      <c r="Q50" s="221"/>
      <c r="R50" s="221"/>
      <c r="S50" s="223"/>
      <c r="T50" s="222"/>
      <c r="U50" s="221"/>
      <c r="V50" s="223"/>
      <c r="W50" s="221"/>
      <c r="X50" s="221"/>
      <c r="Y50" s="223"/>
      <c r="Z50" s="222"/>
      <c r="AA50" s="221"/>
      <c r="AB50" s="221"/>
      <c r="AC50" s="111"/>
      <c r="AD50" s="112"/>
      <c r="AE50" s="112"/>
      <c r="AF50" s="113"/>
      <c r="AG50" s="114"/>
      <c r="AH50" s="115"/>
      <c r="AI50" s="115"/>
    </row>
    <row r="51" spans="1:35" ht="30" customHeight="1" outlineLevel="1" x14ac:dyDescent="0.25">
      <c r="A51" s="116" t="s">
        <v>108</v>
      </c>
      <c r="B51" s="117" t="s">
        <v>182</v>
      </c>
      <c r="C51" s="224" t="s">
        <v>183</v>
      </c>
      <c r="D51" s="225"/>
      <c r="E51" s="122">
        <f t="shared" ref="E51:J51" si="30">SUM(E52:E85)</f>
        <v>85</v>
      </c>
      <c r="F51" s="122">
        <f t="shared" si="30"/>
        <v>53638.2</v>
      </c>
      <c r="G51" s="122">
        <f t="shared" si="30"/>
        <v>115929</v>
      </c>
      <c r="H51" s="122">
        <f t="shared" si="30"/>
        <v>85</v>
      </c>
      <c r="I51" s="122">
        <f t="shared" si="30"/>
        <v>53638.2</v>
      </c>
      <c r="J51" s="122">
        <f t="shared" si="30"/>
        <v>115929</v>
      </c>
      <c r="K51" s="122"/>
      <c r="L51" s="123"/>
      <c r="M51" s="124">
        <f>M52</f>
        <v>0</v>
      </c>
      <c r="N51" s="122"/>
      <c r="O51" s="123"/>
      <c r="P51" s="156">
        <f>P52</f>
        <v>0</v>
      </c>
      <c r="Q51" s="122"/>
      <c r="R51" s="123"/>
      <c r="S51" s="124">
        <f>S52</f>
        <v>0</v>
      </c>
      <c r="T51" s="122"/>
      <c r="U51" s="123"/>
      <c r="V51" s="156">
        <f>V52</f>
        <v>0</v>
      </c>
      <c r="W51" s="122"/>
      <c r="X51" s="123"/>
      <c r="Y51" s="124">
        <f>Y52</f>
        <v>0</v>
      </c>
      <c r="Z51" s="122"/>
      <c r="AA51" s="123"/>
      <c r="AB51" s="156">
        <f>AB52</f>
        <v>0</v>
      </c>
      <c r="AC51" s="125">
        <f t="shared" ref="AC51:AC85" si="31">G51+M51+S51+Y51</f>
        <v>115929</v>
      </c>
      <c r="AD51" s="126">
        <f t="shared" ref="AD51:AD85" si="32">J51+P51+V51+AB51</f>
        <v>115929</v>
      </c>
      <c r="AE51" s="127">
        <f t="shared" ref="AE51:AE85" si="33">AC51-AD51</f>
        <v>0</v>
      </c>
      <c r="AF51" s="128">
        <f t="shared" ref="AF51:AF86" si="34">AE51/AC51</f>
        <v>0</v>
      </c>
      <c r="AG51" s="129"/>
      <c r="AH51" s="130"/>
      <c r="AI51" s="130"/>
    </row>
    <row r="52" spans="1:35" ht="48.75" customHeight="1" outlineLevel="1" x14ac:dyDescent="0.25">
      <c r="A52" s="226" t="s">
        <v>111</v>
      </c>
      <c r="B52" s="132" t="s">
        <v>112</v>
      </c>
      <c r="C52" s="147" t="s">
        <v>184</v>
      </c>
      <c r="D52" s="193" t="s">
        <v>114</v>
      </c>
      <c r="E52" s="150">
        <v>5</v>
      </c>
      <c r="F52" s="150">
        <f t="shared" ref="F52:F59" si="35">F14*0.22</f>
        <v>1320</v>
      </c>
      <c r="G52" s="150">
        <f t="shared" ref="G52:G59" si="36">E52*F52</f>
        <v>6600</v>
      </c>
      <c r="H52" s="150">
        <v>5</v>
      </c>
      <c r="I52" s="150">
        <v>1320</v>
      </c>
      <c r="J52" s="150">
        <f t="shared" ref="J52:J85" si="37">H52*I52</f>
        <v>6600</v>
      </c>
      <c r="K52" s="150"/>
      <c r="L52" s="150"/>
      <c r="M52" s="150">
        <f>K52*L52</f>
        <v>0</v>
      </c>
      <c r="N52" s="150"/>
      <c r="O52" s="150"/>
      <c r="P52" s="150">
        <f>N52*O52</f>
        <v>0</v>
      </c>
      <c r="Q52" s="194">
        <f t="shared" ref="Q52:Q59" si="38">G52+J52+M52+P52</f>
        <v>13200</v>
      </c>
      <c r="R52" s="160"/>
      <c r="S52" s="158">
        <f>S49*22%</f>
        <v>0</v>
      </c>
      <c r="T52" s="159"/>
      <c r="U52" s="160"/>
      <c r="V52" s="161">
        <f>V49*22%</f>
        <v>0</v>
      </c>
      <c r="W52" s="159"/>
      <c r="X52" s="160"/>
      <c r="Y52" s="158">
        <f>Y49*22%</f>
        <v>0</v>
      </c>
      <c r="Z52" s="159"/>
      <c r="AA52" s="160"/>
      <c r="AB52" s="161">
        <f>AB49*22%</f>
        <v>0</v>
      </c>
      <c r="AC52" s="199">
        <f t="shared" si="31"/>
        <v>6600</v>
      </c>
      <c r="AD52" s="200">
        <f t="shared" si="32"/>
        <v>6600</v>
      </c>
      <c r="AE52" s="201">
        <f t="shared" si="33"/>
        <v>0</v>
      </c>
      <c r="AF52" s="202">
        <f t="shared" si="34"/>
        <v>0</v>
      </c>
      <c r="AG52" s="203"/>
      <c r="AH52" s="115"/>
      <c r="AI52" s="115"/>
    </row>
    <row r="53" spans="1:35" ht="48.75" customHeight="1" outlineLevel="1" x14ac:dyDescent="0.25">
      <c r="A53" s="204" t="s">
        <v>111</v>
      </c>
      <c r="B53" s="132" t="s">
        <v>115</v>
      </c>
      <c r="C53" s="147" t="s">
        <v>185</v>
      </c>
      <c r="D53" s="193" t="s">
        <v>114</v>
      </c>
      <c r="E53" s="150">
        <v>5</v>
      </c>
      <c r="F53" s="150">
        <f t="shared" si="35"/>
        <v>924</v>
      </c>
      <c r="G53" s="150">
        <f t="shared" si="36"/>
        <v>4620</v>
      </c>
      <c r="H53" s="150">
        <v>5</v>
      </c>
      <c r="I53" s="150">
        <v>924</v>
      </c>
      <c r="J53" s="150">
        <f t="shared" si="37"/>
        <v>4620</v>
      </c>
      <c r="K53" s="150"/>
      <c r="L53" s="150"/>
      <c r="M53" s="150"/>
      <c r="N53" s="150"/>
      <c r="O53" s="150"/>
      <c r="P53" s="150"/>
      <c r="Q53" s="194">
        <f t="shared" si="38"/>
        <v>9240</v>
      </c>
      <c r="R53" s="227"/>
      <c r="S53" s="228"/>
      <c r="T53" s="229"/>
      <c r="U53" s="227"/>
      <c r="V53" s="230"/>
      <c r="W53" s="227"/>
      <c r="X53" s="227"/>
      <c r="Y53" s="228"/>
      <c r="Z53" s="229"/>
      <c r="AA53" s="227"/>
      <c r="AB53" s="230"/>
      <c r="AC53" s="199">
        <f t="shared" si="31"/>
        <v>4620</v>
      </c>
      <c r="AD53" s="200">
        <f t="shared" si="32"/>
        <v>4620</v>
      </c>
      <c r="AE53" s="201">
        <f t="shared" si="33"/>
        <v>0</v>
      </c>
      <c r="AF53" s="202">
        <f t="shared" si="34"/>
        <v>0</v>
      </c>
      <c r="AG53" s="231"/>
      <c r="AH53" s="115"/>
      <c r="AI53" s="115"/>
    </row>
    <row r="54" spans="1:35" ht="48.75" customHeight="1" outlineLevel="1" x14ac:dyDescent="0.25">
      <c r="A54" s="204" t="s">
        <v>111</v>
      </c>
      <c r="B54" s="132" t="s">
        <v>117</v>
      </c>
      <c r="C54" s="147" t="s">
        <v>118</v>
      </c>
      <c r="D54" s="193" t="s">
        <v>114</v>
      </c>
      <c r="E54" s="150">
        <v>5</v>
      </c>
      <c r="F54" s="150">
        <f t="shared" si="35"/>
        <v>924</v>
      </c>
      <c r="G54" s="150">
        <f t="shared" si="36"/>
        <v>4620</v>
      </c>
      <c r="H54" s="150">
        <v>5</v>
      </c>
      <c r="I54" s="150">
        <v>924</v>
      </c>
      <c r="J54" s="150">
        <f t="shared" si="37"/>
        <v>4620</v>
      </c>
      <c r="K54" s="150"/>
      <c r="L54" s="150"/>
      <c r="M54" s="150"/>
      <c r="N54" s="150"/>
      <c r="O54" s="150"/>
      <c r="P54" s="150"/>
      <c r="Q54" s="194">
        <f t="shared" si="38"/>
        <v>9240</v>
      </c>
      <c r="R54" s="227"/>
      <c r="S54" s="228"/>
      <c r="T54" s="229"/>
      <c r="U54" s="227"/>
      <c r="V54" s="230"/>
      <c r="W54" s="227"/>
      <c r="X54" s="227"/>
      <c r="Y54" s="228"/>
      <c r="Z54" s="229"/>
      <c r="AA54" s="227"/>
      <c r="AB54" s="230"/>
      <c r="AC54" s="199">
        <f t="shared" si="31"/>
        <v>4620</v>
      </c>
      <c r="AD54" s="200">
        <f t="shared" si="32"/>
        <v>4620</v>
      </c>
      <c r="AE54" s="201">
        <f t="shared" si="33"/>
        <v>0</v>
      </c>
      <c r="AF54" s="202">
        <f t="shared" si="34"/>
        <v>0</v>
      </c>
      <c r="AG54" s="231"/>
      <c r="AH54" s="115"/>
      <c r="AI54" s="115"/>
    </row>
    <row r="55" spans="1:35" ht="48.75" customHeight="1" outlineLevel="1" x14ac:dyDescent="0.25">
      <c r="A55" s="204" t="s">
        <v>111</v>
      </c>
      <c r="B55" s="132" t="s">
        <v>137</v>
      </c>
      <c r="C55" s="147" t="s">
        <v>186</v>
      </c>
      <c r="D55" s="193" t="s">
        <v>114</v>
      </c>
      <c r="E55" s="150">
        <v>5</v>
      </c>
      <c r="F55" s="150">
        <f t="shared" si="35"/>
        <v>924</v>
      </c>
      <c r="G55" s="150">
        <f t="shared" si="36"/>
        <v>4620</v>
      </c>
      <c r="H55" s="150">
        <v>5</v>
      </c>
      <c r="I55" s="150">
        <v>924</v>
      </c>
      <c r="J55" s="150">
        <f t="shared" si="37"/>
        <v>4620</v>
      </c>
      <c r="K55" s="150"/>
      <c r="L55" s="150"/>
      <c r="M55" s="150"/>
      <c r="N55" s="150"/>
      <c r="O55" s="150"/>
      <c r="P55" s="150"/>
      <c r="Q55" s="194">
        <f t="shared" si="38"/>
        <v>9240</v>
      </c>
      <c r="R55" s="227"/>
      <c r="S55" s="228"/>
      <c r="T55" s="229"/>
      <c r="U55" s="227"/>
      <c r="V55" s="230"/>
      <c r="W55" s="227"/>
      <c r="X55" s="227"/>
      <c r="Y55" s="228"/>
      <c r="Z55" s="229"/>
      <c r="AA55" s="227"/>
      <c r="AB55" s="230"/>
      <c r="AC55" s="199">
        <f t="shared" si="31"/>
        <v>4620</v>
      </c>
      <c r="AD55" s="200">
        <f t="shared" si="32"/>
        <v>4620</v>
      </c>
      <c r="AE55" s="201">
        <f t="shared" si="33"/>
        <v>0</v>
      </c>
      <c r="AF55" s="202">
        <f t="shared" si="34"/>
        <v>0</v>
      </c>
      <c r="AG55" s="231"/>
      <c r="AH55" s="115"/>
      <c r="AI55" s="115"/>
    </row>
    <row r="56" spans="1:35" ht="48.75" customHeight="1" outlineLevel="1" x14ac:dyDescent="0.25">
      <c r="A56" s="204" t="s">
        <v>111</v>
      </c>
      <c r="B56" s="132" t="s">
        <v>187</v>
      </c>
      <c r="C56" s="147" t="s">
        <v>188</v>
      </c>
      <c r="D56" s="193" t="s">
        <v>114</v>
      </c>
      <c r="E56" s="150">
        <v>5</v>
      </c>
      <c r="F56" s="150">
        <f t="shared" si="35"/>
        <v>924</v>
      </c>
      <c r="G56" s="150">
        <f t="shared" si="36"/>
        <v>4620</v>
      </c>
      <c r="H56" s="150">
        <v>5</v>
      </c>
      <c r="I56" s="150">
        <v>924</v>
      </c>
      <c r="J56" s="150">
        <f t="shared" si="37"/>
        <v>4620</v>
      </c>
      <c r="K56" s="150"/>
      <c r="L56" s="150"/>
      <c r="M56" s="150"/>
      <c r="N56" s="150"/>
      <c r="O56" s="150"/>
      <c r="P56" s="150"/>
      <c r="Q56" s="194">
        <f t="shared" si="38"/>
        <v>9240</v>
      </c>
      <c r="R56" s="227"/>
      <c r="S56" s="228"/>
      <c r="T56" s="229"/>
      <c r="U56" s="227"/>
      <c r="V56" s="230"/>
      <c r="W56" s="227"/>
      <c r="X56" s="227"/>
      <c r="Y56" s="228"/>
      <c r="Z56" s="229"/>
      <c r="AA56" s="227"/>
      <c r="AB56" s="230"/>
      <c r="AC56" s="199">
        <f t="shared" si="31"/>
        <v>4620</v>
      </c>
      <c r="AD56" s="200">
        <f t="shared" si="32"/>
        <v>4620</v>
      </c>
      <c r="AE56" s="201">
        <f t="shared" si="33"/>
        <v>0</v>
      </c>
      <c r="AF56" s="202">
        <f t="shared" si="34"/>
        <v>0</v>
      </c>
      <c r="AG56" s="231"/>
      <c r="AH56" s="115"/>
      <c r="AI56" s="115"/>
    </row>
    <row r="57" spans="1:35" ht="48.75" customHeight="1" outlineLevel="1" x14ac:dyDescent="0.25">
      <c r="A57" s="204" t="s">
        <v>111</v>
      </c>
      <c r="B57" s="132" t="s">
        <v>189</v>
      </c>
      <c r="C57" s="147" t="s">
        <v>124</v>
      </c>
      <c r="D57" s="193" t="s">
        <v>114</v>
      </c>
      <c r="E57" s="150">
        <v>5</v>
      </c>
      <c r="F57" s="150">
        <f t="shared" si="35"/>
        <v>924</v>
      </c>
      <c r="G57" s="150">
        <f t="shared" si="36"/>
        <v>4620</v>
      </c>
      <c r="H57" s="150">
        <v>5</v>
      </c>
      <c r="I57" s="150">
        <v>924</v>
      </c>
      <c r="J57" s="150">
        <f t="shared" si="37"/>
        <v>4620</v>
      </c>
      <c r="K57" s="150"/>
      <c r="L57" s="150"/>
      <c r="M57" s="150"/>
      <c r="N57" s="150"/>
      <c r="O57" s="150"/>
      <c r="P57" s="150"/>
      <c r="Q57" s="194">
        <f t="shared" si="38"/>
        <v>9240</v>
      </c>
      <c r="R57" s="227"/>
      <c r="S57" s="228"/>
      <c r="T57" s="229"/>
      <c r="U57" s="227"/>
      <c r="V57" s="230"/>
      <c r="W57" s="227"/>
      <c r="X57" s="227"/>
      <c r="Y57" s="228"/>
      <c r="Z57" s="229"/>
      <c r="AA57" s="227"/>
      <c r="AB57" s="230"/>
      <c r="AC57" s="199">
        <f t="shared" si="31"/>
        <v>4620</v>
      </c>
      <c r="AD57" s="200">
        <f t="shared" si="32"/>
        <v>4620</v>
      </c>
      <c r="AE57" s="201">
        <f t="shared" si="33"/>
        <v>0</v>
      </c>
      <c r="AF57" s="202">
        <f t="shared" si="34"/>
        <v>0</v>
      </c>
      <c r="AG57" s="231"/>
      <c r="AH57" s="115"/>
      <c r="AI57" s="115"/>
    </row>
    <row r="58" spans="1:35" ht="48.75" customHeight="1" outlineLevel="1" x14ac:dyDescent="0.25">
      <c r="A58" s="204" t="s">
        <v>111</v>
      </c>
      <c r="B58" s="132" t="s">
        <v>123</v>
      </c>
      <c r="C58" s="147" t="s">
        <v>126</v>
      </c>
      <c r="D58" s="193" t="s">
        <v>114</v>
      </c>
      <c r="E58" s="150">
        <v>5</v>
      </c>
      <c r="F58" s="150">
        <f t="shared" si="35"/>
        <v>968</v>
      </c>
      <c r="G58" s="150">
        <f t="shared" si="36"/>
        <v>4840</v>
      </c>
      <c r="H58" s="150">
        <v>5</v>
      </c>
      <c r="I58" s="150">
        <v>968</v>
      </c>
      <c r="J58" s="150">
        <f t="shared" si="37"/>
        <v>4840</v>
      </c>
      <c r="K58" s="150"/>
      <c r="L58" s="150"/>
      <c r="M58" s="150"/>
      <c r="N58" s="150"/>
      <c r="O58" s="150"/>
      <c r="P58" s="150"/>
      <c r="Q58" s="194">
        <f t="shared" si="38"/>
        <v>9680</v>
      </c>
      <c r="R58" s="227"/>
      <c r="S58" s="228"/>
      <c r="T58" s="229"/>
      <c r="U58" s="227"/>
      <c r="V58" s="230"/>
      <c r="W58" s="227"/>
      <c r="X58" s="227"/>
      <c r="Y58" s="228"/>
      <c r="Z58" s="229"/>
      <c r="AA58" s="227"/>
      <c r="AB58" s="230"/>
      <c r="AC58" s="199">
        <f t="shared" si="31"/>
        <v>4840</v>
      </c>
      <c r="AD58" s="200">
        <f t="shared" si="32"/>
        <v>4840</v>
      </c>
      <c r="AE58" s="201">
        <f t="shared" si="33"/>
        <v>0</v>
      </c>
      <c r="AF58" s="202">
        <f t="shared" si="34"/>
        <v>0</v>
      </c>
      <c r="AG58" s="231"/>
      <c r="AH58" s="115"/>
      <c r="AI58" s="115"/>
    </row>
    <row r="59" spans="1:35" ht="48.75" customHeight="1" outlineLevel="1" x14ac:dyDescent="0.25">
      <c r="A59" s="204" t="s">
        <v>111</v>
      </c>
      <c r="B59" s="132" t="s">
        <v>125</v>
      </c>
      <c r="C59" s="147" t="s">
        <v>128</v>
      </c>
      <c r="D59" s="193" t="s">
        <v>114</v>
      </c>
      <c r="E59" s="232">
        <v>1</v>
      </c>
      <c r="F59" s="150">
        <f t="shared" si="35"/>
        <v>660</v>
      </c>
      <c r="G59" s="150">
        <f t="shared" si="36"/>
        <v>660</v>
      </c>
      <c r="H59" s="232">
        <v>1</v>
      </c>
      <c r="I59" s="150">
        <v>660</v>
      </c>
      <c r="J59" s="150">
        <f t="shared" si="37"/>
        <v>660</v>
      </c>
      <c r="K59" s="150"/>
      <c r="L59" s="150"/>
      <c r="M59" s="150"/>
      <c r="N59" s="150"/>
      <c r="O59" s="150"/>
      <c r="P59" s="150"/>
      <c r="Q59" s="194">
        <f t="shared" si="38"/>
        <v>1320</v>
      </c>
      <c r="R59" s="227"/>
      <c r="S59" s="228"/>
      <c r="T59" s="229"/>
      <c r="U59" s="227"/>
      <c r="V59" s="230"/>
      <c r="W59" s="227"/>
      <c r="X59" s="227"/>
      <c r="Y59" s="228"/>
      <c r="Z59" s="229"/>
      <c r="AA59" s="227"/>
      <c r="AB59" s="230"/>
      <c r="AC59" s="199">
        <f t="shared" si="31"/>
        <v>660</v>
      </c>
      <c r="AD59" s="200">
        <f t="shared" si="32"/>
        <v>660</v>
      </c>
      <c r="AE59" s="201">
        <f t="shared" si="33"/>
        <v>0</v>
      </c>
      <c r="AF59" s="202">
        <f t="shared" si="34"/>
        <v>0</v>
      </c>
      <c r="AG59" s="231"/>
      <c r="AH59" s="115"/>
      <c r="AI59" s="115"/>
    </row>
    <row r="60" spans="1:35" ht="48.75" customHeight="1" outlineLevel="1" x14ac:dyDescent="0.25">
      <c r="A60" s="233" t="s">
        <v>111</v>
      </c>
      <c r="B60" s="234" t="s">
        <v>127</v>
      </c>
      <c r="C60" s="235" t="s">
        <v>129</v>
      </c>
      <c r="D60" s="236" t="s">
        <v>114</v>
      </c>
      <c r="E60" s="237">
        <v>4</v>
      </c>
      <c r="F60" s="237">
        <v>660</v>
      </c>
      <c r="G60" s="238">
        <f>SUM(E60*F60)</f>
        <v>2640</v>
      </c>
      <c r="H60" s="237">
        <v>4</v>
      </c>
      <c r="I60" s="238">
        <v>660</v>
      </c>
      <c r="J60" s="238">
        <f t="shared" si="37"/>
        <v>2640</v>
      </c>
      <c r="K60" s="238"/>
      <c r="L60" s="238"/>
      <c r="M60" s="238"/>
      <c r="N60" s="238"/>
      <c r="O60" s="238"/>
      <c r="P60" s="238"/>
      <c r="Q60" s="239"/>
      <c r="R60" s="240"/>
      <c r="S60" s="241"/>
      <c r="T60" s="242"/>
      <c r="U60" s="240"/>
      <c r="V60" s="243"/>
      <c r="W60" s="240"/>
      <c r="X60" s="240"/>
      <c r="Y60" s="241"/>
      <c r="Z60" s="242"/>
      <c r="AA60" s="240"/>
      <c r="AB60" s="243"/>
      <c r="AC60" s="244">
        <f t="shared" si="31"/>
        <v>2640</v>
      </c>
      <c r="AD60" s="245">
        <f t="shared" si="32"/>
        <v>2640</v>
      </c>
      <c r="AE60" s="246">
        <f t="shared" si="33"/>
        <v>0</v>
      </c>
      <c r="AF60" s="247">
        <f t="shared" si="34"/>
        <v>0</v>
      </c>
      <c r="AG60" s="248"/>
      <c r="AH60" s="249"/>
      <c r="AI60" s="249"/>
    </row>
    <row r="61" spans="1:35" ht="48.75" customHeight="1" outlineLevel="1" x14ac:dyDescent="0.25">
      <c r="A61" s="233" t="s">
        <v>111</v>
      </c>
      <c r="B61" s="250" t="s">
        <v>130</v>
      </c>
      <c r="C61" s="147" t="s">
        <v>190</v>
      </c>
      <c r="D61" s="193" t="s">
        <v>114</v>
      </c>
      <c r="E61" s="150">
        <v>5</v>
      </c>
      <c r="F61" s="150">
        <f>F23*0.22</f>
        <v>924</v>
      </c>
      <c r="G61" s="150">
        <f t="shared" ref="G61:G85" si="39">E61*F61</f>
        <v>4620</v>
      </c>
      <c r="H61" s="150">
        <v>5</v>
      </c>
      <c r="I61" s="150">
        <v>924</v>
      </c>
      <c r="J61" s="150">
        <f t="shared" si="37"/>
        <v>4620</v>
      </c>
      <c r="K61" s="150"/>
      <c r="L61" s="150"/>
      <c r="M61" s="150"/>
      <c r="N61" s="150"/>
      <c r="O61" s="150"/>
      <c r="P61" s="150"/>
      <c r="Q61" s="194">
        <f t="shared" ref="Q61:Q85" si="40">G61+J61+M61+P61</f>
        <v>9240</v>
      </c>
      <c r="R61" s="227"/>
      <c r="S61" s="228"/>
      <c r="T61" s="229"/>
      <c r="U61" s="227"/>
      <c r="V61" s="230"/>
      <c r="W61" s="227"/>
      <c r="X61" s="227"/>
      <c r="Y61" s="228"/>
      <c r="Z61" s="229"/>
      <c r="AA61" s="227"/>
      <c r="AB61" s="230"/>
      <c r="AC61" s="199">
        <f t="shared" si="31"/>
        <v>4620</v>
      </c>
      <c r="AD61" s="200">
        <f t="shared" si="32"/>
        <v>4620</v>
      </c>
      <c r="AE61" s="201">
        <f t="shared" si="33"/>
        <v>0</v>
      </c>
      <c r="AF61" s="202">
        <f t="shared" si="34"/>
        <v>0</v>
      </c>
      <c r="AG61" s="231"/>
      <c r="AH61" s="115"/>
      <c r="AI61" s="115"/>
    </row>
    <row r="62" spans="1:35" ht="48.75" customHeight="1" outlineLevel="1" x14ac:dyDescent="0.25">
      <c r="A62" s="204" t="s">
        <v>111</v>
      </c>
      <c r="B62" s="250" t="s">
        <v>148</v>
      </c>
      <c r="C62" s="147" t="s">
        <v>134</v>
      </c>
      <c r="D62" s="193" t="s">
        <v>191</v>
      </c>
      <c r="E62" s="150">
        <v>1</v>
      </c>
      <c r="F62" s="150">
        <f t="shared" ref="F62:F85" si="41">F25*0.22</f>
        <v>2926</v>
      </c>
      <c r="G62" s="150">
        <f t="shared" si="39"/>
        <v>2926</v>
      </c>
      <c r="H62" s="150">
        <v>1</v>
      </c>
      <c r="I62" s="150">
        <v>2926</v>
      </c>
      <c r="J62" s="150">
        <f t="shared" si="37"/>
        <v>2926</v>
      </c>
      <c r="K62" s="150"/>
      <c r="L62" s="150"/>
      <c r="M62" s="150"/>
      <c r="N62" s="150"/>
      <c r="O62" s="150"/>
      <c r="P62" s="150"/>
      <c r="Q62" s="194">
        <f t="shared" si="40"/>
        <v>5852</v>
      </c>
      <c r="R62" s="227"/>
      <c r="S62" s="228"/>
      <c r="T62" s="229"/>
      <c r="U62" s="227"/>
      <c r="V62" s="230"/>
      <c r="W62" s="227"/>
      <c r="X62" s="227"/>
      <c r="Y62" s="228"/>
      <c r="Z62" s="229"/>
      <c r="AA62" s="227"/>
      <c r="AB62" s="230"/>
      <c r="AC62" s="199">
        <f t="shared" si="31"/>
        <v>2926</v>
      </c>
      <c r="AD62" s="200">
        <f t="shared" si="32"/>
        <v>2926</v>
      </c>
      <c r="AE62" s="201">
        <f t="shared" si="33"/>
        <v>0</v>
      </c>
      <c r="AF62" s="202">
        <f t="shared" si="34"/>
        <v>0</v>
      </c>
      <c r="AG62" s="231"/>
      <c r="AH62" s="115"/>
      <c r="AI62" s="115"/>
    </row>
    <row r="63" spans="1:35" ht="48.75" customHeight="1" outlineLevel="1" x14ac:dyDescent="0.25">
      <c r="A63" s="204" t="s">
        <v>111</v>
      </c>
      <c r="B63" s="250" t="s">
        <v>150</v>
      </c>
      <c r="C63" s="147" t="s">
        <v>136</v>
      </c>
      <c r="D63" s="193" t="s">
        <v>191</v>
      </c>
      <c r="E63" s="150">
        <v>1</v>
      </c>
      <c r="F63" s="150">
        <f t="shared" si="41"/>
        <v>2926</v>
      </c>
      <c r="G63" s="150">
        <f t="shared" si="39"/>
        <v>2926</v>
      </c>
      <c r="H63" s="150">
        <v>1</v>
      </c>
      <c r="I63" s="150">
        <v>2926</v>
      </c>
      <c r="J63" s="150">
        <f t="shared" si="37"/>
        <v>2926</v>
      </c>
      <c r="K63" s="150"/>
      <c r="L63" s="150"/>
      <c r="M63" s="150"/>
      <c r="N63" s="150"/>
      <c r="O63" s="150"/>
      <c r="P63" s="150"/>
      <c r="Q63" s="194">
        <f t="shared" si="40"/>
        <v>5852</v>
      </c>
      <c r="R63" s="227"/>
      <c r="S63" s="228"/>
      <c r="T63" s="229"/>
      <c r="U63" s="227"/>
      <c r="V63" s="230"/>
      <c r="W63" s="227"/>
      <c r="X63" s="227"/>
      <c r="Y63" s="228"/>
      <c r="Z63" s="229"/>
      <c r="AA63" s="227"/>
      <c r="AB63" s="230"/>
      <c r="AC63" s="199">
        <f t="shared" si="31"/>
        <v>2926</v>
      </c>
      <c r="AD63" s="200">
        <f t="shared" si="32"/>
        <v>2926</v>
      </c>
      <c r="AE63" s="201">
        <f t="shared" si="33"/>
        <v>0</v>
      </c>
      <c r="AF63" s="202">
        <f t="shared" si="34"/>
        <v>0</v>
      </c>
      <c r="AG63" s="231"/>
      <c r="AH63" s="115"/>
      <c r="AI63" s="115"/>
    </row>
    <row r="64" spans="1:35" ht="48.75" customHeight="1" outlineLevel="1" x14ac:dyDescent="0.25">
      <c r="A64" s="204" t="s">
        <v>111</v>
      </c>
      <c r="B64" s="250" t="s">
        <v>152</v>
      </c>
      <c r="C64" s="147" t="s">
        <v>138</v>
      </c>
      <c r="D64" s="193" t="s">
        <v>139</v>
      </c>
      <c r="E64" s="150">
        <v>1</v>
      </c>
      <c r="F64" s="150">
        <f t="shared" si="41"/>
        <v>2200</v>
      </c>
      <c r="G64" s="150">
        <f t="shared" si="39"/>
        <v>2200</v>
      </c>
      <c r="H64" s="150">
        <v>1</v>
      </c>
      <c r="I64" s="150">
        <v>2200</v>
      </c>
      <c r="J64" s="150">
        <f t="shared" si="37"/>
        <v>2200</v>
      </c>
      <c r="K64" s="150"/>
      <c r="L64" s="150"/>
      <c r="M64" s="150"/>
      <c r="N64" s="150"/>
      <c r="O64" s="150"/>
      <c r="P64" s="150"/>
      <c r="Q64" s="194">
        <f t="shared" si="40"/>
        <v>4400</v>
      </c>
      <c r="R64" s="227"/>
      <c r="S64" s="228"/>
      <c r="T64" s="229"/>
      <c r="U64" s="227"/>
      <c r="V64" s="230"/>
      <c r="W64" s="227"/>
      <c r="X64" s="227"/>
      <c r="Y64" s="228"/>
      <c r="Z64" s="229"/>
      <c r="AA64" s="227"/>
      <c r="AB64" s="230"/>
      <c r="AC64" s="199">
        <f t="shared" si="31"/>
        <v>2200</v>
      </c>
      <c r="AD64" s="200">
        <f t="shared" si="32"/>
        <v>2200</v>
      </c>
      <c r="AE64" s="201">
        <f t="shared" si="33"/>
        <v>0</v>
      </c>
      <c r="AF64" s="202">
        <f t="shared" si="34"/>
        <v>0</v>
      </c>
      <c r="AG64" s="231"/>
      <c r="AH64" s="115"/>
      <c r="AI64" s="115"/>
    </row>
    <row r="65" spans="1:35" ht="48.75" customHeight="1" outlineLevel="1" x14ac:dyDescent="0.25">
      <c r="A65" s="204" t="s">
        <v>111</v>
      </c>
      <c r="B65" s="250" t="s">
        <v>154</v>
      </c>
      <c r="C65" s="147" t="s">
        <v>141</v>
      </c>
      <c r="D65" s="193" t="s">
        <v>139</v>
      </c>
      <c r="E65" s="150">
        <v>1</v>
      </c>
      <c r="F65" s="150">
        <f t="shared" si="41"/>
        <v>2200</v>
      </c>
      <c r="G65" s="150">
        <f t="shared" si="39"/>
        <v>2200</v>
      </c>
      <c r="H65" s="150">
        <v>1</v>
      </c>
      <c r="I65" s="150">
        <v>2200</v>
      </c>
      <c r="J65" s="150">
        <f t="shared" si="37"/>
        <v>2200</v>
      </c>
      <c r="K65" s="150"/>
      <c r="L65" s="150"/>
      <c r="M65" s="150"/>
      <c r="N65" s="150"/>
      <c r="O65" s="150"/>
      <c r="P65" s="150"/>
      <c r="Q65" s="194">
        <f t="shared" si="40"/>
        <v>4400</v>
      </c>
      <c r="R65" s="227"/>
      <c r="S65" s="228"/>
      <c r="T65" s="229"/>
      <c r="U65" s="227"/>
      <c r="V65" s="230"/>
      <c r="W65" s="227"/>
      <c r="X65" s="227"/>
      <c r="Y65" s="228"/>
      <c r="Z65" s="229"/>
      <c r="AA65" s="227"/>
      <c r="AB65" s="230"/>
      <c r="AC65" s="199">
        <f t="shared" si="31"/>
        <v>2200</v>
      </c>
      <c r="AD65" s="200">
        <f t="shared" si="32"/>
        <v>2200</v>
      </c>
      <c r="AE65" s="201">
        <f t="shared" si="33"/>
        <v>0</v>
      </c>
      <c r="AF65" s="202">
        <f t="shared" si="34"/>
        <v>0</v>
      </c>
      <c r="AG65" s="231"/>
      <c r="AH65" s="115"/>
      <c r="AI65" s="115"/>
    </row>
    <row r="66" spans="1:35" ht="48.75" customHeight="1" outlineLevel="1" x14ac:dyDescent="0.25">
      <c r="A66" s="204" t="s">
        <v>111</v>
      </c>
      <c r="B66" s="250" t="s">
        <v>156</v>
      </c>
      <c r="C66" s="163" t="s">
        <v>143</v>
      </c>
      <c r="D66" s="193" t="s">
        <v>139</v>
      </c>
      <c r="E66" s="150">
        <v>1</v>
      </c>
      <c r="F66" s="150">
        <f t="shared" si="41"/>
        <v>2200</v>
      </c>
      <c r="G66" s="150">
        <f t="shared" si="39"/>
        <v>2200</v>
      </c>
      <c r="H66" s="150">
        <v>1</v>
      </c>
      <c r="I66" s="150">
        <v>2200</v>
      </c>
      <c r="J66" s="150">
        <f t="shared" si="37"/>
        <v>2200</v>
      </c>
      <c r="K66" s="150"/>
      <c r="L66" s="150"/>
      <c r="M66" s="150"/>
      <c r="N66" s="150"/>
      <c r="O66" s="150"/>
      <c r="P66" s="150"/>
      <c r="Q66" s="194">
        <f t="shared" si="40"/>
        <v>4400</v>
      </c>
      <c r="R66" s="227"/>
      <c r="S66" s="228"/>
      <c r="T66" s="229"/>
      <c r="U66" s="227"/>
      <c r="V66" s="230"/>
      <c r="W66" s="227"/>
      <c r="X66" s="227"/>
      <c r="Y66" s="228"/>
      <c r="Z66" s="229"/>
      <c r="AA66" s="227"/>
      <c r="AB66" s="230"/>
      <c r="AC66" s="199">
        <f t="shared" si="31"/>
        <v>2200</v>
      </c>
      <c r="AD66" s="200">
        <f t="shared" si="32"/>
        <v>2200</v>
      </c>
      <c r="AE66" s="201">
        <f t="shared" si="33"/>
        <v>0</v>
      </c>
      <c r="AF66" s="202">
        <f t="shared" si="34"/>
        <v>0</v>
      </c>
      <c r="AG66" s="231"/>
      <c r="AH66" s="115"/>
      <c r="AI66" s="115"/>
    </row>
    <row r="67" spans="1:35" ht="48.75" customHeight="1" outlineLevel="1" x14ac:dyDescent="0.25">
      <c r="A67" s="204" t="s">
        <v>111</v>
      </c>
      <c r="B67" s="250" t="s">
        <v>158</v>
      </c>
      <c r="C67" s="147" t="s">
        <v>144</v>
      </c>
      <c r="D67" s="193" t="s">
        <v>139</v>
      </c>
      <c r="E67" s="150">
        <v>1</v>
      </c>
      <c r="F67" s="150">
        <f t="shared" si="41"/>
        <v>2860</v>
      </c>
      <c r="G67" s="150">
        <f t="shared" si="39"/>
        <v>2860</v>
      </c>
      <c r="H67" s="150">
        <v>1</v>
      </c>
      <c r="I67" s="150">
        <v>2860</v>
      </c>
      <c r="J67" s="150">
        <f t="shared" si="37"/>
        <v>2860</v>
      </c>
      <c r="K67" s="150"/>
      <c r="L67" s="150"/>
      <c r="M67" s="150"/>
      <c r="N67" s="150"/>
      <c r="O67" s="150"/>
      <c r="P67" s="150"/>
      <c r="Q67" s="194">
        <f t="shared" si="40"/>
        <v>5720</v>
      </c>
      <c r="R67" s="227"/>
      <c r="S67" s="228"/>
      <c r="T67" s="229"/>
      <c r="U67" s="227"/>
      <c r="V67" s="230"/>
      <c r="W67" s="227"/>
      <c r="X67" s="227"/>
      <c r="Y67" s="228"/>
      <c r="Z67" s="229"/>
      <c r="AA67" s="227"/>
      <c r="AB67" s="230"/>
      <c r="AC67" s="199">
        <f t="shared" si="31"/>
        <v>2860</v>
      </c>
      <c r="AD67" s="200">
        <f t="shared" si="32"/>
        <v>2860</v>
      </c>
      <c r="AE67" s="201">
        <f t="shared" si="33"/>
        <v>0</v>
      </c>
      <c r="AF67" s="202">
        <f t="shared" si="34"/>
        <v>0</v>
      </c>
      <c r="AG67" s="231"/>
      <c r="AH67" s="115"/>
      <c r="AI67" s="115"/>
    </row>
    <row r="68" spans="1:35" ht="48.75" customHeight="1" outlineLevel="1" x14ac:dyDescent="0.25">
      <c r="A68" s="204" t="s">
        <v>111</v>
      </c>
      <c r="B68" s="250" t="s">
        <v>192</v>
      </c>
      <c r="C68" s="147" t="s">
        <v>145</v>
      </c>
      <c r="D68" s="193" t="s">
        <v>139</v>
      </c>
      <c r="E68" s="150">
        <v>1</v>
      </c>
      <c r="F68" s="150">
        <f t="shared" si="41"/>
        <v>2860</v>
      </c>
      <c r="G68" s="150">
        <f t="shared" si="39"/>
        <v>2860</v>
      </c>
      <c r="H68" s="150">
        <v>1</v>
      </c>
      <c r="I68" s="150">
        <v>2860</v>
      </c>
      <c r="J68" s="150">
        <f t="shared" si="37"/>
        <v>2860</v>
      </c>
      <c r="K68" s="150"/>
      <c r="L68" s="150"/>
      <c r="M68" s="150"/>
      <c r="N68" s="150"/>
      <c r="O68" s="150"/>
      <c r="P68" s="150"/>
      <c r="Q68" s="194">
        <f t="shared" si="40"/>
        <v>5720</v>
      </c>
      <c r="R68" s="227"/>
      <c r="S68" s="228"/>
      <c r="T68" s="229"/>
      <c r="U68" s="227"/>
      <c r="V68" s="230"/>
      <c r="W68" s="227"/>
      <c r="X68" s="227"/>
      <c r="Y68" s="228"/>
      <c r="Z68" s="229"/>
      <c r="AA68" s="227"/>
      <c r="AB68" s="230"/>
      <c r="AC68" s="199">
        <f t="shared" si="31"/>
        <v>2860</v>
      </c>
      <c r="AD68" s="200">
        <f t="shared" si="32"/>
        <v>2860</v>
      </c>
      <c r="AE68" s="201">
        <f t="shared" si="33"/>
        <v>0</v>
      </c>
      <c r="AF68" s="202">
        <f t="shared" si="34"/>
        <v>0</v>
      </c>
      <c r="AG68" s="231"/>
      <c r="AH68" s="115"/>
      <c r="AI68" s="115"/>
    </row>
    <row r="69" spans="1:35" ht="48.75" customHeight="1" outlineLevel="1" x14ac:dyDescent="0.25">
      <c r="A69" s="204" t="s">
        <v>111</v>
      </c>
      <c r="B69" s="250" t="s">
        <v>193</v>
      </c>
      <c r="C69" s="147" t="s">
        <v>146</v>
      </c>
      <c r="D69" s="193" t="s">
        <v>139</v>
      </c>
      <c r="E69" s="150">
        <v>1</v>
      </c>
      <c r="F69" s="150">
        <f t="shared" si="41"/>
        <v>2860</v>
      </c>
      <c r="G69" s="150">
        <f t="shared" si="39"/>
        <v>2860</v>
      </c>
      <c r="H69" s="150">
        <v>1</v>
      </c>
      <c r="I69" s="150">
        <v>2860</v>
      </c>
      <c r="J69" s="150">
        <f t="shared" si="37"/>
        <v>2860</v>
      </c>
      <c r="K69" s="150"/>
      <c r="L69" s="150"/>
      <c r="M69" s="150"/>
      <c r="N69" s="150"/>
      <c r="O69" s="150"/>
      <c r="P69" s="150"/>
      <c r="Q69" s="194">
        <f t="shared" si="40"/>
        <v>5720</v>
      </c>
      <c r="R69" s="227"/>
      <c r="S69" s="228"/>
      <c r="T69" s="229"/>
      <c r="U69" s="227"/>
      <c r="V69" s="230"/>
      <c r="W69" s="227"/>
      <c r="X69" s="227"/>
      <c r="Y69" s="228"/>
      <c r="Z69" s="229"/>
      <c r="AA69" s="227"/>
      <c r="AB69" s="230"/>
      <c r="AC69" s="199">
        <f t="shared" si="31"/>
        <v>2860</v>
      </c>
      <c r="AD69" s="200">
        <f t="shared" si="32"/>
        <v>2860</v>
      </c>
      <c r="AE69" s="201">
        <f t="shared" si="33"/>
        <v>0</v>
      </c>
      <c r="AF69" s="202">
        <f t="shared" si="34"/>
        <v>0</v>
      </c>
      <c r="AG69" s="231"/>
      <c r="AH69" s="115"/>
      <c r="AI69" s="115"/>
    </row>
    <row r="70" spans="1:35" ht="48.75" customHeight="1" outlineLevel="1" x14ac:dyDescent="0.25">
      <c r="A70" s="204" t="s">
        <v>111</v>
      </c>
      <c r="B70" s="250" t="s">
        <v>160</v>
      </c>
      <c r="C70" s="147" t="s">
        <v>147</v>
      </c>
      <c r="D70" s="193" t="s">
        <v>139</v>
      </c>
      <c r="E70" s="150">
        <v>1</v>
      </c>
      <c r="F70" s="150">
        <f t="shared" si="41"/>
        <v>2860</v>
      </c>
      <c r="G70" s="150">
        <f t="shared" si="39"/>
        <v>2860</v>
      </c>
      <c r="H70" s="150">
        <v>1</v>
      </c>
      <c r="I70" s="150">
        <v>2860</v>
      </c>
      <c r="J70" s="150">
        <f t="shared" si="37"/>
        <v>2860</v>
      </c>
      <c r="K70" s="150"/>
      <c r="L70" s="150"/>
      <c r="M70" s="150"/>
      <c r="N70" s="150"/>
      <c r="O70" s="150"/>
      <c r="P70" s="150"/>
      <c r="Q70" s="194">
        <f t="shared" si="40"/>
        <v>5720</v>
      </c>
      <c r="R70" s="227"/>
      <c r="S70" s="228"/>
      <c r="T70" s="229"/>
      <c r="U70" s="227"/>
      <c r="V70" s="230"/>
      <c r="W70" s="227"/>
      <c r="X70" s="227"/>
      <c r="Y70" s="228"/>
      <c r="Z70" s="229"/>
      <c r="AA70" s="227"/>
      <c r="AB70" s="230"/>
      <c r="AC70" s="199">
        <f t="shared" si="31"/>
        <v>2860</v>
      </c>
      <c r="AD70" s="200">
        <f t="shared" si="32"/>
        <v>2860</v>
      </c>
      <c r="AE70" s="201">
        <f t="shared" si="33"/>
        <v>0</v>
      </c>
      <c r="AF70" s="202">
        <f t="shared" si="34"/>
        <v>0</v>
      </c>
      <c r="AG70" s="231"/>
      <c r="AH70" s="115"/>
      <c r="AI70" s="115"/>
    </row>
    <row r="71" spans="1:35" ht="48.75" customHeight="1" outlineLevel="1" x14ac:dyDescent="0.25">
      <c r="A71" s="204" t="s">
        <v>111</v>
      </c>
      <c r="B71" s="250" t="s">
        <v>163</v>
      </c>
      <c r="C71" s="147" t="s">
        <v>149</v>
      </c>
      <c r="D71" s="193" t="s">
        <v>139</v>
      </c>
      <c r="E71" s="150">
        <v>1</v>
      </c>
      <c r="F71" s="150">
        <f t="shared" si="41"/>
        <v>1210</v>
      </c>
      <c r="G71" s="150">
        <f t="shared" si="39"/>
        <v>1210</v>
      </c>
      <c r="H71" s="150">
        <v>1</v>
      </c>
      <c r="I71" s="150">
        <v>1210</v>
      </c>
      <c r="J71" s="150">
        <f t="shared" si="37"/>
        <v>1210</v>
      </c>
      <c r="K71" s="150"/>
      <c r="L71" s="150"/>
      <c r="M71" s="150"/>
      <c r="N71" s="150"/>
      <c r="O71" s="150"/>
      <c r="P71" s="150"/>
      <c r="Q71" s="194">
        <f t="shared" si="40"/>
        <v>2420</v>
      </c>
      <c r="R71" s="227"/>
      <c r="S71" s="228"/>
      <c r="T71" s="229"/>
      <c r="U71" s="227"/>
      <c r="V71" s="230"/>
      <c r="W71" s="227"/>
      <c r="X71" s="227"/>
      <c r="Y71" s="228"/>
      <c r="Z71" s="229"/>
      <c r="AA71" s="227"/>
      <c r="AB71" s="230"/>
      <c r="AC71" s="199">
        <f t="shared" si="31"/>
        <v>1210</v>
      </c>
      <c r="AD71" s="200">
        <f t="shared" si="32"/>
        <v>1210</v>
      </c>
      <c r="AE71" s="201">
        <f t="shared" si="33"/>
        <v>0</v>
      </c>
      <c r="AF71" s="202">
        <f t="shared" si="34"/>
        <v>0</v>
      </c>
      <c r="AG71" s="231"/>
      <c r="AH71" s="115"/>
      <c r="AI71" s="115"/>
    </row>
    <row r="72" spans="1:35" ht="48.75" customHeight="1" outlineLevel="1" x14ac:dyDescent="0.25">
      <c r="A72" s="204" t="s">
        <v>111</v>
      </c>
      <c r="B72" s="250" t="s">
        <v>166</v>
      </c>
      <c r="C72" s="147" t="s">
        <v>194</v>
      </c>
      <c r="D72" s="193" t="s">
        <v>139</v>
      </c>
      <c r="E72" s="150">
        <v>1</v>
      </c>
      <c r="F72" s="150">
        <f t="shared" si="41"/>
        <v>660</v>
      </c>
      <c r="G72" s="150">
        <f t="shared" si="39"/>
        <v>660</v>
      </c>
      <c r="H72" s="150">
        <v>1</v>
      </c>
      <c r="I72" s="150">
        <v>660</v>
      </c>
      <c r="J72" s="150">
        <f t="shared" si="37"/>
        <v>660</v>
      </c>
      <c r="K72" s="150"/>
      <c r="L72" s="150"/>
      <c r="M72" s="150"/>
      <c r="N72" s="150"/>
      <c r="O72" s="150"/>
      <c r="P72" s="150"/>
      <c r="Q72" s="194">
        <f t="shared" si="40"/>
        <v>1320</v>
      </c>
      <c r="R72" s="227"/>
      <c r="S72" s="228"/>
      <c r="T72" s="229"/>
      <c r="U72" s="227"/>
      <c r="V72" s="230"/>
      <c r="W72" s="227"/>
      <c r="X72" s="227"/>
      <c r="Y72" s="228"/>
      <c r="Z72" s="229"/>
      <c r="AA72" s="227"/>
      <c r="AB72" s="230"/>
      <c r="AC72" s="199">
        <f t="shared" si="31"/>
        <v>660</v>
      </c>
      <c r="AD72" s="200">
        <f t="shared" si="32"/>
        <v>660</v>
      </c>
      <c r="AE72" s="201">
        <f t="shared" si="33"/>
        <v>0</v>
      </c>
      <c r="AF72" s="202">
        <f t="shared" si="34"/>
        <v>0</v>
      </c>
      <c r="AG72" s="231"/>
      <c r="AH72" s="115"/>
      <c r="AI72" s="115"/>
    </row>
    <row r="73" spans="1:35" ht="48.75" customHeight="1" outlineLevel="1" x14ac:dyDescent="0.25">
      <c r="A73" s="204" t="s">
        <v>111</v>
      </c>
      <c r="B73" s="250" t="s">
        <v>168</v>
      </c>
      <c r="C73" s="147" t="s">
        <v>153</v>
      </c>
      <c r="D73" s="193" t="s">
        <v>139</v>
      </c>
      <c r="E73" s="150">
        <v>1</v>
      </c>
      <c r="F73" s="150">
        <f t="shared" si="41"/>
        <v>660</v>
      </c>
      <c r="G73" s="150">
        <f t="shared" si="39"/>
        <v>660</v>
      </c>
      <c r="H73" s="150">
        <v>1</v>
      </c>
      <c r="I73" s="150">
        <v>660</v>
      </c>
      <c r="J73" s="150">
        <f t="shared" si="37"/>
        <v>660</v>
      </c>
      <c r="K73" s="150"/>
      <c r="L73" s="150"/>
      <c r="M73" s="150"/>
      <c r="N73" s="150"/>
      <c r="O73" s="150"/>
      <c r="P73" s="150"/>
      <c r="Q73" s="194">
        <f t="shared" si="40"/>
        <v>1320</v>
      </c>
      <c r="R73" s="227"/>
      <c r="S73" s="228"/>
      <c r="T73" s="229"/>
      <c r="U73" s="227"/>
      <c r="V73" s="230"/>
      <c r="W73" s="227"/>
      <c r="X73" s="227"/>
      <c r="Y73" s="228"/>
      <c r="Z73" s="229"/>
      <c r="AA73" s="227"/>
      <c r="AB73" s="230"/>
      <c r="AC73" s="199">
        <f t="shared" si="31"/>
        <v>660</v>
      </c>
      <c r="AD73" s="200">
        <f t="shared" si="32"/>
        <v>660</v>
      </c>
      <c r="AE73" s="201">
        <f t="shared" si="33"/>
        <v>0</v>
      </c>
      <c r="AF73" s="202">
        <f t="shared" si="34"/>
        <v>0</v>
      </c>
      <c r="AG73" s="231"/>
      <c r="AH73" s="115"/>
      <c r="AI73" s="115"/>
    </row>
    <row r="74" spans="1:35" ht="48.75" customHeight="1" outlineLevel="1" x14ac:dyDescent="0.25">
      <c r="A74" s="204" t="s">
        <v>111</v>
      </c>
      <c r="B74" s="250" t="s">
        <v>170</v>
      </c>
      <c r="C74" s="147" t="s">
        <v>155</v>
      </c>
      <c r="D74" s="193" t="s">
        <v>139</v>
      </c>
      <c r="E74" s="150">
        <v>1</v>
      </c>
      <c r="F74" s="150">
        <f t="shared" si="41"/>
        <v>660</v>
      </c>
      <c r="G74" s="150">
        <f t="shared" si="39"/>
        <v>660</v>
      </c>
      <c r="H74" s="150">
        <v>1</v>
      </c>
      <c r="I74" s="150">
        <v>660</v>
      </c>
      <c r="J74" s="150">
        <f t="shared" si="37"/>
        <v>660</v>
      </c>
      <c r="K74" s="150"/>
      <c r="L74" s="150"/>
      <c r="M74" s="150"/>
      <c r="N74" s="150"/>
      <c r="O74" s="150"/>
      <c r="P74" s="150"/>
      <c r="Q74" s="194">
        <f t="shared" si="40"/>
        <v>1320</v>
      </c>
      <c r="R74" s="227"/>
      <c r="S74" s="228"/>
      <c r="T74" s="229"/>
      <c r="U74" s="227"/>
      <c r="V74" s="230"/>
      <c r="W74" s="227"/>
      <c r="X74" s="227"/>
      <c r="Y74" s="228"/>
      <c r="Z74" s="229"/>
      <c r="AA74" s="227"/>
      <c r="AB74" s="230"/>
      <c r="AC74" s="199">
        <f t="shared" si="31"/>
        <v>660</v>
      </c>
      <c r="AD74" s="200">
        <f t="shared" si="32"/>
        <v>660</v>
      </c>
      <c r="AE74" s="201">
        <f t="shared" si="33"/>
        <v>0</v>
      </c>
      <c r="AF74" s="202">
        <f t="shared" si="34"/>
        <v>0</v>
      </c>
      <c r="AG74" s="231"/>
      <c r="AH74" s="115"/>
      <c r="AI74" s="115"/>
    </row>
    <row r="75" spans="1:35" ht="48.75" customHeight="1" outlineLevel="1" x14ac:dyDescent="0.25">
      <c r="A75" s="204" t="s">
        <v>111</v>
      </c>
      <c r="B75" s="250" t="s">
        <v>172</v>
      </c>
      <c r="C75" s="147" t="s">
        <v>157</v>
      </c>
      <c r="D75" s="193" t="s">
        <v>139</v>
      </c>
      <c r="E75" s="150">
        <v>1</v>
      </c>
      <c r="F75" s="150">
        <f t="shared" si="41"/>
        <v>660</v>
      </c>
      <c r="G75" s="150">
        <f t="shared" si="39"/>
        <v>660</v>
      </c>
      <c r="H75" s="150">
        <v>1</v>
      </c>
      <c r="I75" s="150">
        <v>660</v>
      </c>
      <c r="J75" s="150">
        <f t="shared" si="37"/>
        <v>660</v>
      </c>
      <c r="K75" s="150"/>
      <c r="L75" s="150"/>
      <c r="M75" s="150"/>
      <c r="N75" s="150"/>
      <c r="O75" s="150"/>
      <c r="P75" s="150"/>
      <c r="Q75" s="194">
        <f t="shared" si="40"/>
        <v>1320</v>
      </c>
      <c r="R75" s="227"/>
      <c r="S75" s="228"/>
      <c r="T75" s="229"/>
      <c r="U75" s="227"/>
      <c r="V75" s="230"/>
      <c r="W75" s="227"/>
      <c r="X75" s="227"/>
      <c r="Y75" s="228"/>
      <c r="Z75" s="229"/>
      <c r="AA75" s="227"/>
      <c r="AB75" s="230"/>
      <c r="AC75" s="199">
        <f t="shared" si="31"/>
        <v>660</v>
      </c>
      <c r="AD75" s="200">
        <f t="shared" si="32"/>
        <v>660</v>
      </c>
      <c r="AE75" s="201">
        <f t="shared" si="33"/>
        <v>0</v>
      </c>
      <c r="AF75" s="202">
        <f t="shared" si="34"/>
        <v>0</v>
      </c>
      <c r="AG75" s="231"/>
      <c r="AH75" s="115"/>
      <c r="AI75" s="115"/>
    </row>
    <row r="76" spans="1:35" ht="48.75" customHeight="1" outlineLevel="1" x14ac:dyDescent="0.25">
      <c r="A76" s="204" t="s">
        <v>111</v>
      </c>
      <c r="B76" s="250" t="s">
        <v>174</v>
      </c>
      <c r="C76" s="147" t="s">
        <v>159</v>
      </c>
      <c r="D76" s="193" t="s">
        <v>139</v>
      </c>
      <c r="E76" s="150">
        <v>1</v>
      </c>
      <c r="F76" s="150">
        <f t="shared" si="41"/>
        <v>660</v>
      </c>
      <c r="G76" s="150">
        <f t="shared" si="39"/>
        <v>660</v>
      </c>
      <c r="H76" s="150">
        <v>1</v>
      </c>
      <c r="I76" s="150">
        <v>660</v>
      </c>
      <c r="J76" s="150">
        <f t="shared" si="37"/>
        <v>660</v>
      </c>
      <c r="K76" s="150"/>
      <c r="L76" s="150"/>
      <c r="M76" s="150"/>
      <c r="N76" s="150"/>
      <c r="O76" s="150"/>
      <c r="P76" s="150"/>
      <c r="Q76" s="194">
        <f t="shared" si="40"/>
        <v>1320</v>
      </c>
      <c r="R76" s="227"/>
      <c r="S76" s="228"/>
      <c r="T76" s="229"/>
      <c r="U76" s="227"/>
      <c r="V76" s="230"/>
      <c r="W76" s="227"/>
      <c r="X76" s="227"/>
      <c r="Y76" s="228"/>
      <c r="Z76" s="229"/>
      <c r="AA76" s="227"/>
      <c r="AB76" s="230"/>
      <c r="AC76" s="199">
        <f t="shared" si="31"/>
        <v>660</v>
      </c>
      <c r="AD76" s="200">
        <f t="shared" si="32"/>
        <v>660</v>
      </c>
      <c r="AE76" s="201">
        <f t="shared" si="33"/>
        <v>0</v>
      </c>
      <c r="AF76" s="202">
        <f t="shared" si="34"/>
        <v>0</v>
      </c>
      <c r="AG76" s="231"/>
      <c r="AH76" s="115"/>
      <c r="AI76" s="115"/>
    </row>
    <row r="77" spans="1:35" ht="48.75" customHeight="1" outlineLevel="1" x14ac:dyDescent="0.25">
      <c r="A77" s="204" t="s">
        <v>111</v>
      </c>
      <c r="B77" s="250" t="s">
        <v>195</v>
      </c>
      <c r="C77" s="147" t="s">
        <v>161</v>
      </c>
      <c r="D77" s="236" t="s">
        <v>196</v>
      </c>
      <c r="E77" s="238">
        <v>1</v>
      </c>
      <c r="F77" s="238">
        <f t="shared" si="41"/>
        <v>770</v>
      </c>
      <c r="G77" s="150">
        <f t="shared" si="39"/>
        <v>770</v>
      </c>
      <c r="H77" s="238">
        <v>1</v>
      </c>
      <c r="I77" s="238">
        <v>770</v>
      </c>
      <c r="J77" s="238">
        <f t="shared" si="37"/>
        <v>770</v>
      </c>
      <c r="K77" s="238"/>
      <c r="L77" s="238"/>
      <c r="M77" s="238"/>
      <c r="N77" s="238"/>
      <c r="O77" s="238"/>
      <c r="P77" s="251"/>
      <c r="Q77" s="194">
        <f t="shared" si="40"/>
        <v>1540</v>
      </c>
      <c r="R77" s="227"/>
      <c r="S77" s="228"/>
      <c r="T77" s="229"/>
      <c r="U77" s="227"/>
      <c r="V77" s="230"/>
      <c r="W77" s="227"/>
      <c r="X77" s="227"/>
      <c r="Y77" s="228"/>
      <c r="Z77" s="229"/>
      <c r="AA77" s="227"/>
      <c r="AB77" s="230"/>
      <c r="AC77" s="199">
        <f t="shared" si="31"/>
        <v>770</v>
      </c>
      <c r="AD77" s="200">
        <f t="shared" si="32"/>
        <v>770</v>
      </c>
      <c r="AE77" s="201">
        <f t="shared" si="33"/>
        <v>0</v>
      </c>
      <c r="AF77" s="202">
        <f t="shared" si="34"/>
        <v>0</v>
      </c>
      <c r="AG77" s="231"/>
      <c r="AH77" s="115"/>
      <c r="AI77" s="115"/>
    </row>
    <row r="78" spans="1:35" ht="48.75" customHeight="1" outlineLevel="1" x14ac:dyDescent="0.25">
      <c r="A78" s="204" t="s">
        <v>111</v>
      </c>
      <c r="B78" s="250" t="s">
        <v>197</v>
      </c>
      <c r="C78" s="163" t="s">
        <v>164</v>
      </c>
      <c r="D78" s="193" t="s">
        <v>198</v>
      </c>
      <c r="E78" s="150">
        <v>5</v>
      </c>
      <c r="F78" s="150">
        <f t="shared" si="41"/>
        <v>880</v>
      </c>
      <c r="G78" s="150">
        <f t="shared" si="39"/>
        <v>4400</v>
      </c>
      <c r="H78" s="150">
        <v>5</v>
      </c>
      <c r="I78" s="150">
        <v>880</v>
      </c>
      <c r="J78" s="150">
        <f t="shared" si="37"/>
        <v>4400</v>
      </c>
      <c r="K78" s="150"/>
      <c r="L78" s="150"/>
      <c r="M78" s="150"/>
      <c r="N78" s="150"/>
      <c r="O78" s="150"/>
      <c r="P78" s="150"/>
      <c r="Q78" s="194">
        <f t="shared" si="40"/>
        <v>8800</v>
      </c>
      <c r="R78" s="227"/>
      <c r="S78" s="228"/>
      <c r="T78" s="229"/>
      <c r="U78" s="227"/>
      <c r="V78" s="230"/>
      <c r="W78" s="227"/>
      <c r="X78" s="227"/>
      <c r="Y78" s="228"/>
      <c r="Z78" s="229"/>
      <c r="AA78" s="227"/>
      <c r="AB78" s="230"/>
      <c r="AC78" s="199">
        <f t="shared" si="31"/>
        <v>4400</v>
      </c>
      <c r="AD78" s="200">
        <f t="shared" si="32"/>
        <v>4400</v>
      </c>
      <c r="AE78" s="201">
        <f t="shared" si="33"/>
        <v>0</v>
      </c>
      <c r="AF78" s="202">
        <f t="shared" si="34"/>
        <v>0</v>
      </c>
      <c r="AG78" s="231"/>
      <c r="AH78" s="115"/>
      <c r="AI78" s="115"/>
    </row>
    <row r="79" spans="1:35" ht="48.75" customHeight="1" outlineLevel="1" x14ac:dyDescent="0.25">
      <c r="A79" s="204" t="s">
        <v>111</v>
      </c>
      <c r="B79" s="250" t="s">
        <v>199</v>
      </c>
      <c r="C79" s="147" t="s">
        <v>167</v>
      </c>
      <c r="D79" s="193" t="s">
        <v>114</v>
      </c>
      <c r="E79" s="150">
        <v>3</v>
      </c>
      <c r="F79" s="150">
        <f t="shared" si="41"/>
        <v>3663</v>
      </c>
      <c r="G79" s="150">
        <f t="shared" si="39"/>
        <v>10989</v>
      </c>
      <c r="H79" s="150">
        <v>3</v>
      </c>
      <c r="I79" s="150">
        <v>3663</v>
      </c>
      <c r="J79" s="150">
        <f t="shared" si="37"/>
        <v>10989</v>
      </c>
      <c r="K79" s="150"/>
      <c r="L79" s="150"/>
      <c r="M79" s="150"/>
      <c r="N79" s="150"/>
      <c r="O79" s="150"/>
      <c r="P79" s="150"/>
      <c r="Q79" s="194">
        <f t="shared" si="40"/>
        <v>21978</v>
      </c>
      <c r="R79" s="227"/>
      <c r="S79" s="228"/>
      <c r="T79" s="229"/>
      <c r="U79" s="227"/>
      <c r="V79" s="230"/>
      <c r="W79" s="227"/>
      <c r="X79" s="227"/>
      <c r="Y79" s="228"/>
      <c r="Z79" s="229"/>
      <c r="AA79" s="227"/>
      <c r="AB79" s="230"/>
      <c r="AC79" s="199">
        <f t="shared" si="31"/>
        <v>10989</v>
      </c>
      <c r="AD79" s="200">
        <f t="shared" si="32"/>
        <v>10989</v>
      </c>
      <c r="AE79" s="201">
        <f t="shared" si="33"/>
        <v>0</v>
      </c>
      <c r="AF79" s="202">
        <f t="shared" si="34"/>
        <v>0</v>
      </c>
      <c r="AG79" s="231"/>
      <c r="AH79" s="115"/>
      <c r="AI79" s="115"/>
    </row>
    <row r="80" spans="1:35" ht="48.75" customHeight="1" outlineLevel="1" x14ac:dyDescent="0.25">
      <c r="A80" s="204" t="s">
        <v>111</v>
      </c>
      <c r="B80" s="250" t="s">
        <v>200</v>
      </c>
      <c r="C80" s="147" t="s">
        <v>169</v>
      </c>
      <c r="D80" s="193" t="s">
        <v>114</v>
      </c>
      <c r="E80" s="150">
        <v>3</v>
      </c>
      <c r="F80" s="150">
        <f t="shared" si="41"/>
        <v>2178</v>
      </c>
      <c r="G80" s="150">
        <f t="shared" si="39"/>
        <v>6534</v>
      </c>
      <c r="H80" s="150">
        <v>3</v>
      </c>
      <c r="I80" s="150">
        <v>2178</v>
      </c>
      <c r="J80" s="150">
        <f t="shared" si="37"/>
        <v>6534</v>
      </c>
      <c r="K80" s="150"/>
      <c r="L80" s="150"/>
      <c r="M80" s="150"/>
      <c r="N80" s="150"/>
      <c r="O80" s="150"/>
      <c r="P80" s="150"/>
      <c r="Q80" s="194">
        <f t="shared" si="40"/>
        <v>13068</v>
      </c>
      <c r="R80" s="227"/>
      <c r="S80" s="228"/>
      <c r="T80" s="229"/>
      <c r="U80" s="227"/>
      <c r="V80" s="230"/>
      <c r="W80" s="227"/>
      <c r="X80" s="227"/>
      <c r="Y80" s="228"/>
      <c r="Z80" s="229"/>
      <c r="AA80" s="227"/>
      <c r="AB80" s="230"/>
      <c r="AC80" s="199">
        <f t="shared" si="31"/>
        <v>6534</v>
      </c>
      <c r="AD80" s="200">
        <f t="shared" si="32"/>
        <v>6534</v>
      </c>
      <c r="AE80" s="201">
        <f t="shared" si="33"/>
        <v>0</v>
      </c>
      <c r="AF80" s="202">
        <f t="shared" si="34"/>
        <v>0</v>
      </c>
      <c r="AG80" s="231"/>
      <c r="AH80" s="115"/>
      <c r="AI80" s="115"/>
    </row>
    <row r="81" spans="1:35" ht="48.75" customHeight="1" outlineLevel="1" x14ac:dyDescent="0.25">
      <c r="A81" s="204" t="s">
        <v>111</v>
      </c>
      <c r="B81" s="250" t="s">
        <v>201</v>
      </c>
      <c r="C81" s="147" t="s">
        <v>202</v>
      </c>
      <c r="D81" s="193" t="s">
        <v>114</v>
      </c>
      <c r="E81" s="150">
        <v>3</v>
      </c>
      <c r="F81" s="150">
        <f t="shared" si="41"/>
        <v>1980</v>
      </c>
      <c r="G81" s="150">
        <f t="shared" si="39"/>
        <v>5940</v>
      </c>
      <c r="H81" s="150">
        <v>3</v>
      </c>
      <c r="I81" s="150">
        <v>1980</v>
      </c>
      <c r="J81" s="150">
        <f t="shared" si="37"/>
        <v>5940</v>
      </c>
      <c r="K81" s="150"/>
      <c r="L81" s="150"/>
      <c r="M81" s="150"/>
      <c r="N81" s="150"/>
      <c r="O81" s="150"/>
      <c r="P81" s="150"/>
      <c r="Q81" s="194">
        <f t="shared" si="40"/>
        <v>11880</v>
      </c>
      <c r="R81" s="227"/>
      <c r="S81" s="228"/>
      <c r="T81" s="229"/>
      <c r="U81" s="227"/>
      <c r="V81" s="230"/>
      <c r="W81" s="227"/>
      <c r="X81" s="227"/>
      <c r="Y81" s="228"/>
      <c r="Z81" s="229"/>
      <c r="AA81" s="227"/>
      <c r="AB81" s="230"/>
      <c r="AC81" s="199">
        <f t="shared" si="31"/>
        <v>5940</v>
      </c>
      <c r="AD81" s="200">
        <f t="shared" si="32"/>
        <v>5940</v>
      </c>
      <c r="AE81" s="201">
        <f t="shared" si="33"/>
        <v>0</v>
      </c>
      <c r="AF81" s="202">
        <f t="shared" si="34"/>
        <v>0</v>
      </c>
      <c r="AG81" s="231"/>
      <c r="AH81" s="115"/>
      <c r="AI81" s="115"/>
    </row>
    <row r="82" spans="1:35" ht="48.75" customHeight="1" outlineLevel="1" x14ac:dyDescent="0.25">
      <c r="A82" s="204" t="s">
        <v>111</v>
      </c>
      <c r="B82" s="250" t="s">
        <v>203</v>
      </c>
      <c r="C82" s="163" t="s">
        <v>173</v>
      </c>
      <c r="D82" s="193" t="s">
        <v>114</v>
      </c>
      <c r="E82" s="150">
        <v>3</v>
      </c>
      <c r="F82" s="150">
        <f t="shared" si="41"/>
        <v>1980</v>
      </c>
      <c r="G82" s="150">
        <f t="shared" si="39"/>
        <v>5940</v>
      </c>
      <c r="H82" s="150">
        <v>3</v>
      </c>
      <c r="I82" s="150">
        <v>1980</v>
      </c>
      <c r="J82" s="150">
        <f t="shared" si="37"/>
        <v>5940</v>
      </c>
      <c r="K82" s="150"/>
      <c r="L82" s="150"/>
      <c r="M82" s="150"/>
      <c r="N82" s="150"/>
      <c r="O82" s="150"/>
      <c r="P82" s="150"/>
      <c r="Q82" s="194">
        <f t="shared" si="40"/>
        <v>11880</v>
      </c>
      <c r="R82" s="227"/>
      <c r="S82" s="228"/>
      <c r="T82" s="229"/>
      <c r="U82" s="227"/>
      <c r="V82" s="230"/>
      <c r="W82" s="227"/>
      <c r="X82" s="227"/>
      <c r="Y82" s="228"/>
      <c r="Z82" s="229"/>
      <c r="AA82" s="227"/>
      <c r="AB82" s="230"/>
      <c r="AC82" s="199">
        <f t="shared" si="31"/>
        <v>5940</v>
      </c>
      <c r="AD82" s="200">
        <f t="shared" si="32"/>
        <v>5940</v>
      </c>
      <c r="AE82" s="201">
        <f t="shared" si="33"/>
        <v>0</v>
      </c>
      <c r="AF82" s="202">
        <f t="shared" si="34"/>
        <v>0</v>
      </c>
      <c r="AG82" s="231"/>
      <c r="AH82" s="115"/>
      <c r="AI82" s="115"/>
    </row>
    <row r="83" spans="1:35" ht="48.75" customHeight="1" outlineLevel="1" x14ac:dyDescent="0.25">
      <c r="A83" s="204" t="s">
        <v>111</v>
      </c>
      <c r="B83" s="132"/>
      <c r="C83" s="147" t="s">
        <v>175</v>
      </c>
      <c r="D83" s="193" t="s">
        <v>114</v>
      </c>
      <c r="E83" s="150">
        <v>3</v>
      </c>
      <c r="F83" s="150">
        <f t="shared" si="41"/>
        <v>1227.5999999999999</v>
      </c>
      <c r="G83" s="150">
        <f t="shared" si="39"/>
        <v>3682.7999999999997</v>
      </c>
      <c r="H83" s="150">
        <v>3</v>
      </c>
      <c r="I83" s="150">
        <v>1227.5999999999999</v>
      </c>
      <c r="J83" s="150">
        <f t="shared" si="37"/>
        <v>3682.7999999999997</v>
      </c>
      <c r="K83" s="150"/>
      <c r="L83" s="150"/>
      <c r="M83" s="150"/>
      <c r="N83" s="150"/>
      <c r="O83" s="150"/>
      <c r="P83" s="150"/>
      <c r="Q83" s="194">
        <f t="shared" si="40"/>
        <v>7365.5999999999995</v>
      </c>
      <c r="R83" s="227"/>
      <c r="S83" s="228"/>
      <c r="T83" s="229"/>
      <c r="U83" s="227"/>
      <c r="V83" s="230"/>
      <c r="W83" s="227"/>
      <c r="X83" s="227"/>
      <c r="Y83" s="228"/>
      <c r="Z83" s="229"/>
      <c r="AA83" s="227"/>
      <c r="AB83" s="230"/>
      <c r="AC83" s="199">
        <f t="shared" si="31"/>
        <v>3682.7999999999997</v>
      </c>
      <c r="AD83" s="200">
        <f t="shared" si="32"/>
        <v>3682.7999999999997</v>
      </c>
      <c r="AE83" s="201">
        <f t="shared" si="33"/>
        <v>0</v>
      </c>
      <c r="AF83" s="202">
        <f t="shared" si="34"/>
        <v>0</v>
      </c>
      <c r="AG83" s="231"/>
      <c r="AH83" s="115"/>
      <c r="AI83" s="115"/>
    </row>
    <row r="84" spans="1:35" ht="48.75" customHeight="1" outlineLevel="1" x14ac:dyDescent="0.25">
      <c r="A84" s="204" t="s">
        <v>111</v>
      </c>
      <c r="B84" s="132"/>
      <c r="C84" s="147" t="s">
        <v>177</v>
      </c>
      <c r="D84" s="193" t="s">
        <v>114</v>
      </c>
      <c r="E84" s="150">
        <v>2</v>
      </c>
      <c r="F84" s="150">
        <f t="shared" si="41"/>
        <v>2178</v>
      </c>
      <c r="G84" s="150">
        <f t="shared" si="39"/>
        <v>4356</v>
      </c>
      <c r="H84" s="150">
        <v>2</v>
      </c>
      <c r="I84" s="150">
        <v>2178</v>
      </c>
      <c r="J84" s="150">
        <f t="shared" si="37"/>
        <v>4356</v>
      </c>
      <c r="K84" s="150"/>
      <c r="L84" s="150"/>
      <c r="M84" s="150"/>
      <c r="N84" s="150"/>
      <c r="O84" s="150"/>
      <c r="P84" s="150"/>
      <c r="Q84" s="194">
        <f t="shared" si="40"/>
        <v>8712</v>
      </c>
      <c r="R84" s="227"/>
      <c r="S84" s="228"/>
      <c r="T84" s="229"/>
      <c r="U84" s="227"/>
      <c r="V84" s="230"/>
      <c r="W84" s="227"/>
      <c r="X84" s="227"/>
      <c r="Y84" s="228"/>
      <c r="Z84" s="229"/>
      <c r="AA84" s="227"/>
      <c r="AB84" s="230"/>
      <c r="AC84" s="199">
        <f t="shared" si="31"/>
        <v>4356</v>
      </c>
      <c r="AD84" s="200">
        <f t="shared" si="32"/>
        <v>4356</v>
      </c>
      <c r="AE84" s="201">
        <f t="shared" si="33"/>
        <v>0</v>
      </c>
      <c r="AF84" s="202">
        <f t="shared" si="34"/>
        <v>0</v>
      </c>
      <c r="AG84" s="231"/>
      <c r="AH84" s="115"/>
      <c r="AI84" s="115"/>
    </row>
    <row r="85" spans="1:35" ht="48.75" customHeight="1" outlineLevel="1" x14ac:dyDescent="0.25">
      <c r="A85" s="204" t="s">
        <v>111</v>
      </c>
      <c r="B85" s="132"/>
      <c r="C85" s="147" t="s">
        <v>179</v>
      </c>
      <c r="D85" s="193" t="s">
        <v>114</v>
      </c>
      <c r="E85" s="150">
        <v>2</v>
      </c>
      <c r="F85" s="150">
        <f t="shared" si="41"/>
        <v>1227.5999999999999</v>
      </c>
      <c r="G85" s="150">
        <f t="shared" si="39"/>
        <v>2455.1999999999998</v>
      </c>
      <c r="H85" s="150">
        <v>2</v>
      </c>
      <c r="I85" s="150">
        <v>1227.5999999999999</v>
      </c>
      <c r="J85" s="150">
        <f t="shared" si="37"/>
        <v>2455.1999999999998</v>
      </c>
      <c r="K85" s="150"/>
      <c r="L85" s="150"/>
      <c r="M85" s="150"/>
      <c r="N85" s="150"/>
      <c r="O85" s="150"/>
      <c r="P85" s="150"/>
      <c r="Q85" s="194">
        <f t="shared" si="40"/>
        <v>4910.3999999999996</v>
      </c>
      <c r="R85" s="227"/>
      <c r="S85" s="228"/>
      <c r="T85" s="229"/>
      <c r="U85" s="227"/>
      <c r="V85" s="230"/>
      <c r="W85" s="227"/>
      <c r="X85" s="227"/>
      <c r="Y85" s="228"/>
      <c r="Z85" s="229"/>
      <c r="AA85" s="227"/>
      <c r="AB85" s="230"/>
      <c r="AC85" s="199">
        <f t="shared" si="31"/>
        <v>2455.1999999999998</v>
      </c>
      <c r="AD85" s="200">
        <f t="shared" si="32"/>
        <v>2455.1999999999998</v>
      </c>
      <c r="AE85" s="201">
        <f t="shared" si="33"/>
        <v>0</v>
      </c>
      <c r="AF85" s="202">
        <f t="shared" si="34"/>
        <v>0</v>
      </c>
      <c r="AG85" s="231"/>
      <c r="AH85" s="115"/>
      <c r="AI85" s="115"/>
    </row>
    <row r="86" spans="1:35" ht="15.75" customHeight="1" x14ac:dyDescent="0.25">
      <c r="A86" s="252" t="s">
        <v>204</v>
      </c>
      <c r="B86" s="253"/>
      <c r="C86" s="254"/>
      <c r="D86" s="255"/>
      <c r="E86" s="256">
        <f t="shared" ref="E86:J86" si="42">E51</f>
        <v>85</v>
      </c>
      <c r="F86" s="256">
        <f t="shared" si="42"/>
        <v>53638.2</v>
      </c>
      <c r="G86" s="256">
        <f t="shared" si="42"/>
        <v>115929</v>
      </c>
      <c r="H86" s="256">
        <f t="shared" si="42"/>
        <v>85</v>
      </c>
      <c r="I86" s="256">
        <f t="shared" si="42"/>
        <v>53638.2</v>
      </c>
      <c r="J86" s="256">
        <f t="shared" si="42"/>
        <v>115929</v>
      </c>
      <c r="K86" s="257"/>
      <c r="L86" s="256"/>
      <c r="M86" s="258">
        <f>M51</f>
        <v>0</v>
      </c>
      <c r="N86" s="256"/>
      <c r="O86" s="256"/>
      <c r="P86" s="259">
        <f>P51</f>
        <v>0</v>
      </c>
      <c r="Q86" s="257"/>
      <c r="R86" s="256"/>
      <c r="S86" s="258">
        <f>S51</f>
        <v>0</v>
      </c>
      <c r="T86" s="256"/>
      <c r="U86" s="256"/>
      <c r="V86" s="259">
        <f>V51</f>
        <v>0</v>
      </c>
      <c r="W86" s="257"/>
      <c r="X86" s="256"/>
      <c r="Y86" s="258">
        <f>Y51</f>
        <v>0</v>
      </c>
      <c r="Z86" s="256"/>
      <c r="AA86" s="256"/>
      <c r="AB86" s="259">
        <f t="shared" ref="AB86:AE86" si="43">AB51</f>
        <v>0</v>
      </c>
      <c r="AC86" s="256">
        <f t="shared" si="43"/>
        <v>115929</v>
      </c>
      <c r="AD86" s="256">
        <f t="shared" si="43"/>
        <v>115929</v>
      </c>
      <c r="AE86" s="256">
        <f t="shared" si="43"/>
        <v>0</v>
      </c>
      <c r="AF86" s="260">
        <f t="shared" si="34"/>
        <v>0</v>
      </c>
      <c r="AG86" s="261"/>
      <c r="AH86" s="115"/>
      <c r="AI86" s="115"/>
    </row>
    <row r="87" spans="1:35" ht="33" customHeight="1" x14ac:dyDescent="0.25">
      <c r="A87" s="217" t="s">
        <v>205</v>
      </c>
      <c r="B87" s="262" t="s">
        <v>26</v>
      </c>
      <c r="C87" s="263" t="s">
        <v>206</v>
      </c>
      <c r="D87" s="264"/>
      <c r="E87" s="265"/>
      <c r="F87" s="266"/>
      <c r="G87" s="266"/>
      <c r="H87" s="105"/>
      <c r="I87" s="106"/>
      <c r="J87" s="110"/>
      <c r="K87" s="106"/>
      <c r="L87" s="106"/>
      <c r="M87" s="110"/>
      <c r="N87" s="105"/>
      <c r="O87" s="106"/>
      <c r="P87" s="110"/>
      <c r="Q87" s="106"/>
      <c r="R87" s="106"/>
      <c r="S87" s="110"/>
      <c r="T87" s="105"/>
      <c r="U87" s="106"/>
      <c r="V87" s="110"/>
      <c r="W87" s="106"/>
      <c r="X87" s="106"/>
      <c r="Y87" s="110"/>
      <c r="Z87" s="105"/>
      <c r="AA87" s="106"/>
      <c r="AB87" s="106"/>
      <c r="AC87" s="111"/>
      <c r="AD87" s="112"/>
      <c r="AE87" s="112"/>
      <c r="AF87" s="113"/>
      <c r="AG87" s="114"/>
      <c r="AH87" s="115"/>
      <c r="AI87" s="115"/>
    </row>
    <row r="88" spans="1:35" ht="29.25" customHeight="1" outlineLevel="1" x14ac:dyDescent="0.25">
      <c r="A88" s="116" t="s">
        <v>108</v>
      </c>
      <c r="B88" s="117" t="s">
        <v>207</v>
      </c>
      <c r="C88" s="224" t="s">
        <v>208</v>
      </c>
      <c r="D88" s="267"/>
      <c r="E88" s="122"/>
      <c r="F88" s="123"/>
      <c r="G88" s="156">
        <f>SUM(G89:G91)</f>
        <v>0</v>
      </c>
      <c r="H88" s="122"/>
      <c r="I88" s="123"/>
      <c r="J88" s="124">
        <f>SUM(J89:J91)</f>
        <v>0</v>
      </c>
      <c r="K88" s="122"/>
      <c r="L88" s="123"/>
      <c r="M88" s="124">
        <f>SUM(M89:M91)</f>
        <v>0</v>
      </c>
      <c r="N88" s="122"/>
      <c r="O88" s="123"/>
      <c r="P88" s="156">
        <f>SUM(P89:P91)</f>
        <v>0</v>
      </c>
      <c r="Q88" s="122"/>
      <c r="R88" s="123"/>
      <c r="S88" s="124">
        <f>SUM(S89:S91)</f>
        <v>0</v>
      </c>
      <c r="T88" s="122"/>
      <c r="U88" s="123"/>
      <c r="V88" s="156">
        <f>SUM(V89:V91)</f>
        <v>0</v>
      </c>
      <c r="W88" s="122"/>
      <c r="X88" s="123"/>
      <c r="Y88" s="124">
        <f>SUM(Y89:Y91)</f>
        <v>0</v>
      </c>
      <c r="Z88" s="122"/>
      <c r="AA88" s="123"/>
      <c r="AB88" s="156">
        <f>SUM(AB89:AB91)</f>
        <v>0</v>
      </c>
      <c r="AC88" s="125">
        <f t="shared" ref="AC88:AC99" si="44">G88+M88+S88+Y88</f>
        <v>0</v>
      </c>
      <c r="AD88" s="126">
        <f t="shared" ref="AD88:AD99" si="45">J88+P88+V88+AB88</f>
        <v>0</v>
      </c>
      <c r="AE88" s="126">
        <f t="shared" ref="AE88:AE100" si="46">AC88-AD88</f>
        <v>0</v>
      </c>
      <c r="AF88" s="268"/>
      <c r="AG88" s="129"/>
      <c r="AH88" s="130"/>
      <c r="AI88" s="130"/>
    </row>
    <row r="89" spans="1:35" ht="39.75" customHeight="1" outlineLevel="1" x14ac:dyDescent="0.25">
      <c r="A89" s="192" t="s">
        <v>111</v>
      </c>
      <c r="B89" s="269" t="s">
        <v>112</v>
      </c>
      <c r="C89" s="270" t="s">
        <v>209</v>
      </c>
      <c r="D89" s="134" t="s">
        <v>210</v>
      </c>
      <c r="E89" s="138"/>
      <c r="F89" s="139"/>
      <c r="G89" s="157">
        <f t="shared" ref="G89:G91" si="47">E89*F89</f>
        <v>0</v>
      </c>
      <c r="H89" s="138"/>
      <c r="I89" s="139"/>
      <c r="J89" s="137">
        <f t="shared" ref="J89:J91" si="48">H89*I89</f>
        <v>0</v>
      </c>
      <c r="K89" s="138"/>
      <c r="L89" s="139"/>
      <c r="M89" s="137">
        <f t="shared" ref="M89:M91" si="49">K89*L89</f>
        <v>0</v>
      </c>
      <c r="N89" s="138"/>
      <c r="O89" s="139"/>
      <c r="P89" s="157">
        <f t="shared" ref="P89:P91" si="50">N89*O89</f>
        <v>0</v>
      </c>
      <c r="Q89" s="138"/>
      <c r="R89" s="139"/>
      <c r="S89" s="137">
        <f t="shared" ref="S89:S91" si="51">Q89*R89</f>
        <v>0</v>
      </c>
      <c r="T89" s="138"/>
      <c r="U89" s="139"/>
      <c r="V89" s="157">
        <f t="shared" ref="V89:V91" si="52">T89*U89</f>
        <v>0</v>
      </c>
      <c r="W89" s="138"/>
      <c r="X89" s="139"/>
      <c r="Y89" s="137">
        <f t="shared" ref="Y89:Y91" si="53">W89*X89</f>
        <v>0</v>
      </c>
      <c r="Z89" s="138"/>
      <c r="AA89" s="139"/>
      <c r="AB89" s="157">
        <f t="shared" ref="AB89:AB91" si="54">Z89*AA89</f>
        <v>0</v>
      </c>
      <c r="AC89" s="140">
        <f t="shared" si="44"/>
        <v>0</v>
      </c>
      <c r="AD89" s="141">
        <f t="shared" si="45"/>
        <v>0</v>
      </c>
      <c r="AE89" s="271">
        <f t="shared" si="46"/>
        <v>0</v>
      </c>
      <c r="AF89" s="272"/>
      <c r="AG89" s="144"/>
      <c r="AH89" s="115"/>
      <c r="AI89" s="115"/>
    </row>
    <row r="90" spans="1:35" ht="39.75" customHeight="1" outlineLevel="1" x14ac:dyDescent="0.25">
      <c r="A90" s="192" t="s">
        <v>111</v>
      </c>
      <c r="B90" s="269" t="s">
        <v>115</v>
      </c>
      <c r="C90" s="270" t="s">
        <v>209</v>
      </c>
      <c r="D90" s="134" t="s">
        <v>210</v>
      </c>
      <c r="E90" s="138"/>
      <c r="F90" s="139"/>
      <c r="G90" s="157">
        <f t="shared" si="47"/>
        <v>0</v>
      </c>
      <c r="H90" s="138"/>
      <c r="I90" s="139"/>
      <c r="J90" s="137">
        <f t="shared" si="48"/>
        <v>0</v>
      </c>
      <c r="K90" s="138"/>
      <c r="L90" s="139"/>
      <c r="M90" s="137">
        <f t="shared" si="49"/>
        <v>0</v>
      </c>
      <c r="N90" s="138"/>
      <c r="O90" s="139"/>
      <c r="P90" s="157">
        <f t="shared" si="50"/>
        <v>0</v>
      </c>
      <c r="Q90" s="138"/>
      <c r="R90" s="139"/>
      <c r="S90" s="137">
        <f t="shared" si="51"/>
        <v>0</v>
      </c>
      <c r="T90" s="138"/>
      <c r="U90" s="139"/>
      <c r="V90" s="157">
        <f t="shared" si="52"/>
        <v>0</v>
      </c>
      <c r="W90" s="138"/>
      <c r="X90" s="139"/>
      <c r="Y90" s="137">
        <f t="shared" si="53"/>
        <v>0</v>
      </c>
      <c r="Z90" s="138"/>
      <c r="AA90" s="139"/>
      <c r="AB90" s="157">
        <f t="shared" si="54"/>
        <v>0</v>
      </c>
      <c r="AC90" s="140">
        <f t="shared" si="44"/>
        <v>0</v>
      </c>
      <c r="AD90" s="141">
        <f t="shared" si="45"/>
        <v>0</v>
      </c>
      <c r="AE90" s="271">
        <f t="shared" si="46"/>
        <v>0</v>
      </c>
      <c r="AF90" s="272"/>
      <c r="AG90" s="144"/>
      <c r="AH90" s="115"/>
      <c r="AI90" s="115"/>
    </row>
    <row r="91" spans="1:35" ht="39.75" customHeight="1" outlineLevel="1" x14ac:dyDescent="0.25">
      <c r="A91" s="273" t="s">
        <v>111</v>
      </c>
      <c r="B91" s="274" t="s">
        <v>117</v>
      </c>
      <c r="C91" s="275" t="s">
        <v>209</v>
      </c>
      <c r="D91" s="276" t="s">
        <v>210</v>
      </c>
      <c r="E91" s="159"/>
      <c r="F91" s="160"/>
      <c r="G91" s="161">
        <f t="shared" si="47"/>
        <v>0</v>
      </c>
      <c r="H91" s="159"/>
      <c r="I91" s="160"/>
      <c r="J91" s="158">
        <f t="shared" si="48"/>
        <v>0</v>
      </c>
      <c r="K91" s="159"/>
      <c r="L91" s="160"/>
      <c r="M91" s="158">
        <f t="shared" si="49"/>
        <v>0</v>
      </c>
      <c r="N91" s="159"/>
      <c r="O91" s="160"/>
      <c r="P91" s="161">
        <f t="shared" si="50"/>
        <v>0</v>
      </c>
      <c r="Q91" s="159"/>
      <c r="R91" s="160"/>
      <c r="S91" s="158">
        <f t="shared" si="51"/>
        <v>0</v>
      </c>
      <c r="T91" s="159"/>
      <c r="U91" s="160"/>
      <c r="V91" s="161">
        <f t="shared" si="52"/>
        <v>0</v>
      </c>
      <c r="W91" s="159"/>
      <c r="X91" s="160"/>
      <c r="Y91" s="158">
        <f t="shared" si="53"/>
        <v>0</v>
      </c>
      <c r="Z91" s="159"/>
      <c r="AA91" s="160"/>
      <c r="AB91" s="161">
        <f t="shared" si="54"/>
        <v>0</v>
      </c>
      <c r="AC91" s="199">
        <f t="shared" si="44"/>
        <v>0</v>
      </c>
      <c r="AD91" s="200">
        <f t="shared" si="45"/>
        <v>0</v>
      </c>
      <c r="AE91" s="277">
        <f t="shared" si="46"/>
        <v>0</v>
      </c>
      <c r="AF91" s="272"/>
      <c r="AG91" s="144"/>
      <c r="AH91" s="115"/>
      <c r="AI91" s="115"/>
    </row>
    <row r="92" spans="1:35" ht="30" customHeight="1" outlineLevel="1" x14ac:dyDescent="0.25">
      <c r="A92" s="116" t="s">
        <v>108</v>
      </c>
      <c r="B92" s="117" t="s">
        <v>211</v>
      </c>
      <c r="C92" s="118" t="s">
        <v>212</v>
      </c>
      <c r="D92" s="119"/>
      <c r="E92" s="122">
        <f t="shared" ref="E92:AB92" si="55">SUM(E93:E95)</f>
        <v>0</v>
      </c>
      <c r="F92" s="123">
        <f t="shared" si="55"/>
        <v>0</v>
      </c>
      <c r="G92" s="124">
        <f t="shared" si="55"/>
        <v>0</v>
      </c>
      <c r="H92" s="122">
        <f t="shared" si="55"/>
        <v>0</v>
      </c>
      <c r="I92" s="123">
        <f t="shared" si="55"/>
        <v>0</v>
      </c>
      <c r="J92" s="124">
        <f t="shared" si="55"/>
        <v>0</v>
      </c>
      <c r="K92" s="122">
        <f t="shared" si="55"/>
        <v>0</v>
      </c>
      <c r="L92" s="123">
        <f t="shared" si="55"/>
        <v>0</v>
      </c>
      <c r="M92" s="124">
        <f t="shared" si="55"/>
        <v>0</v>
      </c>
      <c r="N92" s="122">
        <f t="shared" si="55"/>
        <v>0</v>
      </c>
      <c r="O92" s="123">
        <f t="shared" si="55"/>
        <v>0</v>
      </c>
      <c r="P92" s="156">
        <f t="shared" si="55"/>
        <v>0</v>
      </c>
      <c r="Q92" s="122">
        <f t="shared" si="55"/>
        <v>0</v>
      </c>
      <c r="R92" s="123">
        <f t="shared" si="55"/>
        <v>0</v>
      </c>
      <c r="S92" s="124">
        <f t="shared" si="55"/>
        <v>0</v>
      </c>
      <c r="T92" s="122">
        <f t="shared" si="55"/>
        <v>0</v>
      </c>
      <c r="U92" s="123">
        <f t="shared" si="55"/>
        <v>0</v>
      </c>
      <c r="V92" s="156">
        <f t="shared" si="55"/>
        <v>0</v>
      </c>
      <c r="W92" s="122">
        <f t="shared" si="55"/>
        <v>0</v>
      </c>
      <c r="X92" s="123">
        <f t="shared" si="55"/>
        <v>0</v>
      </c>
      <c r="Y92" s="124">
        <f t="shared" si="55"/>
        <v>0</v>
      </c>
      <c r="Z92" s="122">
        <f t="shared" si="55"/>
        <v>0</v>
      </c>
      <c r="AA92" s="123">
        <f t="shared" si="55"/>
        <v>0</v>
      </c>
      <c r="AB92" s="156">
        <f t="shared" si="55"/>
        <v>0</v>
      </c>
      <c r="AC92" s="125">
        <f t="shared" si="44"/>
        <v>0</v>
      </c>
      <c r="AD92" s="126">
        <f t="shared" si="45"/>
        <v>0</v>
      </c>
      <c r="AE92" s="126">
        <f t="shared" si="46"/>
        <v>0</v>
      </c>
      <c r="AF92" s="278"/>
      <c r="AG92" s="169"/>
      <c r="AH92" s="130"/>
      <c r="AI92" s="130"/>
    </row>
    <row r="93" spans="1:35" ht="39.75" customHeight="1" outlineLevel="1" x14ac:dyDescent="0.25">
      <c r="A93" s="192" t="s">
        <v>111</v>
      </c>
      <c r="B93" s="269" t="s">
        <v>112</v>
      </c>
      <c r="C93" s="270" t="s">
        <v>213</v>
      </c>
      <c r="D93" s="134" t="s">
        <v>214</v>
      </c>
      <c r="E93" s="138"/>
      <c r="F93" s="139"/>
      <c r="G93" s="137">
        <f t="shared" ref="G93:G95" si="56">E93*F93</f>
        <v>0</v>
      </c>
      <c r="H93" s="138"/>
      <c r="I93" s="139"/>
      <c r="J93" s="137">
        <f t="shared" ref="J93:J95" si="57">H93*I93</f>
        <v>0</v>
      </c>
      <c r="K93" s="138"/>
      <c r="L93" s="139"/>
      <c r="M93" s="137">
        <f t="shared" ref="M93:M95" si="58">K93*L93</f>
        <v>0</v>
      </c>
      <c r="N93" s="138"/>
      <c r="O93" s="139"/>
      <c r="P93" s="157">
        <f t="shared" ref="P93:P95" si="59">N93*O93</f>
        <v>0</v>
      </c>
      <c r="Q93" s="138"/>
      <c r="R93" s="139"/>
      <c r="S93" s="137">
        <f t="shared" ref="S93:S95" si="60">Q93*R93</f>
        <v>0</v>
      </c>
      <c r="T93" s="138"/>
      <c r="U93" s="139"/>
      <c r="V93" s="157">
        <f t="shared" ref="V93:V95" si="61">T93*U93</f>
        <v>0</v>
      </c>
      <c r="W93" s="138"/>
      <c r="X93" s="139"/>
      <c r="Y93" s="137">
        <f t="shared" ref="Y93:Y95" si="62">W93*X93</f>
        <v>0</v>
      </c>
      <c r="Z93" s="138"/>
      <c r="AA93" s="139"/>
      <c r="AB93" s="157">
        <f t="shared" ref="AB93:AB95" si="63">Z93*AA93</f>
        <v>0</v>
      </c>
      <c r="AC93" s="140">
        <f t="shared" si="44"/>
        <v>0</v>
      </c>
      <c r="AD93" s="141">
        <f t="shared" si="45"/>
        <v>0</v>
      </c>
      <c r="AE93" s="271">
        <f t="shared" si="46"/>
        <v>0</v>
      </c>
      <c r="AF93" s="272"/>
      <c r="AG93" s="144"/>
      <c r="AH93" s="115"/>
      <c r="AI93" s="115"/>
    </row>
    <row r="94" spans="1:35" ht="39.75" customHeight="1" outlineLevel="1" x14ac:dyDescent="0.25">
      <c r="A94" s="192" t="s">
        <v>111</v>
      </c>
      <c r="B94" s="269" t="s">
        <v>115</v>
      </c>
      <c r="C94" s="270" t="s">
        <v>213</v>
      </c>
      <c r="D94" s="134" t="s">
        <v>214</v>
      </c>
      <c r="E94" s="138"/>
      <c r="F94" s="139"/>
      <c r="G94" s="137">
        <f t="shared" si="56"/>
        <v>0</v>
      </c>
      <c r="H94" s="138"/>
      <c r="I94" s="139"/>
      <c r="J94" s="137">
        <f t="shared" si="57"/>
        <v>0</v>
      </c>
      <c r="K94" s="138"/>
      <c r="L94" s="139"/>
      <c r="M94" s="137">
        <f t="shared" si="58"/>
        <v>0</v>
      </c>
      <c r="N94" s="138"/>
      <c r="O94" s="139"/>
      <c r="P94" s="157">
        <f t="shared" si="59"/>
        <v>0</v>
      </c>
      <c r="Q94" s="138"/>
      <c r="R94" s="139"/>
      <c r="S94" s="137">
        <f t="shared" si="60"/>
        <v>0</v>
      </c>
      <c r="T94" s="138"/>
      <c r="U94" s="139"/>
      <c r="V94" s="157">
        <f t="shared" si="61"/>
        <v>0</v>
      </c>
      <c r="W94" s="138"/>
      <c r="X94" s="139"/>
      <c r="Y94" s="137">
        <f t="shared" si="62"/>
        <v>0</v>
      </c>
      <c r="Z94" s="138"/>
      <c r="AA94" s="139"/>
      <c r="AB94" s="157">
        <f t="shared" si="63"/>
        <v>0</v>
      </c>
      <c r="AC94" s="140">
        <f t="shared" si="44"/>
        <v>0</v>
      </c>
      <c r="AD94" s="141">
        <f t="shared" si="45"/>
        <v>0</v>
      </c>
      <c r="AE94" s="271">
        <f t="shared" si="46"/>
        <v>0</v>
      </c>
      <c r="AF94" s="272"/>
      <c r="AG94" s="144"/>
      <c r="AH94" s="115"/>
      <c r="AI94" s="115"/>
    </row>
    <row r="95" spans="1:35" ht="39.75" customHeight="1" outlineLevel="1" x14ac:dyDescent="0.25">
      <c r="A95" s="273" t="s">
        <v>111</v>
      </c>
      <c r="B95" s="274" t="s">
        <v>117</v>
      </c>
      <c r="C95" s="275" t="s">
        <v>213</v>
      </c>
      <c r="D95" s="276" t="s">
        <v>214</v>
      </c>
      <c r="E95" s="159"/>
      <c r="F95" s="160"/>
      <c r="G95" s="158">
        <f t="shared" si="56"/>
        <v>0</v>
      </c>
      <c r="H95" s="159"/>
      <c r="I95" s="160"/>
      <c r="J95" s="158">
        <f t="shared" si="57"/>
        <v>0</v>
      </c>
      <c r="K95" s="159"/>
      <c r="L95" s="160"/>
      <c r="M95" s="158">
        <f t="shared" si="58"/>
        <v>0</v>
      </c>
      <c r="N95" s="159"/>
      <c r="O95" s="160"/>
      <c r="P95" s="161">
        <f t="shared" si="59"/>
        <v>0</v>
      </c>
      <c r="Q95" s="159"/>
      <c r="R95" s="160"/>
      <c r="S95" s="158">
        <f t="shared" si="60"/>
        <v>0</v>
      </c>
      <c r="T95" s="159"/>
      <c r="U95" s="160"/>
      <c r="V95" s="161">
        <f t="shared" si="61"/>
        <v>0</v>
      </c>
      <c r="W95" s="159"/>
      <c r="X95" s="160"/>
      <c r="Y95" s="158">
        <f t="shared" si="62"/>
        <v>0</v>
      </c>
      <c r="Z95" s="159"/>
      <c r="AA95" s="160"/>
      <c r="AB95" s="161">
        <f t="shared" si="63"/>
        <v>0</v>
      </c>
      <c r="AC95" s="199">
        <f t="shared" si="44"/>
        <v>0</v>
      </c>
      <c r="AD95" s="200">
        <f t="shared" si="45"/>
        <v>0</v>
      </c>
      <c r="AE95" s="277">
        <f t="shared" si="46"/>
        <v>0</v>
      </c>
      <c r="AF95" s="272"/>
      <c r="AG95" s="144"/>
      <c r="AH95" s="115"/>
      <c r="AI95" s="115"/>
    </row>
    <row r="96" spans="1:35" ht="30" customHeight="1" outlineLevel="1" x14ac:dyDescent="0.25">
      <c r="A96" s="116" t="s">
        <v>108</v>
      </c>
      <c r="B96" s="117" t="s">
        <v>215</v>
      </c>
      <c r="C96" s="118" t="s">
        <v>216</v>
      </c>
      <c r="D96" s="119"/>
      <c r="E96" s="122">
        <f t="shared" ref="E96:AB96" si="64">SUM(E97:E99)</f>
        <v>0</v>
      </c>
      <c r="F96" s="123">
        <f t="shared" si="64"/>
        <v>0</v>
      </c>
      <c r="G96" s="124">
        <f t="shared" si="64"/>
        <v>0</v>
      </c>
      <c r="H96" s="122">
        <f t="shared" si="64"/>
        <v>0</v>
      </c>
      <c r="I96" s="123">
        <f t="shared" si="64"/>
        <v>0</v>
      </c>
      <c r="J96" s="156">
        <f t="shared" si="64"/>
        <v>0</v>
      </c>
      <c r="K96" s="122">
        <f t="shared" si="64"/>
        <v>0</v>
      </c>
      <c r="L96" s="123">
        <f t="shared" si="64"/>
        <v>0</v>
      </c>
      <c r="M96" s="124">
        <f t="shared" si="64"/>
        <v>0</v>
      </c>
      <c r="N96" s="122">
        <f t="shared" si="64"/>
        <v>0</v>
      </c>
      <c r="O96" s="123">
        <f t="shared" si="64"/>
        <v>0</v>
      </c>
      <c r="P96" s="156">
        <f t="shared" si="64"/>
        <v>0</v>
      </c>
      <c r="Q96" s="122">
        <f t="shared" si="64"/>
        <v>0</v>
      </c>
      <c r="R96" s="123">
        <f t="shared" si="64"/>
        <v>0</v>
      </c>
      <c r="S96" s="124">
        <f t="shared" si="64"/>
        <v>0</v>
      </c>
      <c r="T96" s="122">
        <f t="shared" si="64"/>
        <v>0</v>
      </c>
      <c r="U96" s="123">
        <f t="shared" si="64"/>
        <v>0</v>
      </c>
      <c r="V96" s="156">
        <f t="shared" si="64"/>
        <v>0</v>
      </c>
      <c r="W96" s="122">
        <f t="shared" si="64"/>
        <v>0</v>
      </c>
      <c r="X96" s="123">
        <f t="shared" si="64"/>
        <v>0</v>
      </c>
      <c r="Y96" s="124">
        <f t="shared" si="64"/>
        <v>0</v>
      </c>
      <c r="Z96" s="122">
        <f t="shared" si="64"/>
        <v>0</v>
      </c>
      <c r="AA96" s="123">
        <f t="shared" si="64"/>
        <v>0</v>
      </c>
      <c r="AB96" s="156">
        <f t="shared" si="64"/>
        <v>0</v>
      </c>
      <c r="AC96" s="125">
        <f t="shared" si="44"/>
        <v>0</v>
      </c>
      <c r="AD96" s="126">
        <f t="shared" si="45"/>
        <v>0</v>
      </c>
      <c r="AE96" s="126">
        <f t="shared" si="46"/>
        <v>0</v>
      </c>
      <c r="AF96" s="278"/>
      <c r="AG96" s="169"/>
      <c r="AH96" s="130"/>
      <c r="AI96" s="130"/>
    </row>
    <row r="97" spans="1:35" ht="34.5" customHeight="1" outlineLevel="1" x14ac:dyDescent="0.25">
      <c r="A97" s="192" t="s">
        <v>111</v>
      </c>
      <c r="B97" s="269" t="s">
        <v>112</v>
      </c>
      <c r="C97" s="270" t="s">
        <v>217</v>
      </c>
      <c r="D97" s="134" t="s">
        <v>214</v>
      </c>
      <c r="E97" s="138"/>
      <c r="F97" s="139"/>
      <c r="G97" s="137">
        <f t="shared" ref="G97:G99" si="65">E97*F97</f>
        <v>0</v>
      </c>
      <c r="H97" s="138"/>
      <c r="I97" s="139"/>
      <c r="J97" s="157">
        <f t="shared" ref="J97:J99" si="66">H97*I97</f>
        <v>0</v>
      </c>
      <c r="K97" s="138"/>
      <c r="L97" s="139"/>
      <c r="M97" s="137">
        <f t="shared" ref="M97:M99" si="67">K97*L97</f>
        <v>0</v>
      </c>
      <c r="N97" s="138"/>
      <c r="O97" s="139"/>
      <c r="P97" s="157">
        <f t="shared" ref="P97:P99" si="68">N97*O97</f>
        <v>0</v>
      </c>
      <c r="Q97" s="138"/>
      <c r="R97" s="139"/>
      <c r="S97" s="137">
        <f t="shared" ref="S97:S99" si="69">Q97*R97</f>
        <v>0</v>
      </c>
      <c r="T97" s="138"/>
      <c r="U97" s="139"/>
      <c r="V97" s="157">
        <f t="shared" ref="V97:V99" si="70">T97*U97</f>
        <v>0</v>
      </c>
      <c r="W97" s="138"/>
      <c r="X97" s="139"/>
      <c r="Y97" s="137">
        <f t="shared" ref="Y97:Y99" si="71">W97*X97</f>
        <v>0</v>
      </c>
      <c r="Z97" s="138"/>
      <c r="AA97" s="139"/>
      <c r="AB97" s="157">
        <f t="shared" ref="AB97:AB99" si="72">Z97*AA97</f>
        <v>0</v>
      </c>
      <c r="AC97" s="140">
        <f t="shared" si="44"/>
        <v>0</v>
      </c>
      <c r="AD97" s="141">
        <f t="shared" si="45"/>
        <v>0</v>
      </c>
      <c r="AE97" s="271">
        <f t="shared" si="46"/>
        <v>0</v>
      </c>
      <c r="AF97" s="272"/>
      <c r="AG97" s="144"/>
      <c r="AH97" s="115"/>
      <c r="AI97" s="115"/>
    </row>
    <row r="98" spans="1:35" ht="34.5" customHeight="1" outlineLevel="1" x14ac:dyDescent="0.25">
      <c r="A98" s="192" t="s">
        <v>111</v>
      </c>
      <c r="B98" s="269" t="s">
        <v>115</v>
      </c>
      <c r="C98" s="270" t="s">
        <v>217</v>
      </c>
      <c r="D98" s="134" t="s">
        <v>214</v>
      </c>
      <c r="E98" s="138"/>
      <c r="F98" s="139"/>
      <c r="G98" s="137">
        <f t="shared" si="65"/>
        <v>0</v>
      </c>
      <c r="H98" s="138"/>
      <c r="I98" s="139"/>
      <c r="J98" s="157">
        <f t="shared" si="66"/>
        <v>0</v>
      </c>
      <c r="K98" s="138"/>
      <c r="L98" s="139"/>
      <c r="M98" s="137">
        <f t="shared" si="67"/>
        <v>0</v>
      </c>
      <c r="N98" s="138"/>
      <c r="O98" s="139"/>
      <c r="P98" s="157">
        <f t="shared" si="68"/>
        <v>0</v>
      </c>
      <c r="Q98" s="138"/>
      <c r="R98" s="139"/>
      <c r="S98" s="137">
        <f t="shared" si="69"/>
        <v>0</v>
      </c>
      <c r="T98" s="138"/>
      <c r="U98" s="139"/>
      <c r="V98" s="157">
        <f t="shared" si="70"/>
        <v>0</v>
      </c>
      <c r="W98" s="138"/>
      <c r="X98" s="139"/>
      <c r="Y98" s="137">
        <f t="shared" si="71"/>
        <v>0</v>
      </c>
      <c r="Z98" s="138"/>
      <c r="AA98" s="139"/>
      <c r="AB98" s="157">
        <f t="shared" si="72"/>
        <v>0</v>
      </c>
      <c r="AC98" s="140">
        <f t="shared" si="44"/>
        <v>0</v>
      </c>
      <c r="AD98" s="141">
        <f t="shared" si="45"/>
        <v>0</v>
      </c>
      <c r="AE98" s="271">
        <f t="shared" si="46"/>
        <v>0</v>
      </c>
      <c r="AF98" s="272"/>
      <c r="AG98" s="144"/>
      <c r="AH98" s="115"/>
      <c r="AI98" s="115"/>
    </row>
    <row r="99" spans="1:35" ht="34.5" customHeight="1" outlineLevel="1" x14ac:dyDescent="0.25">
      <c r="A99" s="273" t="s">
        <v>111</v>
      </c>
      <c r="B99" s="274" t="s">
        <v>117</v>
      </c>
      <c r="C99" s="275" t="s">
        <v>217</v>
      </c>
      <c r="D99" s="276" t="s">
        <v>214</v>
      </c>
      <c r="E99" s="159"/>
      <c r="F99" s="160"/>
      <c r="G99" s="158">
        <f t="shared" si="65"/>
        <v>0</v>
      </c>
      <c r="H99" s="159"/>
      <c r="I99" s="160"/>
      <c r="J99" s="161">
        <f t="shared" si="66"/>
        <v>0</v>
      </c>
      <c r="K99" s="159"/>
      <c r="L99" s="160"/>
      <c r="M99" s="158">
        <f t="shared" si="67"/>
        <v>0</v>
      </c>
      <c r="N99" s="159"/>
      <c r="O99" s="160"/>
      <c r="P99" s="161">
        <f t="shared" si="68"/>
        <v>0</v>
      </c>
      <c r="Q99" s="159"/>
      <c r="R99" s="160"/>
      <c r="S99" s="158">
        <f t="shared" si="69"/>
        <v>0</v>
      </c>
      <c r="T99" s="159"/>
      <c r="U99" s="160"/>
      <c r="V99" s="161">
        <f t="shared" si="70"/>
        <v>0</v>
      </c>
      <c r="W99" s="159"/>
      <c r="X99" s="160"/>
      <c r="Y99" s="158">
        <f t="shared" si="71"/>
        <v>0</v>
      </c>
      <c r="Z99" s="159"/>
      <c r="AA99" s="160"/>
      <c r="AB99" s="161">
        <f t="shared" si="72"/>
        <v>0</v>
      </c>
      <c r="AC99" s="199">
        <f t="shared" si="44"/>
        <v>0</v>
      </c>
      <c r="AD99" s="200">
        <f t="shared" si="45"/>
        <v>0</v>
      </c>
      <c r="AE99" s="277">
        <f t="shared" si="46"/>
        <v>0</v>
      </c>
      <c r="AF99" s="272"/>
      <c r="AG99" s="144"/>
      <c r="AH99" s="115"/>
      <c r="AI99" s="115"/>
    </row>
    <row r="100" spans="1:35" ht="15" customHeight="1" x14ac:dyDescent="0.25">
      <c r="A100" s="279" t="s">
        <v>218</v>
      </c>
      <c r="B100" s="280"/>
      <c r="C100" s="281"/>
      <c r="D100" s="282"/>
      <c r="E100" s="283"/>
      <c r="F100" s="284"/>
      <c r="G100" s="285">
        <f>G96+G92+G88</f>
        <v>0</v>
      </c>
      <c r="H100" s="256"/>
      <c r="I100" s="286"/>
      <c r="J100" s="285">
        <f>J96+J92+J88</f>
        <v>0</v>
      </c>
      <c r="K100" s="287"/>
      <c r="L100" s="284"/>
      <c r="M100" s="288">
        <f>M96+M92+M88</f>
        <v>0</v>
      </c>
      <c r="N100" s="283"/>
      <c r="O100" s="284"/>
      <c r="P100" s="288">
        <f>P96+P92+P88</f>
        <v>0</v>
      </c>
      <c r="Q100" s="287"/>
      <c r="R100" s="284"/>
      <c r="S100" s="288">
        <f>S96+S92+S88</f>
        <v>0</v>
      </c>
      <c r="T100" s="283"/>
      <c r="U100" s="284"/>
      <c r="V100" s="288">
        <f>V96+V92+V88</f>
        <v>0</v>
      </c>
      <c r="W100" s="287"/>
      <c r="X100" s="284"/>
      <c r="Y100" s="288">
        <f>Y96+Y92+Y88</f>
        <v>0</v>
      </c>
      <c r="Z100" s="283"/>
      <c r="AA100" s="284"/>
      <c r="AB100" s="288">
        <f>AB96+AB92+AB88</f>
        <v>0</v>
      </c>
      <c r="AC100" s="283">
        <f t="shared" ref="AC100:AD100" si="73">AC88+AC92+AC96</f>
        <v>0</v>
      </c>
      <c r="AD100" s="289">
        <f t="shared" si="73"/>
        <v>0</v>
      </c>
      <c r="AE100" s="288">
        <f t="shared" si="46"/>
        <v>0</v>
      </c>
      <c r="AF100" s="290"/>
      <c r="AG100" s="291"/>
      <c r="AH100" s="115"/>
      <c r="AI100" s="115"/>
    </row>
    <row r="101" spans="1:35" ht="15.75" customHeight="1" x14ac:dyDescent="0.25">
      <c r="A101" s="292" t="s">
        <v>106</v>
      </c>
      <c r="B101" s="293" t="s">
        <v>27</v>
      </c>
      <c r="C101" s="219" t="s">
        <v>219</v>
      </c>
      <c r="D101" s="294"/>
      <c r="E101" s="105"/>
      <c r="F101" s="106"/>
      <c r="G101" s="106"/>
      <c r="H101" s="105"/>
      <c r="I101" s="106"/>
      <c r="J101" s="110"/>
      <c r="K101" s="106"/>
      <c r="L101" s="106"/>
      <c r="M101" s="110"/>
      <c r="N101" s="105"/>
      <c r="O101" s="106"/>
      <c r="P101" s="110"/>
      <c r="Q101" s="106"/>
      <c r="R101" s="106"/>
      <c r="S101" s="110"/>
      <c r="T101" s="105"/>
      <c r="U101" s="106"/>
      <c r="V101" s="110"/>
      <c r="W101" s="106"/>
      <c r="X101" s="106"/>
      <c r="Y101" s="110"/>
      <c r="Z101" s="105"/>
      <c r="AA101" s="106"/>
      <c r="AB101" s="106"/>
      <c r="AC101" s="111"/>
      <c r="AD101" s="112"/>
      <c r="AE101" s="112"/>
      <c r="AF101" s="113"/>
      <c r="AG101" s="114"/>
      <c r="AH101" s="115"/>
      <c r="AI101" s="115"/>
    </row>
    <row r="102" spans="1:35" ht="57.75" customHeight="1" outlineLevel="1" x14ac:dyDescent="0.25">
      <c r="A102" s="116" t="s">
        <v>108</v>
      </c>
      <c r="B102" s="117" t="s">
        <v>220</v>
      </c>
      <c r="C102" s="224" t="s">
        <v>221</v>
      </c>
      <c r="D102" s="267"/>
      <c r="E102" s="295">
        <f t="shared" ref="E102:AB102" si="74">SUM(E103:E105)</f>
        <v>0</v>
      </c>
      <c r="F102" s="296">
        <f t="shared" si="74"/>
        <v>0</v>
      </c>
      <c r="G102" s="297">
        <f t="shared" si="74"/>
        <v>0</v>
      </c>
      <c r="H102" s="122">
        <f t="shared" si="74"/>
        <v>0</v>
      </c>
      <c r="I102" s="123">
        <f t="shared" si="74"/>
        <v>0</v>
      </c>
      <c r="J102" s="156">
        <f t="shared" si="74"/>
        <v>0</v>
      </c>
      <c r="K102" s="295">
        <f t="shared" si="74"/>
        <v>0</v>
      </c>
      <c r="L102" s="296">
        <f t="shared" si="74"/>
        <v>0</v>
      </c>
      <c r="M102" s="297">
        <f t="shared" si="74"/>
        <v>0</v>
      </c>
      <c r="N102" s="122">
        <f t="shared" si="74"/>
        <v>0</v>
      </c>
      <c r="O102" s="123">
        <f t="shared" si="74"/>
        <v>0</v>
      </c>
      <c r="P102" s="156">
        <f t="shared" si="74"/>
        <v>0</v>
      </c>
      <c r="Q102" s="295">
        <f t="shared" si="74"/>
        <v>0</v>
      </c>
      <c r="R102" s="296">
        <f t="shared" si="74"/>
        <v>0</v>
      </c>
      <c r="S102" s="297">
        <f t="shared" si="74"/>
        <v>0</v>
      </c>
      <c r="T102" s="122">
        <f t="shared" si="74"/>
        <v>0</v>
      </c>
      <c r="U102" s="123">
        <f t="shared" si="74"/>
        <v>0</v>
      </c>
      <c r="V102" s="156">
        <f t="shared" si="74"/>
        <v>0</v>
      </c>
      <c r="W102" s="295">
        <f t="shared" si="74"/>
        <v>0</v>
      </c>
      <c r="X102" s="296">
        <f t="shared" si="74"/>
        <v>0</v>
      </c>
      <c r="Y102" s="297">
        <f t="shared" si="74"/>
        <v>0</v>
      </c>
      <c r="Z102" s="122">
        <f t="shared" si="74"/>
        <v>0</v>
      </c>
      <c r="AA102" s="123">
        <f t="shared" si="74"/>
        <v>0</v>
      </c>
      <c r="AB102" s="156">
        <f t="shared" si="74"/>
        <v>0</v>
      </c>
      <c r="AC102" s="125">
        <f t="shared" ref="AC102:AC109" si="75">G102+M102+S102+Y102</f>
        <v>0</v>
      </c>
      <c r="AD102" s="126">
        <f t="shared" ref="AD102:AD109" si="76">J102+P102+V102+AB102</f>
        <v>0</v>
      </c>
      <c r="AE102" s="126">
        <f t="shared" ref="AE102:AE110" si="77">AC102-AD102</f>
        <v>0</v>
      </c>
      <c r="AF102" s="128"/>
      <c r="AG102" s="129"/>
      <c r="AH102" s="130"/>
      <c r="AI102" s="130"/>
    </row>
    <row r="103" spans="1:35" ht="34.5" customHeight="1" outlineLevel="1" x14ac:dyDescent="0.25">
      <c r="A103" s="192" t="s">
        <v>111</v>
      </c>
      <c r="B103" s="269" t="s">
        <v>112</v>
      </c>
      <c r="C103" s="270" t="s">
        <v>222</v>
      </c>
      <c r="D103" s="134" t="s">
        <v>210</v>
      </c>
      <c r="E103" s="138"/>
      <c r="F103" s="139"/>
      <c r="G103" s="137">
        <f t="shared" ref="G103:G105" si="78">E103*F103</f>
        <v>0</v>
      </c>
      <c r="H103" s="138"/>
      <c r="I103" s="139"/>
      <c r="J103" s="157">
        <f t="shared" ref="J103:J105" si="79">H103*I103</f>
        <v>0</v>
      </c>
      <c r="K103" s="138"/>
      <c r="L103" s="139"/>
      <c r="M103" s="137">
        <f t="shared" ref="M103:M105" si="80">K103*L103</f>
        <v>0</v>
      </c>
      <c r="N103" s="138"/>
      <c r="O103" s="139"/>
      <c r="P103" s="157">
        <f t="shared" ref="P103:P105" si="81">N103*O103</f>
        <v>0</v>
      </c>
      <c r="Q103" s="138"/>
      <c r="R103" s="139"/>
      <c r="S103" s="137">
        <f t="shared" ref="S103:S105" si="82">Q103*R103</f>
        <v>0</v>
      </c>
      <c r="T103" s="138"/>
      <c r="U103" s="139"/>
      <c r="V103" s="157">
        <f t="shared" ref="V103:V105" si="83">T103*U103</f>
        <v>0</v>
      </c>
      <c r="W103" s="138"/>
      <c r="X103" s="139"/>
      <c r="Y103" s="137">
        <f t="shared" ref="Y103:Y105" si="84">W103*X103</f>
        <v>0</v>
      </c>
      <c r="Z103" s="138"/>
      <c r="AA103" s="139"/>
      <c r="AB103" s="157">
        <f t="shared" ref="AB103:AB105" si="85">Z103*AA103</f>
        <v>0</v>
      </c>
      <c r="AC103" s="140">
        <f t="shared" si="75"/>
        <v>0</v>
      </c>
      <c r="AD103" s="141">
        <f t="shared" si="76"/>
        <v>0</v>
      </c>
      <c r="AE103" s="271">
        <f t="shared" si="77"/>
        <v>0</v>
      </c>
      <c r="AF103" s="143"/>
      <c r="AG103" s="144"/>
      <c r="AH103" s="115"/>
      <c r="AI103" s="115"/>
    </row>
    <row r="104" spans="1:35" ht="34.5" customHeight="1" outlineLevel="1" x14ac:dyDescent="0.25">
      <c r="A104" s="192" t="s">
        <v>111</v>
      </c>
      <c r="B104" s="269" t="s">
        <v>115</v>
      </c>
      <c r="C104" s="270" t="s">
        <v>223</v>
      </c>
      <c r="D104" s="134" t="s">
        <v>210</v>
      </c>
      <c r="E104" s="138"/>
      <c r="F104" s="139"/>
      <c r="G104" s="137">
        <f t="shared" si="78"/>
        <v>0</v>
      </c>
      <c r="H104" s="138"/>
      <c r="I104" s="139"/>
      <c r="J104" s="157">
        <f t="shared" si="79"/>
        <v>0</v>
      </c>
      <c r="K104" s="138"/>
      <c r="L104" s="139"/>
      <c r="M104" s="137">
        <f t="shared" si="80"/>
        <v>0</v>
      </c>
      <c r="N104" s="138"/>
      <c r="O104" s="139"/>
      <c r="P104" s="157">
        <f t="shared" si="81"/>
        <v>0</v>
      </c>
      <c r="Q104" s="138"/>
      <c r="R104" s="139"/>
      <c r="S104" s="137">
        <f t="shared" si="82"/>
        <v>0</v>
      </c>
      <c r="T104" s="138"/>
      <c r="U104" s="139"/>
      <c r="V104" s="157">
        <f t="shared" si="83"/>
        <v>0</v>
      </c>
      <c r="W104" s="138"/>
      <c r="X104" s="139"/>
      <c r="Y104" s="137">
        <f t="shared" si="84"/>
        <v>0</v>
      </c>
      <c r="Z104" s="138"/>
      <c r="AA104" s="139"/>
      <c r="AB104" s="157">
        <f t="shared" si="85"/>
        <v>0</v>
      </c>
      <c r="AC104" s="140">
        <f t="shared" si="75"/>
        <v>0</v>
      </c>
      <c r="AD104" s="141">
        <f t="shared" si="76"/>
        <v>0</v>
      </c>
      <c r="AE104" s="271">
        <f t="shared" si="77"/>
        <v>0</v>
      </c>
      <c r="AF104" s="143"/>
      <c r="AG104" s="144"/>
      <c r="AH104" s="115"/>
      <c r="AI104" s="115"/>
    </row>
    <row r="105" spans="1:35" ht="34.5" customHeight="1" outlineLevel="1" x14ac:dyDescent="0.25">
      <c r="A105" s="195" t="s">
        <v>111</v>
      </c>
      <c r="B105" s="298" t="s">
        <v>117</v>
      </c>
      <c r="C105" s="299" t="s">
        <v>224</v>
      </c>
      <c r="D105" s="300" t="s">
        <v>210</v>
      </c>
      <c r="E105" s="154"/>
      <c r="F105" s="155"/>
      <c r="G105" s="153">
        <f t="shared" si="78"/>
        <v>0</v>
      </c>
      <c r="H105" s="159"/>
      <c r="I105" s="160"/>
      <c r="J105" s="161">
        <f t="shared" si="79"/>
        <v>0</v>
      </c>
      <c r="K105" s="154"/>
      <c r="L105" s="155"/>
      <c r="M105" s="153">
        <f t="shared" si="80"/>
        <v>0</v>
      </c>
      <c r="N105" s="159"/>
      <c r="O105" s="160"/>
      <c r="P105" s="161">
        <f t="shared" si="81"/>
        <v>0</v>
      </c>
      <c r="Q105" s="154"/>
      <c r="R105" s="155"/>
      <c r="S105" s="153">
        <f t="shared" si="82"/>
        <v>0</v>
      </c>
      <c r="T105" s="159"/>
      <c r="U105" s="160"/>
      <c r="V105" s="161">
        <f t="shared" si="83"/>
        <v>0</v>
      </c>
      <c r="W105" s="154"/>
      <c r="X105" s="155"/>
      <c r="Y105" s="153">
        <f t="shared" si="84"/>
        <v>0</v>
      </c>
      <c r="Z105" s="159"/>
      <c r="AA105" s="160"/>
      <c r="AB105" s="161">
        <f t="shared" si="85"/>
        <v>0</v>
      </c>
      <c r="AC105" s="199">
        <f t="shared" si="75"/>
        <v>0</v>
      </c>
      <c r="AD105" s="200">
        <f t="shared" si="76"/>
        <v>0</v>
      </c>
      <c r="AE105" s="277">
        <f t="shared" si="77"/>
        <v>0</v>
      </c>
      <c r="AF105" s="143"/>
      <c r="AG105" s="144"/>
      <c r="AH105" s="115"/>
      <c r="AI105" s="115"/>
    </row>
    <row r="106" spans="1:35" ht="56.25" customHeight="1" outlineLevel="1" x14ac:dyDescent="0.25">
      <c r="A106" s="116" t="s">
        <v>108</v>
      </c>
      <c r="B106" s="117" t="s">
        <v>225</v>
      </c>
      <c r="C106" s="118" t="s">
        <v>226</v>
      </c>
      <c r="D106" s="119"/>
      <c r="E106" s="122">
        <f t="shared" ref="E106:AB106" si="86">SUM(E107:E109)</f>
        <v>0</v>
      </c>
      <c r="F106" s="123">
        <f t="shared" si="86"/>
        <v>0</v>
      </c>
      <c r="G106" s="124">
        <f t="shared" si="86"/>
        <v>0</v>
      </c>
      <c r="H106" s="122">
        <f t="shared" si="86"/>
        <v>0</v>
      </c>
      <c r="I106" s="123">
        <f t="shared" si="86"/>
        <v>0</v>
      </c>
      <c r="J106" s="156">
        <f t="shared" si="86"/>
        <v>0</v>
      </c>
      <c r="K106" s="301">
        <f t="shared" si="86"/>
        <v>0</v>
      </c>
      <c r="L106" s="123">
        <f t="shared" si="86"/>
        <v>0</v>
      </c>
      <c r="M106" s="156">
        <f t="shared" si="86"/>
        <v>0</v>
      </c>
      <c r="N106" s="122">
        <f t="shared" si="86"/>
        <v>0</v>
      </c>
      <c r="O106" s="123">
        <f t="shared" si="86"/>
        <v>0</v>
      </c>
      <c r="P106" s="156">
        <f t="shared" si="86"/>
        <v>0</v>
      </c>
      <c r="Q106" s="301">
        <f t="shared" si="86"/>
        <v>0</v>
      </c>
      <c r="R106" s="123">
        <f t="shared" si="86"/>
        <v>0</v>
      </c>
      <c r="S106" s="156">
        <f t="shared" si="86"/>
        <v>0</v>
      </c>
      <c r="T106" s="122">
        <f t="shared" si="86"/>
        <v>0</v>
      </c>
      <c r="U106" s="123">
        <f t="shared" si="86"/>
        <v>0</v>
      </c>
      <c r="V106" s="156">
        <f t="shared" si="86"/>
        <v>0</v>
      </c>
      <c r="W106" s="301">
        <f t="shared" si="86"/>
        <v>0</v>
      </c>
      <c r="X106" s="123">
        <f t="shared" si="86"/>
        <v>0</v>
      </c>
      <c r="Y106" s="156">
        <f t="shared" si="86"/>
        <v>0</v>
      </c>
      <c r="Z106" s="122">
        <f t="shared" si="86"/>
        <v>0</v>
      </c>
      <c r="AA106" s="123">
        <f t="shared" si="86"/>
        <v>0</v>
      </c>
      <c r="AB106" s="156">
        <f t="shared" si="86"/>
        <v>0</v>
      </c>
      <c r="AC106" s="125">
        <f t="shared" si="75"/>
        <v>0</v>
      </c>
      <c r="AD106" s="126">
        <f t="shared" si="76"/>
        <v>0</v>
      </c>
      <c r="AE106" s="126">
        <f t="shared" si="77"/>
        <v>0</v>
      </c>
      <c r="AF106" s="191"/>
      <c r="AG106" s="169"/>
      <c r="AH106" s="130"/>
      <c r="AI106" s="130"/>
    </row>
    <row r="107" spans="1:35" ht="45" customHeight="1" outlineLevel="1" x14ac:dyDescent="0.25">
      <c r="A107" s="192" t="s">
        <v>111</v>
      </c>
      <c r="B107" s="269" t="s">
        <v>112</v>
      </c>
      <c r="C107" s="270" t="s">
        <v>227</v>
      </c>
      <c r="D107" s="302"/>
      <c r="E107" s="138"/>
      <c r="F107" s="139"/>
      <c r="G107" s="137">
        <f t="shared" ref="G107:G109" si="87">E107*F107</f>
        <v>0</v>
      </c>
      <c r="H107" s="138"/>
      <c r="I107" s="139"/>
      <c r="J107" s="157">
        <f t="shared" ref="J107:J109" si="88">H107*I107</f>
        <v>0</v>
      </c>
      <c r="K107" s="303"/>
      <c r="L107" s="139"/>
      <c r="M107" s="157">
        <f t="shared" ref="M107:M109" si="89">K107*L107</f>
        <v>0</v>
      </c>
      <c r="N107" s="138"/>
      <c r="O107" s="139"/>
      <c r="P107" s="157">
        <f t="shared" ref="P107:P109" si="90">N107*O107</f>
        <v>0</v>
      </c>
      <c r="Q107" s="303"/>
      <c r="R107" s="139"/>
      <c r="S107" s="157">
        <f t="shared" ref="S107:S109" si="91">Q107*R107</f>
        <v>0</v>
      </c>
      <c r="T107" s="138"/>
      <c r="U107" s="139"/>
      <c r="V107" s="157">
        <f t="shared" ref="V107:V109" si="92">T107*U107</f>
        <v>0</v>
      </c>
      <c r="W107" s="303"/>
      <c r="X107" s="139"/>
      <c r="Y107" s="157">
        <f t="shared" ref="Y107:Y109" si="93">W107*X107</f>
        <v>0</v>
      </c>
      <c r="Z107" s="138"/>
      <c r="AA107" s="139"/>
      <c r="AB107" s="157">
        <f t="shared" ref="AB107:AB109" si="94">Z107*AA107</f>
        <v>0</v>
      </c>
      <c r="AC107" s="140">
        <f t="shared" si="75"/>
        <v>0</v>
      </c>
      <c r="AD107" s="141">
        <f t="shared" si="76"/>
        <v>0</v>
      </c>
      <c r="AE107" s="271">
        <f t="shared" si="77"/>
        <v>0</v>
      </c>
      <c r="AF107" s="143"/>
      <c r="AG107" s="144"/>
      <c r="AH107" s="115"/>
      <c r="AI107" s="115"/>
    </row>
    <row r="108" spans="1:35" ht="24.75" customHeight="1" outlineLevel="1" x14ac:dyDescent="0.25">
      <c r="A108" s="192" t="s">
        <v>111</v>
      </c>
      <c r="B108" s="269" t="s">
        <v>115</v>
      </c>
      <c r="C108" s="270" t="s">
        <v>228</v>
      </c>
      <c r="D108" s="302"/>
      <c r="E108" s="138"/>
      <c r="F108" s="139"/>
      <c r="G108" s="137">
        <f t="shared" si="87"/>
        <v>0</v>
      </c>
      <c r="H108" s="138"/>
      <c r="I108" s="139"/>
      <c r="J108" s="157">
        <f t="shared" si="88"/>
        <v>0</v>
      </c>
      <c r="K108" s="303"/>
      <c r="L108" s="139"/>
      <c r="M108" s="157">
        <f t="shared" si="89"/>
        <v>0</v>
      </c>
      <c r="N108" s="138"/>
      <c r="O108" s="139"/>
      <c r="P108" s="157">
        <f t="shared" si="90"/>
        <v>0</v>
      </c>
      <c r="Q108" s="303"/>
      <c r="R108" s="139"/>
      <c r="S108" s="157">
        <f t="shared" si="91"/>
        <v>0</v>
      </c>
      <c r="T108" s="138"/>
      <c r="U108" s="139"/>
      <c r="V108" s="157">
        <f t="shared" si="92"/>
        <v>0</v>
      </c>
      <c r="W108" s="303"/>
      <c r="X108" s="139"/>
      <c r="Y108" s="157">
        <f t="shared" si="93"/>
        <v>0</v>
      </c>
      <c r="Z108" s="138"/>
      <c r="AA108" s="139"/>
      <c r="AB108" s="157">
        <f t="shared" si="94"/>
        <v>0</v>
      </c>
      <c r="AC108" s="140">
        <f t="shared" si="75"/>
        <v>0</v>
      </c>
      <c r="AD108" s="141">
        <f t="shared" si="76"/>
        <v>0</v>
      </c>
      <c r="AE108" s="271">
        <f t="shared" si="77"/>
        <v>0</v>
      </c>
      <c r="AF108" s="143"/>
      <c r="AG108" s="144"/>
      <c r="AH108" s="115"/>
      <c r="AI108" s="115"/>
    </row>
    <row r="109" spans="1:35" ht="21" customHeight="1" outlineLevel="1" x14ac:dyDescent="0.25">
      <c r="A109" s="273" t="s">
        <v>111</v>
      </c>
      <c r="B109" s="274" t="s">
        <v>117</v>
      </c>
      <c r="C109" s="275" t="s">
        <v>229</v>
      </c>
      <c r="D109" s="304"/>
      <c r="E109" s="159"/>
      <c r="F109" s="160"/>
      <c r="G109" s="158">
        <f t="shared" si="87"/>
        <v>0</v>
      </c>
      <c r="H109" s="159"/>
      <c r="I109" s="160"/>
      <c r="J109" s="161">
        <f t="shared" si="88"/>
        <v>0</v>
      </c>
      <c r="K109" s="305"/>
      <c r="L109" s="160"/>
      <c r="M109" s="161">
        <f t="shared" si="89"/>
        <v>0</v>
      </c>
      <c r="N109" s="159"/>
      <c r="O109" s="160"/>
      <c r="P109" s="161">
        <f t="shared" si="90"/>
        <v>0</v>
      </c>
      <c r="Q109" s="305"/>
      <c r="R109" s="160"/>
      <c r="S109" s="161">
        <f t="shared" si="91"/>
        <v>0</v>
      </c>
      <c r="T109" s="159"/>
      <c r="U109" s="160"/>
      <c r="V109" s="161">
        <f t="shared" si="92"/>
        <v>0</v>
      </c>
      <c r="W109" s="305"/>
      <c r="X109" s="160"/>
      <c r="Y109" s="161">
        <f t="shared" si="93"/>
        <v>0</v>
      </c>
      <c r="Z109" s="159"/>
      <c r="AA109" s="160"/>
      <c r="AB109" s="161">
        <f t="shared" si="94"/>
        <v>0</v>
      </c>
      <c r="AC109" s="199">
        <f t="shared" si="75"/>
        <v>0</v>
      </c>
      <c r="AD109" s="200">
        <f t="shared" si="76"/>
        <v>0</v>
      </c>
      <c r="AE109" s="277">
        <f t="shared" si="77"/>
        <v>0</v>
      </c>
      <c r="AF109" s="202"/>
      <c r="AG109" s="203"/>
      <c r="AH109" s="115"/>
      <c r="AI109" s="115"/>
    </row>
    <row r="110" spans="1:35" ht="15" customHeight="1" x14ac:dyDescent="0.25">
      <c r="A110" s="279" t="s">
        <v>230</v>
      </c>
      <c r="B110" s="280"/>
      <c r="C110" s="281"/>
      <c r="D110" s="282"/>
      <c r="E110" s="283">
        <f t="shared" ref="E110:AB110" si="95">E106+E102</f>
        <v>0</v>
      </c>
      <c r="F110" s="284">
        <f t="shared" si="95"/>
        <v>0</v>
      </c>
      <c r="G110" s="285">
        <f t="shared" si="95"/>
        <v>0</v>
      </c>
      <c r="H110" s="256">
        <f t="shared" si="95"/>
        <v>0</v>
      </c>
      <c r="I110" s="286">
        <f t="shared" si="95"/>
        <v>0</v>
      </c>
      <c r="J110" s="306">
        <f t="shared" si="95"/>
        <v>0</v>
      </c>
      <c r="K110" s="287">
        <f t="shared" si="95"/>
        <v>0</v>
      </c>
      <c r="L110" s="284">
        <f t="shared" si="95"/>
        <v>0</v>
      </c>
      <c r="M110" s="288">
        <f t="shared" si="95"/>
        <v>0</v>
      </c>
      <c r="N110" s="283">
        <f t="shared" si="95"/>
        <v>0</v>
      </c>
      <c r="O110" s="284">
        <f t="shared" si="95"/>
        <v>0</v>
      </c>
      <c r="P110" s="288">
        <f t="shared" si="95"/>
        <v>0</v>
      </c>
      <c r="Q110" s="287">
        <f t="shared" si="95"/>
        <v>0</v>
      </c>
      <c r="R110" s="284">
        <f t="shared" si="95"/>
        <v>0</v>
      </c>
      <c r="S110" s="288">
        <f t="shared" si="95"/>
        <v>0</v>
      </c>
      <c r="T110" s="283">
        <f t="shared" si="95"/>
        <v>0</v>
      </c>
      <c r="U110" s="284">
        <f t="shared" si="95"/>
        <v>0</v>
      </c>
      <c r="V110" s="288">
        <f t="shared" si="95"/>
        <v>0</v>
      </c>
      <c r="W110" s="287">
        <f t="shared" si="95"/>
        <v>0</v>
      </c>
      <c r="X110" s="284">
        <f t="shared" si="95"/>
        <v>0</v>
      </c>
      <c r="Y110" s="288">
        <f t="shared" si="95"/>
        <v>0</v>
      </c>
      <c r="Z110" s="283">
        <f t="shared" si="95"/>
        <v>0</v>
      </c>
      <c r="AA110" s="284">
        <f t="shared" si="95"/>
        <v>0</v>
      </c>
      <c r="AB110" s="288">
        <f t="shared" si="95"/>
        <v>0</v>
      </c>
      <c r="AC110" s="287">
        <f t="shared" ref="AC110:AD110" si="96">AC102+AC106</f>
        <v>0</v>
      </c>
      <c r="AD110" s="289">
        <f t="shared" si="96"/>
        <v>0</v>
      </c>
      <c r="AE110" s="283">
        <f t="shared" si="77"/>
        <v>0</v>
      </c>
      <c r="AF110" s="307"/>
      <c r="AG110" s="308"/>
      <c r="AH110" s="115"/>
      <c r="AI110" s="115"/>
    </row>
    <row r="111" spans="1:35" ht="15" customHeight="1" x14ac:dyDescent="0.25">
      <c r="A111" s="309" t="s">
        <v>106</v>
      </c>
      <c r="B111" s="310" t="s">
        <v>28</v>
      </c>
      <c r="C111" s="219" t="s">
        <v>231</v>
      </c>
      <c r="D111" s="294"/>
      <c r="E111" s="105"/>
      <c r="F111" s="106"/>
      <c r="G111" s="106"/>
      <c r="H111" s="105"/>
      <c r="I111" s="106"/>
      <c r="J111" s="110"/>
      <c r="K111" s="106"/>
      <c r="L111" s="106"/>
      <c r="M111" s="110"/>
      <c r="N111" s="105"/>
      <c r="O111" s="106"/>
      <c r="P111" s="110"/>
      <c r="Q111" s="106"/>
      <c r="R111" s="106"/>
      <c r="S111" s="110"/>
      <c r="T111" s="105"/>
      <c r="U111" s="106"/>
      <c r="V111" s="110"/>
      <c r="W111" s="106"/>
      <c r="X111" s="106"/>
      <c r="Y111" s="110"/>
      <c r="Z111" s="105"/>
      <c r="AA111" s="106"/>
      <c r="AB111" s="106"/>
      <c r="AC111" s="111"/>
      <c r="AD111" s="112"/>
      <c r="AE111" s="112"/>
      <c r="AF111" s="113"/>
      <c r="AG111" s="114"/>
      <c r="AH111" s="115"/>
      <c r="AI111" s="115"/>
    </row>
    <row r="112" spans="1:35" ht="15" customHeight="1" outlineLevel="1" x14ac:dyDescent="0.25">
      <c r="A112" s="116" t="s">
        <v>108</v>
      </c>
      <c r="B112" s="117" t="s">
        <v>232</v>
      </c>
      <c r="C112" s="224" t="s">
        <v>233</v>
      </c>
      <c r="D112" s="267"/>
      <c r="E112" s="295">
        <f t="shared" ref="E112:AB112" si="97">SUM(E113:E115)</f>
        <v>0</v>
      </c>
      <c r="F112" s="296">
        <f t="shared" si="97"/>
        <v>0</v>
      </c>
      <c r="G112" s="297">
        <f t="shared" si="97"/>
        <v>0</v>
      </c>
      <c r="H112" s="122">
        <f t="shared" si="97"/>
        <v>0</v>
      </c>
      <c r="I112" s="123">
        <f t="shared" si="97"/>
        <v>0</v>
      </c>
      <c r="J112" s="156">
        <f t="shared" si="97"/>
        <v>0</v>
      </c>
      <c r="K112" s="311">
        <f t="shared" si="97"/>
        <v>0</v>
      </c>
      <c r="L112" s="296">
        <f t="shared" si="97"/>
        <v>0</v>
      </c>
      <c r="M112" s="312">
        <f t="shared" si="97"/>
        <v>0</v>
      </c>
      <c r="N112" s="295">
        <f t="shared" si="97"/>
        <v>0</v>
      </c>
      <c r="O112" s="296">
        <f t="shared" si="97"/>
        <v>0</v>
      </c>
      <c r="P112" s="312">
        <f t="shared" si="97"/>
        <v>0</v>
      </c>
      <c r="Q112" s="311">
        <f t="shared" si="97"/>
        <v>0</v>
      </c>
      <c r="R112" s="296">
        <f t="shared" si="97"/>
        <v>0</v>
      </c>
      <c r="S112" s="312">
        <f t="shared" si="97"/>
        <v>0</v>
      </c>
      <c r="T112" s="295">
        <f t="shared" si="97"/>
        <v>0</v>
      </c>
      <c r="U112" s="296">
        <f t="shared" si="97"/>
        <v>0</v>
      </c>
      <c r="V112" s="312">
        <f t="shared" si="97"/>
        <v>0</v>
      </c>
      <c r="W112" s="311">
        <f t="shared" si="97"/>
        <v>0</v>
      </c>
      <c r="X112" s="296">
        <f t="shared" si="97"/>
        <v>0</v>
      </c>
      <c r="Y112" s="312">
        <f t="shared" si="97"/>
        <v>0</v>
      </c>
      <c r="Z112" s="295">
        <f t="shared" si="97"/>
        <v>0</v>
      </c>
      <c r="AA112" s="296">
        <f t="shared" si="97"/>
        <v>0</v>
      </c>
      <c r="AB112" s="312">
        <f t="shared" si="97"/>
        <v>0</v>
      </c>
      <c r="AC112" s="125">
        <f t="shared" ref="AC112:AC131" si="98">G112+M112+S112+Y112</f>
        <v>0</v>
      </c>
      <c r="AD112" s="126">
        <f t="shared" ref="AD112:AD131" si="99">J112+P112+V112+AB112</f>
        <v>0</v>
      </c>
      <c r="AE112" s="126">
        <f t="shared" ref="AE112:AE138" si="100">AC112-AD112</f>
        <v>0</v>
      </c>
      <c r="AF112" s="128"/>
      <c r="AG112" s="129"/>
      <c r="AH112" s="130"/>
      <c r="AI112" s="130"/>
    </row>
    <row r="113" spans="1:35" ht="34.5" customHeight="1" outlineLevel="1" x14ac:dyDescent="0.25">
      <c r="A113" s="192" t="s">
        <v>111</v>
      </c>
      <c r="B113" s="269" t="s">
        <v>112</v>
      </c>
      <c r="C113" s="270" t="s">
        <v>234</v>
      </c>
      <c r="D113" s="313" t="s">
        <v>235</v>
      </c>
      <c r="E113" s="314"/>
      <c r="F113" s="315"/>
      <c r="G113" s="316">
        <f t="shared" ref="G113:G115" si="101">E113*F113</f>
        <v>0</v>
      </c>
      <c r="H113" s="314"/>
      <c r="I113" s="315"/>
      <c r="J113" s="317">
        <f t="shared" ref="J113:J115" si="102">H113*I113</f>
        <v>0</v>
      </c>
      <c r="K113" s="303"/>
      <c r="L113" s="315"/>
      <c r="M113" s="157">
        <f t="shared" ref="M113:M115" si="103">K113*L113</f>
        <v>0</v>
      </c>
      <c r="N113" s="138"/>
      <c r="O113" s="315"/>
      <c r="P113" s="157">
        <f t="shared" ref="P113:P115" si="104">N113*O113</f>
        <v>0</v>
      </c>
      <c r="Q113" s="303"/>
      <c r="R113" s="315"/>
      <c r="S113" s="157">
        <f t="shared" ref="S113:S115" si="105">Q113*R113</f>
        <v>0</v>
      </c>
      <c r="T113" s="138"/>
      <c r="U113" s="315"/>
      <c r="V113" s="157">
        <f t="shared" ref="V113:V115" si="106">T113*U113</f>
        <v>0</v>
      </c>
      <c r="W113" s="303"/>
      <c r="X113" s="315"/>
      <c r="Y113" s="157">
        <f t="shared" ref="Y113:Y115" si="107">W113*X113</f>
        <v>0</v>
      </c>
      <c r="Z113" s="138"/>
      <c r="AA113" s="315"/>
      <c r="AB113" s="157">
        <f t="shared" ref="AB113:AB115" si="108">Z113*AA113</f>
        <v>0</v>
      </c>
      <c r="AC113" s="140">
        <f t="shared" si="98"/>
        <v>0</v>
      </c>
      <c r="AD113" s="141">
        <f t="shared" si="99"/>
        <v>0</v>
      </c>
      <c r="AE113" s="271">
        <f t="shared" si="100"/>
        <v>0</v>
      </c>
      <c r="AF113" s="143"/>
      <c r="AG113" s="144"/>
      <c r="AH113" s="115"/>
      <c r="AI113" s="115"/>
    </row>
    <row r="114" spans="1:35" ht="34.5" customHeight="1" outlineLevel="1" x14ac:dyDescent="0.25">
      <c r="A114" s="192" t="s">
        <v>111</v>
      </c>
      <c r="B114" s="269" t="s">
        <v>115</v>
      </c>
      <c r="C114" s="270" t="s">
        <v>234</v>
      </c>
      <c r="D114" s="313" t="s">
        <v>235</v>
      </c>
      <c r="E114" s="314"/>
      <c r="F114" s="315"/>
      <c r="G114" s="316">
        <f t="shared" si="101"/>
        <v>0</v>
      </c>
      <c r="H114" s="314"/>
      <c r="I114" s="315"/>
      <c r="J114" s="317">
        <f t="shared" si="102"/>
        <v>0</v>
      </c>
      <c r="K114" s="303"/>
      <c r="L114" s="315"/>
      <c r="M114" s="157">
        <f t="shared" si="103"/>
        <v>0</v>
      </c>
      <c r="N114" s="138"/>
      <c r="O114" s="315"/>
      <c r="P114" s="157">
        <f t="shared" si="104"/>
        <v>0</v>
      </c>
      <c r="Q114" s="303"/>
      <c r="R114" s="315"/>
      <c r="S114" s="157">
        <f t="shared" si="105"/>
        <v>0</v>
      </c>
      <c r="T114" s="138"/>
      <c r="U114" s="315"/>
      <c r="V114" s="157">
        <f t="shared" si="106"/>
        <v>0</v>
      </c>
      <c r="W114" s="303"/>
      <c r="X114" s="315"/>
      <c r="Y114" s="157">
        <f t="shared" si="107"/>
        <v>0</v>
      </c>
      <c r="Z114" s="138"/>
      <c r="AA114" s="315"/>
      <c r="AB114" s="157">
        <f t="shared" si="108"/>
        <v>0</v>
      </c>
      <c r="AC114" s="140">
        <f t="shared" si="98"/>
        <v>0</v>
      </c>
      <c r="AD114" s="141">
        <f t="shared" si="99"/>
        <v>0</v>
      </c>
      <c r="AE114" s="271">
        <f t="shared" si="100"/>
        <v>0</v>
      </c>
      <c r="AF114" s="143"/>
      <c r="AG114" s="144"/>
      <c r="AH114" s="115"/>
      <c r="AI114" s="115"/>
    </row>
    <row r="115" spans="1:35" ht="34.5" customHeight="1" outlineLevel="1" x14ac:dyDescent="0.25">
      <c r="A115" s="273" t="s">
        <v>111</v>
      </c>
      <c r="B115" s="298" t="s">
        <v>117</v>
      </c>
      <c r="C115" s="299" t="s">
        <v>234</v>
      </c>
      <c r="D115" s="318" t="s">
        <v>235</v>
      </c>
      <c r="E115" s="319"/>
      <c r="F115" s="320"/>
      <c r="G115" s="321">
        <f t="shared" si="101"/>
        <v>0</v>
      </c>
      <c r="H115" s="322"/>
      <c r="I115" s="323"/>
      <c r="J115" s="324">
        <f t="shared" si="102"/>
        <v>0</v>
      </c>
      <c r="K115" s="325"/>
      <c r="L115" s="320"/>
      <c r="M115" s="198">
        <f t="shared" si="103"/>
        <v>0</v>
      </c>
      <c r="N115" s="154"/>
      <c r="O115" s="320"/>
      <c r="P115" s="198">
        <f t="shared" si="104"/>
        <v>0</v>
      </c>
      <c r="Q115" s="325"/>
      <c r="R115" s="320"/>
      <c r="S115" s="198">
        <f t="shared" si="105"/>
        <v>0</v>
      </c>
      <c r="T115" s="154"/>
      <c r="U115" s="320"/>
      <c r="V115" s="198">
        <f t="shared" si="106"/>
        <v>0</v>
      </c>
      <c r="W115" s="325"/>
      <c r="X115" s="320"/>
      <c r="Y115" s="198">
        <f t="shared" si="107"/>
        <v>0</v>
      </c>
      <c r="Z115" s="154"/>
      <c r="AA115" s="320"/>
      <c r="AB115" s="198">
        <f t="shared" si="108"/>
        <v>0</v>
      </c>
      <c r="AC115" s="199">
        <f t="shared" si="98"/>
        <v>0</v>
      </c>
      <c r="AD115" s="200">
        <f t="shared" si="99"/>
        <v>0</v>
      </c>
      <c r="AE115" s="277">
        <f t="shared" si="100"/>
        <v>0</v>
      </c>
      <c r="AF115" s="143"/>
      <c r="AG115" s="144"/>
      <c r="AH115" s="115"/>
      <c r="AI115" s="115"/>
    </row>
    <row r="116" spans="1:35" ht="27.75" customHeight="1" outlineLevel="1" x14ac:dyDescent="0.25">
      <c r="A116" s="326" t="s">
        <v>108</v>
      </c>
      <c r="B116" s="327" t="s">
        <v>236</v>
      </c>
      <c r="C116" s="328" t="s">
        <v>237</v>
      </c>
      <c r="D116" s="329"/>
      <c r="E116" s="330">
        <f t="shared" ref="E116:AB116" si="109">SUM(E117:E119)</f>
        <v>0</v>
      </c>
      <c r="F116" s="331">
        <f t="shared" si="109"/>
        <v>0</v>
      </c>
      <c r="G116" s="332">
        <f t="shared" si="109"/>
        <v>0</v>
      </c>
      <c r="H116" s="330">
        <f t="shared" si="109"/>
        <v>0</v>
      </c>
      <c r="I116" s="331">
        <f t="shared" si="109"/>
        <v>0</v>
      </c>
      <c r="J116" s="333">
        <f t="shared" si="109"/>
        <v>0</v>
      </c>
      <c r="K116" s="334">
        <f t="shared" si="109"/>
        <v>0</v>
      </c>
      <c r="L116" s="331">
        <f t="shared" si="109"/>
        <v>0</v>
      </c>
      <c r="M116" s="333">
        <f t="shared" si="109"/>
        <v>0</v>
      </c>
      <c r="N116" s="330">
        <f t="shared" si="109"/>
        <v>0</v>
      </c>
      <c r="O116" s="331">
        <f t="shared" si="109"/>
        <v>0</v>
      </c>
      <c r="P116" s="333">
        <f t="shared" si="109"/>
        <v>0</v>
      </c>
      <c r="Q116" s="334">
        <f t="shared" si="109"/>
        <v>0</v>
      </c>
      <c r="R116" s="331">
        <f t="shared" si="109"/>
        <v>0</v>
      </c>
      <c r="S116" s="333">
        <f t="shared" si="109"/>
        <v>0</v>
      </c>
      <c r="T116" s="330">
        <f t="shared" si="109"/>
        <v>0</v>
      </c>
      <c r="U116" s="331">
        <f t="shared" si="109"/>
        <v>0</v>
      </c>
      <c r="V116" s="333">
        <f t="shared" si="109"/>
        <v>0</v>
      </c>
      <c r="W116" s="334">
        <f t="shared" si="109"/>
        <v>0</v>
      </c>
      <c r="X116" s="331">
        <f t="shared" si="109"/>
        <v>0</v>
      </c>
      <c r="Y116" s="333">
        <f t="shared" si="109"/>
        <v>0</v>
      </c>
      <c r="Z116" s="330">
        <f t="shared" si="109"/>
        <v>0</v>
      </c>
      <c r="AA116" s="331">
        <f t="shared" si="109"/>
        <v>0</v>
      </c>
      <c r="AB116" s="333">
        <f t="shared" si="109"/>
        <v>0</v>
      </c>
      <c r="AC116" s="335">
        <f t="shared" si="98"/>
        <v>0</v>
      </c>
      <c r="AD116" s="336">
        <f t="shared" si="99"/>
        <v>0</v>
      </c>
      <c r="AE116" s="336">
        <f t="shared" si="100"/>
        <v>0</v>
      </c>
      <c r="AF116" s="337"/>
      <c r="AG116" s="338"/>
      <c r="AH116" s="339"/>
      <c r="AI116" s="339"/>
    </row>
    <row r="117" spans="1:35" ht="30" customHeight="1" outlineLevel="1" x14ac:dyDescent="0.25">
      <c r="A117" s="192" t="s">
        <v>111</v>
      </c>
      <c r="B117" s="269" t="s">
        <v>112</v>
      </c>
      <c r="C117" s="340" t="s">
        <v>238</v>
      </c>
      <c r="D117" s="134" t="s">
        <v>239</v>
      </c>
      <c r="E117" s="138"/>
      <c r="F117" s="139"/>
      <c r="G117" s="137">
        <f t="shared" ref="G117:G119" si="110">E117*F117</f>
        <v>0</v>
      </c>
      <c r="H117" s="138"/>
      <c r="I117" s="139"/>
      <c r="J117" s="157">
        <f t="shared" ref="J117:J119" si="111">H117*I117</f>
        <v>0</v>
      </c>
      <c r="K117" s="303"/>
      <c r="L117" s="139"/>
      <c r="M117" s="157">
        <f t="shared" ref="M117:M119" si="112">K117*L117</f>
        <v>0</v>
      </c>
      <c r="N117" s="138"/>
      <c r="O117" s="139"/>
      <c r="P117" s="157">
        <f t="shared" ref="P117:P119" si="113">N117*O117</f>
        <v>0</v>
      </c>
      <c r="Q117" s="303"/>
      <c r="R117" s="139"/>
      <c r="S117" s="157">
        <f t="shared" ref="S117:S119" si="114">Q117*R117</f>
        <v>0</v>
      </c>
      <c r="T117" s="138"/>
      <c r="U117" s="139"/>
      <c r="V117" s="157">
        <f t="shared" ref="V117:V119" si="115">T117*U117</f>
        <v>0</v>
      </c>
      <c r="W117" s="303"/>
      <c r="X117" s="139"/>
      <c r="Y117" s="157">
        <f t="shared" ref="Y117:Y119" si="116">W117*X117</f>
        <v>0</v>
      </c>
      <c r="Z117" s="138"/>
      <c r="AA117" s="139"/>
      <c r="AB117" s="157">
        <f t="shared" ref="AB117:AB119" si="117">Z117*AA117</f>
        <v>0</v>
      </c>
      <c r="AC117" s="140">
        <f t="shared" si="98"/>
        <v>0</v>
      </c>
      <c r="AD117" s="141">
        <f t="shared" si="99"/>
        <v>0</v>
      </c>
      <c r="AE117" s="271">
        <f t="shared" si="100"/>
        <v>0</v>
      </c>
      <c r="AF117" s="143"/>
      <c r="AG117" s="144"/>
      <c r="AH117" s="115"/>
      <c r="AI117" s="115"/>
    </row>
    <row r="118" spans="1:35" ht="30" customHeight="1" outlineLevel="1" x14ac:dyDescent="0.25">
      <c r="A118" s="192" t="s">
        <v>111</v>
      </c>
      <c r="B118" s="269" t="s">
        <v>115</v>
      </c>
      <c r="C118" s="340" t="s">
        <v>222</v>
      </c>
      <c r="D118" s="134" t="s">
        <v>239</v>
      </c>
      <c r="E118" s="138"/>
      <c r="F118" s="139"/>
      <c r="G118" s="137">
        <f t="shared" si="110"/>
        <v>0</v>
      </c>
      <c r="H118" s="138"/>
      <c r="I118" s="139"/>
      <c r="J118" s="157">
        <f t="shared" si="111"/>
        <v>0</v>
      </c>
      <c r="K118" s="303"/>
      <c r="L118" s="139"/>
      <c r="M118" s="157">
        <f t="shared" si="112"/>
        <v>0</v>
      </c>
      <c r="N118" s="138"/>
      <c r="O118" s="139"/>
      <c r="P118" s="157">
        <f t="shared" si="113"/>
        <v>0</v>
      </c>
      <c r="Q118" s="303"/>
      <c r="R118" s="139"/>
      <c r="S118" s="157">
        <f t="shared" si="114"/>
        <v>0</v>
      </c>
      <c r="T118" s="138"/>
      <c r="U118" s="139"/>
      <c r="V118" s="157">
        <f t="shared" si="115"/>
        <v>0</v>
      </c>
      <c r="W118" s="303"/>
      <c r="X118" s="139"/>
      <c r="Y118" s="157">
        <f t="shared" si="116"/>
        <v>0</v>
      </c>
      <c r="Z118" s="138"/>
      <c r="AA118" s="139"/>
      <c r="AB118" s="157">
        <f t="shared" si="117"/>
        <v>0</v>
      </c>
      <c r="AC118" s="140">
        <f t="shared" si="98"/>
        <v>0</v>
      </c>
      <c r="AD118" s="141">
        <f t="shared" si="99"/>
        <v>0</v>
      </c>
      <c r="AE118" s="271">
        <f t="shared" si="100"/>
        <v>0</v>
      </c>
      <c r="AF118" s="143"/>
      <c r="AG118" s="144"/>
      <c r="AH118" s="115"/>
      <c r="AI118" s="115"/>
    </row>
    <row r="119" spans="1:35" ht="30" customHeight="1" outlineLevel="1" x14ac:dyDescent="0.25">
      <c r="A119" s="195" t="s">
        <v>111</v>
      </c>
      <c r="B119" s="274" t="s">
        <v>117</v>
      </c>
      <c r="C119" s="341" t="s">
        <v>223</v>
      </c>
      <c r="D119" s="300" t="s">
        <v>239</v>
      </c>
      <c r="E119" s="154"/>
      <c r="F119" s="155"/>
      <c r="G119" s="153">
        <f t="shared" si="110"/>
        <v>0</v>
      </c>
      <c r="H119" s="159"/>
      <c r="I119" s="160"/>
      <c r="J119" s="161">
        <f t="shared" si="111"/>
        <v>0</v>
      </c>
      <c r="K119" s="325"/>
      <c r="L119" s="155"/>
      <c r="M119" s="198">
        <f t="shared" si="112"/>
        <v>0</v>
      </c>
      <c r="N119" s="154"/>
      <c r="O119" s="155"/>
      <c r="P119" s="198">
        <f t="shared" si="113"/>
        <v>0</v>
      </c>
      <c r="Q119" s="325"/>
      <c r="R119" s="155"/>
      <c r="S119" s="198">
        <f t="shared" si="114"/>
        <v>0</v>
      </c>
      <c r="T119" s="154"/>
      <c r="U119" s="155"/>
      <c r="V119" s="198">
        <f t="shared" si="115"/>
        <v>0</v>
      </c>
      <c r="W119" s="325"/>
      <c r="X119" s="155"/>
      <c r="Y119" s="198">
        <f t="shared" si="116"/>
        <v>0</v>
      </c>
      <c r="Z119" s="154"/>
      <c r="AA119" s="155"/>
      <c r="AB119" s="198">
        <f t="shared" si="117"/>
        <v>0</v>
      </c>
      <c r="AC119" s="199">
        <f t="shared" si="98"/>
        <v>0</v>
      </c>
      <c r="AD119" s="200">
        <f t="shared" si="99"/>
        <v>0</v>
      </c>
      <c r="AE119" s="277">
        <f t="shared" si="100"/>
        <v>0</v>
      </c>
      <c r="AF119" s="143"/>
      <c r="AG119" s="144"/>
      <c r="AH119" s="115"/>
      <c r="AI119" s="115"/>
    </row>
    <row r="120" spans="1:35" ht="15" customHeight="1" outlineLevel="1" x14ac:dyDescent="0.25">
      <c r="A120" s="116" t="s">
        <v>108</v>
      </c>
      <c r="B120" s="117" t="s">
        <v>240</v>
      </c>
      <c r="C120" s="118" t="s">
        <v>241</v>
      </c>
      <c r="D120" s="119"/>
      <c r="E120" s="122">
        <f t="shared" ref="E120:AB120" si="118">SUM(E121:E123)</f>
        <v>0</v>
      </c>
      <c r="F120" s="123">
        <f t="shared" si="118"/>
        <v>0</v>
      </c>
      <c r="G120" s="124">
        <f t="shared" si="118"/>
        <v>0</v>
      </c>
      <c r="H120" s="122">
        <f t="shared" si="118"/>
        <v>0</v>
      </c>
      <c r="I120" s="123">
        <f t="shared" si="118"/>
        <v>0</v>
      </c>
      <c r="J120" s="156">
        <f t="shared" si="118"/>
        <v>0</v>
      </c>
      <c r="K120" s="301">
        <f t="shared" si="118"/>
        <v>0</v>
      </c>
      <c r="L120" s="123">
        <f t="shared" si="118"/>
        <v>0</v>
      </c>
      <c r="M120" s="156">
        <f t="shared" si="118"/>
        <v>0</v>
      </c>
      <c r="N120" s="122">
        <f t="shared" si="118"/>
        <v>0</v>
      </c>
      <c r="O120" s="123">
        <f t="shared" si="118"/>
        <v>0</v>
      </c>
      <c r="P120" s="156">
        <f t="shared" si="118"/>
        <v>0</v>
      </c>
      <c r="Q120" s="301">
        <f t="shared" si="118"/>
        <v>0</v>
      </c>
      <c r="R120" s="123">
        <f t="shared" si="118"/>
        <v>0</v>
      </c>
      <c r="S120" s="156">
        <f t="shared" si="118"/>
        <v>0</v>
      </c>
      <c r="T120" s="122">
        <f t="shared" si="118"/>
        <v>0</v>
      </c>
      <c r="U120" s="123">
        <f t="shared" si="118"/>
        <v>0</v>
      </c>
      <c r="V120" s="156">
        <f t="shared" si="118"/>
        <v>0</v>
      </c>
      <c r="W120" s="301">
        <f t="shared" si="118"/>
        <v>0</v>
      </c>
      <c r="X120" s="123">
        <f t="shared" si="118"/>
        <v>0</v>
      </c>
      <c r="Y120" s="156">
        <f t="shared" si="118"/>
        <v>0</v>
      </c>
      <c r="Z120" s="122">
        <f t="shared" si="118"/>
        <v>0</v>
      </c>
      <c r="AA120" s="123">
        <f t="shared" si="118"/>
        <v>0</v>
      </c>
      <c r="AB120" s="156">
        <f t="shared" si="118"/>
        <v>0</v>
      </c>
      <c r="AC120" s="125">
        <f t="shared" si="98"/>
        <v>0</v>
      </c>
      <c r="AD120" s="126">
        <f t="shared" si="99"/>
        <v>0</v>
      </c>
      <c r="AE120" s="126">
        <f t="shared" si="100"/>
        <v>0</v>
      </c>
      <c r="AF120" s="191"/>
      <c r="AG120" s="169"/>
      <c r="AH120" s="130"/>
      <c r="AI120" s="130"/>
    </row>
    <row r="121" spans="1:35" ht="41.25" customHeight="1" outlineLevel="1" x14ac:dyDescent="0.25">
      <c r="A121" s="192" t="s">
        <v>111</v>
      </c>
      <c r="B121" s="269" t="s">
        <v>112</v>
      </c>
      <c r="C121" s="340" t="s">
        <v>242</v>
      </c>
      <c r="D121" s="134" t="s">
        <v>243</v>
      </c>
      <c r="E121" s="138"/>
      <c r="F121" s="139"/>
      <c r="G121" s="137">
        <f t="shared" ref="G121:G123" si="119">E121*F121</f>
        <v>0</v>
      </c>
      <c r="H121" s="138"/>
      <c r="I121" s="139"/>
      <c r="J121" s="157">
        <f t="shared" ref="J121:J123" si="120">H121*I121</f>
        <v>0</v>
      </c>
      <c r="K121" s="303"/>
      <c r="L121" s="139"/>
      <c r="M121" s="157">
        <f t="shared" ref="M121:M123" si="121">K121*L121</f>
        <v>0</v>
      </c>
      <c r="N121" s="138"/>
      <c r="O121" s="139"/>
      <c r="P121" s="157">
        <f t="shared" ref="P121:P123" si="122">N121*O121</f>
        <v>0</v>
      </c>
      <c r="Q121" s="303"/>
      <c r="R121" s="139"/>
      <c r="S121" s="157">
        <f t="shared" ref="S121:S123" si="123">Q121*R121</f>
        <v>0</v>
      </c>
      <c r="T121" s="138"/>
      <c r="U121" s="139"/>
      <c r="V121" s="157">
        <f t="shared" ref="V121:V123" si="124">T121*U121</f>
        <v>0</v>
      </c>
      <c r="W121" s="303"/>
      <c r="X121" s="139"/>
      <c r="Y121" s="157">
        <f t="shared" ref="Y121:Y123" si="125">W121*X121</f>
        <v>0</v>
      </c>
      <c r="Z121" s="138"/>
      <c r="AA121" s="139"/>
      <c r="AB121" s="157">
        <f t="shared" ref="AB121:AB123" si="126">Z121*AA121</f>
        <v>0</v>
      </c>
      <c r="AC121" s="140">
        <f t="shared" si="98"/>
        <v>0</v>
      </c>
      <c r="AD121" s="141">
        <f t="shared" si="99"/>
        <v>0</v>
      </c>
      <c r="AE121" s="271">
        <f t="shared" si="100"/>
        <v>0</v>
      </c>
      <c r="AF121" s="143"/>
      <c r="AG121" s="144"/>
      <c r="AH121" s="115"/>
      <c r="AI121" s="115"/>
    </row>
    <row r="122" spans="1:35" ht="41.25" customHeight="1" outlineLevel="1" x14ac:dyDescent="0.25">
      <c r="A122" s="192" t="s">
        <v>111</v>
      </c>
      <c r="B122" s="269" t="s">
        <v>115</v>
      </c>
      <c r="C122" s="340" t="s">
        <v>244</v>
      </c>
      <c r="D122" s="134" t="s">
        <v>243</v>
      </c>
      <c r="E122" s="138"/>
      <c r="F122" s="139"/>
      <c r="G122" s="137">
        <f t="shared" si="119"/>
        <v>0</v>
      </c>
      <c r="H122" s="138"/>
      <c r="I122" s="139"/>
      <c r="J122" s="157">
        <f t="shared" si="120"/>
        <v>0</v>
      </c>
      <c r="K122" s="303"/>
      <c r="L122" s="139"/>
      <c r="M122" s="157">
        <f t="shared" si="121"/>
        <v>0</v>
      </c>
      <c r="N122" s="138"/>
      <c r="O122" s="139"/>
      <c r="P122" s="157">
        <f t="shared" si="122"/>
        <v>0</v>
      </c>
      <c r="Q122" s="303"/>
      <c r="R122" s="139"/>
      <c r="S122" s="157">
        <f t="shared" si="123"/>
        <v>0</v>
      </c>
      <c r="T122" s="138"/>
      <c r="U122" s="139"/>
      <c r="V122" s="157">
        <f t="shared" si="124"/>
        <v>0</v>
      </c>
      <c r="W122" s="303"/>
      <c r="X122" s="139"/>
      <c r="Y122" s="157">
        <f t="shared" si="125"/>
        <v>0</v>
      </c>
      <c r="Z122" s="138"/>
      <c r="AA122" s="139"/>
      <c r="AB122" s="157">
        <f t="shared" si="126"/>
        <v>0</v>
      </c>
      <c r="AC122" s="140">
        <f t="shared" si="98"/>
        <v>0</v>
      </c>
      <c r="AD122" s="141">
        <f t="shared" si="99"/>
        <v>0</v>
      </c>
      <c r="AE122" s="271">
        <f t="shared" si="100"/>
        <v>0</v>
      </c>
      <c r="AF122" s="143"/>
      <c r="AG122" s="144"/>
      <c r="AH122" s="115"/>
      <c r="AI122" s="115"/>
    </row>
    <row r="123" spans="1:35" ht="40.5" customHeight="1" outlineLevel="1" x14ac:dyDescent="0.25">
      <c r="A123" s="195" t="s">
        <v>111</v>
      </c>
      <c r="B123" s="274" t="s">
        <v>117</v>
      </c>
      <c r="C123" s="341" t="s">
        <v>245</v>
      </c>
      <c r="D123" s="300" t="s">
        <v>243</v>
      </c>
      <c r="E123" s="154"/>
      <c r="F123" s="155"/>
      <c r="G123" s="153">
        <f t="shared" si="119"/>
        <v>0</v>
      </c>
      <c r="H123" s="159"/>
      <c r="I123" s="160"/>
      <c r="J123" s="161">
        <f t="shared" si="120"/>
        <v>0</v>
      </c>
      <c r="K123" s="325"/>
      <c r="L123" s="155"/>
      <c r="M123" s="198">
        <f t="shared" si="121"/>
        <v>0</v>
      </c>
      <c r="N123" s="154"/>
      <c r="O123" s="155"/>
      <c r="P123" s="198">
        <f t="shared" si="122"/>
        <v>0</v>
      </c>
      <c r="Q123" s="325"/>
      <c r="R123" s="155"/>
      <c r="S123" s="198">
        <f t="shared" si="123"/>
        <v>0</v>
      </c>
      <c r="T123" s="154"/>
      <c r="U123" s="155"/>
      <c r="V123" s="198">
        <f t="shared" si="124"/>
        <v>0</v>
      </c>
      <c r="W123" s="325"/>
      <c r="X123" s="155"/>
      <c r="Y123" s="198">
        <f t="shared" si="125"/>
        <v>0</v>
      </c>
      <c r="Z123" s="154"/>
      <c r="AA123" s="155"/>
      <c r="AB123" s="198">
        <f t="shared" si="126"/>
        <v>0</v>
      </c>
      <c r="AC123" s="199">
        <f t="shared" si="98"/>
        <v>0</v>
      </c>
      <c r="AD123" s="200">
        <f t="shared" si="99"/>
        <v>0</v>
      </c>
      <c r="AE123" s="277">
        <f t="shared" si="100"/>
        <v>0</v>
      </c>
      <c r="AF123" s="143"/>
      <c r="AG123" s="144"/>
      <c r="AH123" s="115"/>
      <c r="AI123" s="115"/>
    </row>
    <row r="124" spans="1:35" ht="15.75" customHeight="1" outlineLevel="1" x14ac:dyDescent="0.25">
      <c r="A124" s="116" t="s">
        <v>108</v>
      </c>
      <c r="B124" s="117" t="s">
        <v>246</v>
      </c>
      <c r="C124" s="118" t="s">
        <v>247</v>
      </c>
      <c r="D124" s="119"/>
      <c r="E124" s="122">
        <f t="shared" ref="E124:AB124" si="127">SUM(E125:E127)</f>
        <v>20</v>
      </c>
      <c r="F124" s="123">
        <f t="shared" si="127"/>
        <v>540</v>
      </c>
      <c r="G124" s="124">
        <f t="shared" si="127"/>
        <v>10800</v>
      </c>
      <c r="H124" s="122">
        <f t="shared" si="127"/>
        <v>20</v>
      </c>
      <c r="I124" s="123">
        <f t="shared" si="127"/>
        <v>540</v>
      </c>
      <c r="J124" s="156">
        <f t="shared" si="127"/>
        <v>10800</v>
      </c>
      <c r="K124" s="301">
        <f t="shared" si="127"/>
        <v>0</v>
      </c>
      <c r="L124" s="123">
        <f t="shared" si="127"/>
        <v>0</v>
      </c>
      <c r="M124" s="156">
        <f t="shared" si="127"/>
        <v>0</v>
      </c>
      <c r="N124" s="122">
        <f t="shared" si="127"/>
        <v>0</v>
      </c>
      <c r="O124" s="123">
        <f t="shared" si="127"/>
        <v>0</v>
      </c>
      <c r="P124" s="156">
        <f t="shared" si="127"/>
        <v>0</v>
      </c>
      <c r="Q124" s="301">
        <f t="shared" si="127"/>
        <v>10800</v>
      </c>
      <c r="R124" s="123">
        <f t="shared" si="127"/>
        <v>0</v>
      </c>
      <c r="S124" s="156">
        <f t="shared" si="127"/>
        <v>0</v>
      </c>
      <c r="T124" s="122">
        <f t="shared" si="127"/>
        <v>0</v>
      </c>
      <c r="U124" s="123">
        <f t="shared" si="127"/>
        <v>0</v>
      </c>
      <c r="V124" s="156">
        <f t="shared" si="127"/>
        <v>0</v>
      </c>
      <c r="W124" s="301">
        <f t="shared" si="127"/>
        <v>0</v>
      </c>
      <c r="X124" s="123">
        <f t="shared" si="127"/>
        <v>0</v>
      </c>
      <c r="Y124" s="156">
        <f t="shared" si="127"/>
        <v>0</v>
      </c>
      <c r="Z124" s="122">
        <f t="shared" si="127"/>
        <v>0</v>
      </c>
      <c r="AA124" s="123">
        <f t="shared" si="127"/>
        <v>0</v>
      </c>
      <c r="AB124" s="156">
        <f t="shared" si="127"/>
        <v>0</v>
      </c>
      <c r="AC124" s="125">
        <f t="shared" si="98"/>
        <v>10800</v>
      </c>
      <c r="AD124" s="126">
        <f t="shared" si="99"/>
        <v>10800</v>
      </c>
      <c r="AE124" s="126">
        <f t="shared" si="100"/>
        <v>0</v>
      </c>
      <c r="AF124" s="191">
        <f t="shared" ref="AF112:AF138" si="128">AE124/AC124</f>
        <v>0</v>
      </c>
      <c r="AG124" s="169"/>
      <c r="AH124" s="130"/>
      <c r="AI124" s="130"/>
    </row>
    <row r="125" spans="1:35" ht="30" customHeight="1" outlineLevel="1" x14ac:dyDescent="0.25">
      <c r="A125" s="342" t="s">
        <v>111</v>
      </c>
      <c r="B125" s="343" t="s">
        <v>112</v>
      </c>
      <c r="C125" s="147" t="s">
        <v>248</v>
      </c>
      <c r="D125" s="344" t="s">
        <v>249</v>
      </c>
      <c r="E125" s="238">
        <v>20</v>
      </c>
      <c r="F125" s="238">
        <v>540</v>
      </c>
      <c r="G125" s="238">
        <f t="shared" ref="G125:G127" si="129">E125*F125</f>
        <v>10800</v>
      </c>
      <c r="H125" s="238">
        <v>20</v>
      </c>
      <c r="I125" s="238">
        <v>540</v>
      </c>
      <c r="J125" s="345">
        <f t="shared" ref="J125:J127" si="130">H125*I125</f>
        <v>10800</v>
      </c>
      <c r="K125" s="345"/>
      <c r="L125" s="345"/>
      <c r="M125" s="345"/>
      <c r="N125" s="345"/>
      <c r="O125" s="345"/>
      <c r="P125" s="345"/>
      <c r="Q125" s="346">
        <f>E125*F125</f>
        <v>10800</v>
      </c>
      <c r="R125" s="139"/>
      <c r="S125" s="157">
        <f t="shared" ref="S125:S127" si="131">Q125*R125</f>
        <v>0</v>
      </c>
      <c r="T125" s="138"/>
      <c r="U125" s="139"/>
      <c r="V125" s="157">
        <f t="shared" ref="V125:V127" si="132">T125*U125</f>
        <v>0</v>
      </c>
      <c r="W125" s="303"/>
      <c r="X125" s="139"/>
      <c r="Y125" s="157">
        <f t="shared" ref="Y125:Y127" si="133">W125*X125</f>
        <v>0</v>
      </c>
      <c r="Z125" s="138"/>
      <c r="AA125" s="139"/>
      <c r="AB125" s="157">
        <f t="shared" ref="AB125:AB127" si="134">Z125*AA125</f>
        <v>0</v>
      </c>
      <c r="AC125" s="140">
        <f t="shared" si="98"/>
        <v>10800</v>
      </c>
      <c r="AD125" s="141">
        <f t="shared" si="99"/>
        <v>10800</v>
      </c>
      <c r="AE125" s="271">
        <f t="shared" si="100"/>
        <v>0</v>
      </c>
      <c r="AF125" s="143">
        <f t="shared" si="128"/>
        <v>0</v>
      </c>
      <c r="AG125" s="144"/>
      <c r="AH125" s="115"/>
      <c r="AI125" s="115"/>
    </row>
    <row r="126" spans="1:35" ht="30" customHeight="1" outlineLevel="1" x14ac:dyDescent="0.25">
      <c r="A126" s="192" t="s">
        <v>111</v>
      </c>
      <c r="B126" s="269" t="s">
        <v>115</v>
      </c>
      <c r="C126" s="270" t="s">
        <v>250</v>
      </c>
      <c r="D126" s="134" t="s">
        <v>239</v>
      </c>
      <c r="E126" s="138"/>
      <c r="F126" s="139"/>
      <c r="G126" s="137">
        <f t="shared" si="129"/>
        <v>0</v>
      </c>
      <c r="H126" s="138"/>
      <c r="I126" s="139"/>
      <c r="J126" s="157">
        <f t="shared" si="130"/>
        <v>0</v>
      </c>
      <c r="K126" s="303"/>
      <c r="L126" s="139"/>
      <c r="M126" s="157">
        <f t="shared" ref="M126:M127" si="135">K126*L126</f>
        <v>0</v>
      </c>
      <c r="N126" s="138"/>
      <c r="O126" s="139"/>
      <c r="P126" s="157">
        <f t="shared" ref="P126:P127" si="136">N126*O126</f>
        <v>0</v>
      </c>
      <c r="Q126" s="303"/>
      <c r="R126" s="139"/>
      <c r="S126" s="157">
        <f t="shared" si="131"/>
        <v>0</v>
      </c>
      <c r="T126" s="138"/>
      <c r="U126" s="139"/>
      <c r="V126" s="157">
        <f t="shared" si="132"/>
        <v>0</v>
      </c>
      <c r="W126" s="303"/>
      <c r="X126" s="139"/>
      <c r="Y126" s="157">
        <f t="shared" si="133"/>
        <v>0</v>
      </c>
      <c r="Z126" s="138"/>
      <c r="AA126" s="139"/>
      <c r="AB126" s="157">
        <f t="shared" si="134"/>
        <v>0</v>
      </c>
      <c r="AC126" s="140">
        <f t="shared" si="98"/>
        <v>0</v>
      </c>
      <c r="AD126" s="141">
        <f t="shared" si="99"/>
        <v>0</v>
      </c>
      <c r="AE126" s="271">
        <f t="shared" si="100"/>
        <v>0</v>
      </c>
      <c r="AF126" s="143"/>
      <c r="AG126" s="144"/>
      <c r="AH126" s="115"/>
      <c r="AI126" s="115"/>
    </row>
    <row r="127" spans="1:35" ht="30" customHeight="1" outlineLevel="1" x14ac:dyDescent="0.25">
      <c r="A127" s="195" t="s">
        <v>111</v>
      </c>
      <c r="B127" s="298" t="s">
        <v>117</v>
      </c>
      <c r="C127" s="299" t="s">
        <v>250</v>
      </c>
      <c r="D127" s="300" t="s">
        <v>239</v>
      </c>
      <c r="E127" s="154"/>
      <c r="F127" s="155"/>
      <c r="G127" s="153">
        <f t="shared" si="129"/>
        <v>0</v>
      </c>
      <c r="H127" s="159"/>
      <c r="I127" s="160"/>
      <c r="J127" s="161">
        <f t="shared" si="130"/>
        <v>0</v>
      </c>
      <c r="K127" s="325"/>
      <c r="L127" s="155"/>
      <c r="M127" s="198">
        <f t="shared" si="135"/>
        <v>0</v>
      </c>
      <c r="N127" s="154"/>
      <c r="O127" s="155"/>
      <c r="P127" s="198">
        <f t="shared" si="136"/>
        <v>0</v>
      </c>
      <c r="Q127" s="325"/>
      <c r="R127" s="155"/>
      <c r="S127" s="198">
        <f t="shared" si="131"/>
        <v>0</v>
      </c>
      <c r="T127" s="154"/>
      <c r="U127" s="155"/>
      <c r="V127" s="198">
        <f t="shared" si="132"/>
        <v>0</v>
      </c>
      <c r="W127" s="325"/>
      <c r="X127" s="155"/>
      <c r="Y127" s="198">
        <f t="shared" si="133"/>
        <v>0</v>
      </c>
      <c r="Z127" s="154"/>
      <c r="AA127" s="155"/>
      <c r="AB127" s="198">
        <f t="shared" si="134"/>
        <v>0</v>
      </c>
      <c r="AC127" s="199">
        <f t="shared" si="98"/>
        <v>0</v>
      </c>
      <c r="AD127" s="200">
        <f t="shared" si="99"/>
        <v>0</v>
      </c>
      <c r="AE127" s="277">
        <f t="shared" si="100"/>
        <v>0</v>
      </c>
      <c r="AF127" s="143"/>
      <c r="AG127" s="144"/>
      <c r="AH127" s="115"/>
      <c r="AI127" s="115"/>
    </row>
    <row r="128" spans="1:35" ht="15.75" customHeight="1" outlineLevel="1" x14ac:dyDescent="0.25">
      <c r="A128" s="116" t="s">
        <v>108</v>
      </c>
      <c r="B128" s="117" t="s">
        <v>251</v>
      </c>
      <c r="C128" s="118" t="s">
        <v>252</v>
      </c>
      <c r="D128" s="119"/>
      <c r="E128" s="122">
        <f t="shared" ref="E128:AB128" si="137">SUM(E129:E131)</f>
        <v>0</v>
      </c>
      <c r="F128" s="123">
        <f t="shared" si="137"/>
        <v>0</v>
      </c>
      <c r="G128" s="124">
        <f t="shared" si="137"/>
        <v>0</v>
      </c>
      <c r="H128" s="122">
        <f t="shared" si="137"/>
        <v>0</v>
      </c>
      <c r="I128" s="123">
        <f t="shared" si="137"/>
        <v>0</v>
      </c>
      <c r="J128" s="156">
        <f t="shared" si="137"/>
        <v>0</v>
      </c>
      <c r="K128" s="301">
        <f t="shared" si="137"/>
        <v>0</v>
      </c>
      <c r="L128" s="123">
        <f t="shared" si="137"/>
        <v>0</v>
      </c>
      <c r="M128" s="156">
        <f t="shared" si="137"/>
        <v>0</v>
      </c>
      <c r="N128" s="122">
        <f t="shared" si="137"/>
        <v>0</v>
      </c>
      <c r="O128" s="123">
        <f t="shared" si="137"/>
        <v>0</v>
      </c>
      <c r="P128" s="156">
        <f t="shared" si="137"/>
        <v>0</v>
      </c>
      <c r="Q128" s="301">
        <f t="shared" si="137"/>
        <v>0</v>
      </c>
      <c r="R128" s="123">
        <f t="shared" si="137"/>
        <v>0</v>
      </c>
      <c r="S128" s="156">
        <f t="shared" si="137"/>
        <v>0</v>
      </c>
      <c r="T128" s="122">
        <f t="shared" si="137"/>
        <v>0</v>
      </c>
      <c r="U128" s="123">
        <f t="shared" si="137"/>
        <v>0</v>
      </c>
      <c r="V128" s="156">
        <f t="shared" si="137"/>
        <v>0</v>
      </c>
      <c r="W128" s="301">
        <f t="shared" si="137"/>
        <v>0</v>
      </c>
      <c r="X128" s="123">
        <f t="shared" si="137"/>
        <v>0</v>
      </c>
      <c r="Y128" s="156">
        <f t="shared" si="137"/>
        <v>0</v>
      </c>
      <c r="Z128" s="122">
        <f t="shared" si="137"/>
        <v>0</v>
      </c>
      <c r="AA128" s="123">
        <f t="shared" si="137"/>
        <v>0</v>
      </c>
      <c r="AB128" s="156">
        <f t="shared" si="137"/>
        <v>0</v>
      </c>
      <c r="AC128" s="125">
        <f t="shared" si="98"/>
        <v>0</v>
      </c>
      <c r="AD128" s="126">
        <f t="shared" si="99"/>
        <v>0</v>
      </c>
      <c r="AE128" s="126">
        <f t="shared" si="100"/>
        <v>0</v>
      </c>
      <c r="AF128" s="191"/>
      <c r="AG128" s="169"/>
      <c r="AH128" s="130"/>
      <c r="AI128" s="130"/>
    </row>
    <row r="129" spans="1:35" ht="30" customHeight="1" outlineLevel="1" x14ac:dyDescent="0.25">
      <c r="A129" s="192" t="s">
        <v>111</v>
      </c>
      <c r="B129" s="269" t="s">
        <v>112</v>
      </c>
      <c r="C129" s="270" t="s">
        <v>250</v>
      </c>
      <c r="D129" s="134" t="s">
        <v>239</v>
      </c>
      <c r="E129" s="138"/>
      <c r="F129" s="139"/>
      <c r="G129" s="137">
        <f t="shared" ref="G129:G131" si="138">E129*F129</f>
        <v>0</v>
      </c>
      <c r="H129" s="138"/>
      <c r="I129" s="139"/>
      <c r="J129" s="157">
        <f t="shared" ref="J129:J131" si="139">H129*I129</f>
        <v>0</v>
      </c>
      <c r="K129" s="303"/>
      <c r="L129" s="139"/>
      <c r="M129" s="157">
        <f t="shared" ref="M129:M131" si="140">K129*L129</f>
        <v>0</v>
      </c>
      <c r="N129" s="138"/>
      <c r="O129" s="139"/>
      <c r="P129" s="157">
        <f t="shared" ref="P129:P131" si="141">N129*O129</f>
        <v>0</v>
      </c>
      <c r="Q129" s="303"/>
      <c r="R129" s="139"/>
      <c r="S129" s="157">
        <f t="shared" ref="S129:S131" si="142">Q129*R129</f>
        <v>0</v>
      </c>
      <c r="T129" s="138"/>
      <c r="U129" s="139"/>
      <c r="V129" s="157">
        <f t="shared" ref="V129:V131" si="143">T129*U129</f>
        <v>0</v>
      </c>
      <c r="W129" s="303"/>
      <c r="X129" s="139"/>
      <c r="Y129" s="157">
        <f t="shared" ref="Y129:Y131" si="144">W129*X129</f>
        <v>0</v>
      </c>
      <c r="Z129" s="138"/>
      <c r="AA129" s="139"/>
      <c r="AB129" s="157">
        <f t="shared" ref="AB129:AB131" si="145">Z129*AA129</f>
        <v>0</v>
      </c>
      <c r="AC129" s="140">
        <f t="shared" si="98"/>
        <v>0</v>
      </c>
      <c r="AD129" s="141">
        <f t="shared" si="99"/>
        <v>0</v>
      </c>
      <c r="AE129" s="271">
        <f t="shared" si="100"/>
        <v>0</v>
      </c>
      <c r="AF129" s="143"/>
      <c r="AG129" s="144"/>
      <c r="AH129" s="115"/>
      <c r="AI129" s="115"/>
    </row>
    <row r="130" spans="1:35" ht="30" customHeight="1" outlineLevel="1" x14ac:dyDescent="0.25">
      <c r="A130" s="192" t="s">
        <v>111</v>
      </c>
      <c r="B130" s="269" t="s">
        <v>115</v>
      </c>
      <c r="C130" s="270" t="s">
        <v>250</v>
      </c>
      <c r="D130" s="134" t="s">
        <v>239</v>
      </c>
      <c r="E130" s="138"/>
      <c r="F130" s="139"/>
      <c r="G130" s="137">
        <f t="shared" si="138"/>
        <v>0</v>
      </c>
      <c r="H130" s="138"/>
      <c r="I130" s="139"/>
      <c r="J130" s="157">
        <f t="shared" si="139"/>
        <v>0</v>
      </c>
      <c r="K130" s="303"/>
      <c r="L130" s="139"/>
      <c r="M130" s="157">
        <f t="shared" si="140"/>
        <v>0</v>
      </c>
      <c r="N130" s="138"/>
      <c r="O130" s="139"/>
      <c r="P130" s="157">
        <f t="shared" si="141"/>
        <v>0</v>
      </c>
      <c r="Q130" s="303"/>
      <c r="R130" s="139"/>
      <c r="S130" s="157">
        <f t="shared" si="142"/>
        <v>0</v>
      </c>
      <c r="T130" s="138"/>
      <c r="U130" s="139"/>
      <c r="V130" s="157">
        <f t="shared" si="143"/>
        <v>0</v>
      </c>
      <c r="W130" s="303"/>
      <c r="X130" s="139"/>
      <c r="Y130" s="157">
        <f t="shared" si="144"/>
        <v>0</v>
      </c>
      <c r="Z130" s="138"/>
      <c r="AA130" s="139"/>
      <c r="AB130" s="157">
        <f t="shared" si="145"/>
        <v>0</v>
      </c>
      <c r="AC130" s="140">
        <f t="shared" si="98"/>
        <v>0</v>
      </c>
      <c r="AD130" s="141">
        <f t="shared" si="99"/>
        <v>0</v>
      </c>
      <c r="AE130" s="271">
        <f t="shared" si="100"/>
        <v>0</v>
      </c>
      <c r="AF130" s="143"/>
      <c r="AG130" s="144"/>
      <c r="AH130" s="115"/>
      <c r="AI130" s="115"/>
    </row>
    <row r="131" spans="1:35" ht="30" customHeight="1" outlineLevel="1" x14ac:dyDescent="0.25">
      <c r="A131" s="195" t="s">
        <v>111</v>
      </c>
      <c r="B131" s="298" t="s">
        <v>117</v>
      </c>
      <c r="C131" s="299" t="s">
        <v>250</v>
      </c>
      <c r="D131" s="300" t="s">
        <v>239</v>
      </c>
      <c r="E131" s="154"/>
      <c r="F131" s="155"/>
      <c r="G131" s="153">
        <f t="shared" si="138"/>
        <v>0</v>
      </c>
      <c r="H131" s="159"/>
      <c r="I131" s="160"/>
      <c r="J131" s="161">
        <f t="shared" si="139"/>
        <v>0</v>
      </c>
      <c r="K131" s="325"/>
      <c r="L131" s="155"/>
      <c r="M131" s="198">
        <f t="shared" si="140"/>
        <v>0</v>
      </c>
      <c r="N131" s="154"/>
      <c r="O131" s="155"/>
      <c r="P131" s="198">
        <f t="shared" si="141"/>
        <v>0</v>
      </c>
      <c r="Q131" s="325"/>
      <c r="R131" s="155"/>
      <c r="S131" s="198">
        <f t="shared" si="142"/>
        <v>0</v>
      </c>
      <c r="T131" s="154"/>
      <c r="U131" s="155"/>
      <c r="V131" s="198">
        <f t="shared" si="143"/>
        <v>0</v>
      </c>
      <c r="W131" s="325"/>
      <c r="X131" s="155"/>
      <c r="Y131" s="198">
        <f t="shared" si="144"/>
        <v>0</v>
      </c>
      <c r="Z131" s="154"/>
      <c r="AA131" s="155"/>
      <c r="AB131" s="198">
        <f t="shared" si="145"/>
        <v>0</v>
      </c>
      <c r="AC131" s="199">
        <f t="shared" si="98"/>
        <v>0</v>
      </c>
      <c r="AD131" s="200">
        <f t="shared" si="99"/>
        <v>0</v>
      </c>
      <c r="AE131" s="277">
        <f t="shared" si="100"/>
        <v>0</v>
      </c>
      <c r="AF131" s="202"/>
      <c r="AG131" s="203"/>
      <c r="AH131" s="115"/>
      <c r="AI131" s="115"/>
    </row>
    <row r="132" spans="1:35" ht="15" customHeight="1" x14ac:dyDescent="0.25">
      <c r="A132" s="279" t="s">
        <v>253</v>
      </c>
      <c r="B132" s="280"/>
      <c r="C132" s="281"/>
      <c r="D132" s="282"/>
      <c r="E132" s="283">
        <f t="shared" ref="E132:AD132" si="146">E128+E124+E120+E116+E112</f>
        <v>20</v>
      </c>
      <c r="F132" s="284">
        <f t="shared" si="146"/>
        <v>540</v>
      </c>
      <c r="G132" s="285">
        <f t="shared" si="146"/>
        <v>10800</v>
      </c>
      <c r="H132" s="256">
        <f t="shared" si="146"/>
        <v>20</v>
      </c>
      <c r="I132" s="286">
        <f t="shared" si="146"/>
        <v>540</v>
      </c>
      <c r="J132" s="306">
        <f t="shared" si="146"/>
        <v>10800</v>
      </c>
      <c r="K132" s="287">
        <f t="shared" si="146"/>
        <v>0</v>
      </c>
      <c r="L132" s="284">
        <f t="shared" si="146"/>
        <v>0</v>
      </c>
      <c r="M132" s="288">
        <f t="shared" si="146"/>
        <v>0</v>
      </c>
      <c r="N132" s="283">
        <f t="shared" si="146"/>
        <v>0</v>
      </c>
      <c r="O132" s="284">
        <f t="shared" si="146"/>
        <v>0</v>
      </c>
      <c r="P132" s="288">
        <f t="shared" si="146"/>
        <v>0</v>
      </c>
      <c r="Q132" s="287">
        <f t="shared" si="146"/>
        <v>10800</v>
      </c>
      <c r="R132" s="284">
        <f t="shared" si="146"/>
        <v>0</v>
      </c>
      <c r="S132" s="288">
        <f t="shared" si="146"/>
        <v>0</v>
      </c>
      <c r="T132" s="283">
        <f t="shared" si="146"/>
        <v>0</v>
      </c>
      <c r="U132" s="284">
        <f t="shared" si="146"/>
        <v>0</v>
      </c>
      <c r="V132" s="288">
        <f t="shared" si="146"/>
        <v>0</v>
      </c>
      <c r="W132" s="287">
        <f t="shared" si="146"/>
        <v>0</v>
      </c>
      <c r="X132" s="284">
        <f t="shared" si="146"/>
        <v>0</v>
      </c>
      <c r="Y132" s="288">
        <f t="shared" si="146"/>
        <v>0</v>
      </c>
      <c r="Z132" s="283">
        <f t="shared" si="146"/>
        <v>0</v>
      </c>
      <c r="AA132" s="284">
        <f t="shared" si="146"/>
        <v>0</v>
      </c>
      <c r="AB132" s="288">
        <f t="shared" si="146"/>
        <v>0</v>
      </c>
      <c r="AC132" s="256">
        <f t="shared" si="146"/>
        <v>10800</v>
      </c>
      <c r="AD132" s="347">
        <f t="shared" si="146"/>
        <v>10800</v>
      </c>
      <c r="AE132" s="256">
        <f t="shared" si="100"/>
        <v>0</v>
      </c>
      <c r="AF132" s="260">
        <f t="shared" si="128"/>
        <v>0</v>
      </c>
      <c r="AG132" s="261"/>
      <c r="AH132" s="115"/>
      <c r="AI132" s="115"/>
    </row>
    <row r="133" spans="1:35" ht="15.75" customHeight="1" x14ac:dyDescent="0.25">
      <c r="A133" s="309" t="s">
        <v>106</v>
      </c>
      <c r="B133" s="348" t="s">
        <v>29</v>
      </c>
      <c r="C133" s="219" t="s">
        <v>254</v>
      </c>
      <c r="D133" s="294"/>
      <c r="E133" s="105"/>
      <c r="F133" s="106"/>
      <c r="G133" s="106"/>
      <c r="H133" s="105"/>
      <c r="I133" s="106"/>
      <c r="J133" s="110"/>
      <c r="K133" s="106"/>
      <c r="L133" s="106"/>
      <c r="M133" s="110"/>
      <c r="N133" s="105"/>
      <c r="O133" s="106"/>
      <c r="P133" s="110"/>
      <c r="Q133" s="106"/>
      <c r="R133" s="106"/>
      <c r="S133" s="110"/>
      <c r="T133" s="105"/>
      <c r="U133" s="106"/>
      <c r="V133" s="110"/>
      <c r="W133" s="106"/>
      <c r="X133" s="106"/>
      <c r="Y133" s="110"/>
      <c r="Z133" s="105"/>
      <c r="AA133" s="106"/>
      <c r="AB133" s="110"/>
      <c r="AC133" s="349"/>
      <c r="AD133" s="349"/>
      <c r="AE133" s="350">
        <f t="shared" si="100"/>
        <v>0</v>
      </c>
      <c r="AF133" s="351"/>
      <c r="AG133" s="352"/>
      <c r="AH133" s="115"/>
      <c r="AI133" s="115"/>
    </row>
    <row r="134" spans="1:35" ht="48" customHeight="1" outlineLevel="1" x14ac:dyDescent="0.25">
      <c r="A134" s="116" t="s">
        <v>108</v>
      </c>
      <c r="B134" s="117" t="s">
        <v>255</v>
      </c>
      <c r="C134" s="224" t="s">
        <v>256</v>
      </c>
      <c r="D134" s="267"/>
      <c r="E134" s="295">
        <f t="shared" ref="E134:AB134" si="147">SUM(E135:E137)</f>
        <v>0</v>
      </c>
      <c r="F134" s="296">
        <f t="shared" si="147"/>
        <v>0</v>
      </c>
      <c r="G134" s="297">
        <f t="shared" si="147"/>
        <v>0</v>
      </c>
      <c r="H134" s="122">
        <f t="shared" si="147"/>
        <v>0</v>
      </c>
      <c r="I134" s="123">
        <f t="shared" si="147"/>
        <v>0</v>
      </c>
      <c r="J134" s="156">
        <f t="shared" si="147"/>
        <v>0</v>
      </c>
      <c r="K134" s="311">
        <f t="shared" si="147"/>
        <v>0</v>
      </c>
      <c r="L134" s="296">
        <f t="shared" si="147"/>
        <v>0</v>
      </c>
      <c r="M134" s="312">
        <f t="shared" si="147"/>
        <v>0</v>
      </c>
      <c r="N134" s="295">
        <f t="shared" si="147"/>
        <v>0</v>
      </c>
      <c r="O134" s="296">
        <f t="shared" si="147"/>
        <v>0</v>
      </c>
      <c r="P134" s="312">
        <f t="shared" si="147"/>
        <v>0</v>
      </c>
      <c r="Q134" s="311">
        <f t="shared" si="147"/>
        <v>0</v>
      </c>
      <c r="R134" s="296">
        <f t="shared" si="147"/>
        <v>0</v>
      </c>
      <c r="S134" s="312">
        <f t="shared" si="147"/>
        <v>0</v>
      </c>
      <c r="T134" s="295">
        <f t="shared" si="147"/>
        <v>0</v>
      </c>
      <c r="U134" s="296">
        <f t="shared" si="147"/>
        <v>0</v>
      </c>
      <c r="V134" s="312">
        <f t="shared" si="147"/>
        <v>0</v>
      </c>
      <c r="W134" s="311">
        <f t="shared" si="147"/>
        <v>0</v>
      </c>
      <c r="X134" s="296">
        <f t="shared" si="147"/>
        <v>0</v>
      </c>
      <c r="Y134" s="312">
        <f t="shared" si="147"/>
        <v>0</v>
      </c>
      <c r="Z134" s="295">
        <f t="shared" si="147"/>
        <v>0</v>
      </c>
      <c r="AA134" s="296">
        <f t="shared" si="147"/>
        <v>0</v>
      </c>
      <c r="AB134" s="312">
        <f t="shared" si="147"/>
        <v>0</v>
      </c>
      <c r="AC134" s="125">
        <f t="shared" ref="AC134:AC138" si="148">G134+M134+S134+Y134</f>
        <v>0</v>
      </c>
      <c r="AD134" s="126">
        <f t="shared" ref="AD134:AD138" si="149">J134+P134+V134+AB134</f>
        <v>0</v>
      </c>
      <c r="AE134" s="126">
        <f t="shared" si="100"/>
        <v>0</v>
      </c>
      <c r="AF134" s="191"/>
      <c r="AG134" s="169"/>
      <c r="AH134" s="130"/>
      <c r="AI134" s="130"/>
    </row>
    <row r="135" spans="1:35" ht="36" customHeight="1" outlineLevel="1" x14ac:dyDescent="0.25">
      <c r="A135" s="192" t="s">
        <v>111</v>
      </c>
      <c r="B135" s="269" t="s">
        <v>112</v>
      </c>
      <c r="C135" s="270" t="s">
        <v>257</v>
      </c>
      <c r="D135" s="134" t="s">
        <v>258</v>
      </c>
      <c r="E135" s="138"/>
      <c r="F135" s="139"/>
      <c r="G135" s="137">
        <f t="shared" ref="G135:G137" si="150">E135*F135</f>
        <v>0</v>
      </c>
      <c r="H135" s="138"/>
      <c r="I135" s="139"/>
      <c r="J135" s="157">
        <f t="shared" ref="J135:J137" si="151">H135*I135</f>
        <v>0</v>
      </c>
      <c r="K135" s="303"/>
      <c r="L135" s="139"/>
      <c r="M135" s="157">
        <f t="shared" ref="M135:M137" si="152">K135*L135</f>
        <v>0</v>
      </c>
      <c r="N135" s="138"/>
      <c r="O135" s="139"/>
      <c r="P135" s="157">
        <f t="shared" ref="P135:P137" si="153">N135*O135</f>
        <v>0</v>
      </c>
      <c r="Q135" s="303"/>
      <c r="R135" s="139"/>
      <c r="S135" s="157">
        <f t="shared" ref="S135:S137" si="154">Q135*R135</f>
        <v>0</v>
      </c>
      <c r="T135" s="138"/>
      <c r="U135" s="139"/>
      <c r="V135" s="157">
        <f t="shared" ref="V135:V137" si="155">T135*U135</f>
        <v>0</v>
      </c>
      <c r="W135" s="303"/>
      <c r="X135" s="139"/>
      <c r="Y135" s="157">
        <f t="shared" ref="Y135:Y137" si="156">W135*X135</f>
        <v>0</v>
      </c>
      <c r="Z135" s="138"/>
      <c r="AA135" s="139"/>
      <c r="AB135" s="157">
        <f t="shared" ref="AB135:AB137" si="157">Z135*AA135</f>
        <v>0</v>
      </c>
      <c r="AC135" s="140">
        <f t="shared" si="148"/>
        <v>0</v>
      </c>
      <c r="AD135" s="141">
        <f t="shared" si="149"/>
        <v>0</v>
      </c>
      <c r="AE135" s="271">
        <f t="shared" si="100"/>
        <v>0</v>
      </c>
      <c r="AF135" s="143"/>
      <c r="AG135" s="144"/>
      <c r="AH135" s="115"/>
      <c r="AI135" s="115"/>
    </row>
    <row r="136" spans="1:35" ht="33.75" customHeight="1" outlineLevel="1" x14ac:dyDescent="0.25">
      <c r="A136" s="192" t="s">
        <v>111</v>
      </c>
      <c r="B136" s="269" t="s">
        <v>115</v>
      </c>
      <c r="C136" s="270" t="s">
        <v>257</v>
      </c>
      <c r="D136" s="134" t="s">
        <v>258</v>
      </c>
      <c r="E136" s="138"/>
      <c r="F136" s="139"/>
      <c r="G136" s="137">
        <f t="shared" si="150"/>
        <v>0</v>
      </c>
      <c r="H136" s="138"/>
      <c r="I136" s="139"/>
      <c r="J136" s="157">
        <f t="shared" si="151"/>
        <v>0</v>
      </c>
      <c r="K136" s="303"/>
      <c r="L136" s="139"/>
      <c r="M136" s="157">
        <f t="shared" si="152"/>
        <v>0</v>
      </c>
      <c r="N136" s="138"/>
      <c r="O136" s="139"/>
      <c r="P136" s="157">
        <f t="shared" si="153"/>
        <v>0</v>
      </c>
      <c r="Q136" s="303"/>
      <c r="R136" s="139"/>
      <c r="S136" s="157">
        <f t="shared" si="154"/>
        <v>0</v>
      </c>
      <c r="T136" s="138"/>
      <c r="U136" s="139"/>
      <c r="V136" s="157">
        <f t="shared" si="155"/>
        <v>0</v>
      </c>
      <c r="W136" s="303"/>
      <c r="X136" s="139"/>
      <c r="Y136" s="157">
        <f t="shared" si="156"/>
        <v>0</v>
      </c>
      <c r="Z136" s="138"/>
      <c r="AA136" s="139"/>
      <c r="AB136" s="157">
        <f t="shared" si="157"/>
        <v>0</v>
      </c>
      <c r="AC136" s="140">
        <f t="shared" si="148"/>
        <v>0</v>
      </c>
      <c r="AD136" s="141">
        <f t="shared" si="149"/>
        <v>0</v>
      </c>
      <c r="AE136" s="271">
        <f t="shared" si="100"/>
        <v>0</v>
      </c>
      <c r="AF136" s="143"/>
      <c r="AG136" s="144"/>
      <c r="AH136" s="115"/>
      <c r="AI136" s="115"/>
    </row>
    <row r="137" spans="1:35" ht="33" customHeight="1" outlineLevel="1" x14ac:dyDescent="0.25">
      <c r="A137" s="273" t="s">
        <v>111</v>
      </c>
      <c r="B137" s="274" t="s">
        <v>117</v>
      </c>
      <c r="C137" s="275" t="s">
        <v>257</v>
      </c>
      <c r="D137" s="276" t="s">
        <v>258</v>
      </c>
      <c r="E137" s="159"/>
      <c r="F137" s="160"/>
      <c r="G137" s="158">
        <f t="shared" si="150"/>
        <v>0</v>
      </c>
      <c r="H137" s="159"/>
      <c r="I137" s="160"/>
      <c r="J137" s="161">
        <f t="shared" si="151"/>
        <v>0</v>
      </c>
      <c r="K137" s="305"/>
      <c r="L137" s="160"/>
      <c r="M137" s="161">
        <f t="shared" si="152"/>
        <v>0</v>
      </c>
      <c r="N137" s="159"/>
      <c r="O137" s="160"/>
      <c r="P137" s="161">
        <f t="shared" si="153"/>
        <v>0</v>
      </c>
      <c r="Q137" s="305"/>
      <c r="R137" s="160"/>
      <c r="S137" s="161">
        <f t="shared" si="154"/>
        <v>0</v>
      </c>
      <c r="T137" s="159"/>
      <c r="U137" s="160"/>
      <c r="V137" s="161">
        <f t="shared" si="155"/>
        <v>0</v>
      </c>
      <c r="W137" s="305"/>
      <c r="X137" s="160"/>
      <c r="Y137" s="161">
        <f t="shared" si="156"/>
        <v>0</v>
      </c>
      <c r="Z137" s="159"/>
      <c r="AA137" s="160"/>
      <c r="AB137" s="161">
        <f t="shared" si="157"/>
        <v>0</v>
      </c>
      <c r="AC137" s="353">
        <f t="shared" si="148"/>
        <v>0</v>
      </c>
      <c r="AD137" s="354">
        <f t="shared" si="149"/>
        <v>0</v>
      </c>
      <c r="AE137" s="355">
        <f t="shared" si="100"/>
        <v>0</v>
      </c>
      <c r="AF137" s="143"/>
      <c r="AG137" s="144"/>
      <c r="AH137" s="115"/>
      <c r="AI137" s="115"/>
    </row>
    <row r="138" spans="1:35" ht="15" customHeight="1" x14ac:dyDescent="0.25">
      <c r="A138" s="279" t="s">
        <v>259</v>
      </c>
      <c r="B138" s="280"/>
      <c r="C138" s="281"/>
      <c r="D138" s="282"/>
      <c r="E138" s="283">
        <f t="shared" ref="E138:AB138" si="158">E134</f>
        <v>0</v>
      </c>
      <c r="F138" s="284">
        <f t="shared" si="158"/>
        <v>0</v>
      </c>
      <c r="G138" s="285">
        <f t="shared" si="158"/>
        <v>0</v>
      </c>
      <c r="H138" s="256">
        <f t="shared" si="158"/>
        <v>0</v>
      </c>
      <c r="I138" s="286">
        <f t="shared" si="158"/>
        <v>0</v>
      </c>
      <c r="J138" s="306">
        <f t="shared" si="158"/>
        <v>0</v>
      </c>
      <c r="K138" s="287">
        <f t="shared" si="158"/>
        <v>0</v>
      </c>
      <c r="L138" s="284">
        <f t="shared" si="158"/>
        <v>0</v>
      </c>
      <c r="M138" s="288">
        <f t="shared" si="158"/>
        <v>0</v>
      </c>
      <c r="N138" s="283">
        <f t="shared" si="158"/>
        <v>0</v>
      </c>
      <c r="O138" s="284">
        <f t="shared" si="158"/>
        <v>0</v>
      </c>
      <c r="P138" s="288">
        <f t="shared" si="158"/>
        <v>0</v>
      </c>
      <c r="Q138" s="287">
        <f t="shared" si="158"/>
        <v>0</v>
      </c>
      <c r="R138" s="284">
        <f t="shared" si="158"/>
        <v>0</v>
      </c>
      <c r="S138" s="288">
        <f t="shared" si="158"/>
        <v>0</v>
      </c>
      <c r="T138" s="283">
        <f t="shared" si="158"/>
        <v>0</v>
      </c>
      <c r="U138" s="284">
        <f t="shared" si="158"/>
        <v>0</v>
      </c>
      <c r="V138" s="288">
        <f t="shared" si="158"/>
        <v>0</v>
      </c>
      <c r="W138" s="287">
        <f t="shared" si="158"/>
        <v>0</v>
      </c>
      <c r="X138" s="284">
        <f t="shared" si="158"/>
        <v>0</v>
      </c>
      <c r="Y138" s="288">
        <f t="shared" si="158"/>
        <v>0</v>
      </c>
      <c r="Z138" s="283">
        <f t="shared" si="158"/>
        <v>0</v>
      </c>
      <c r="AA138" s="284">
        <f t="shared" si="158"/>
        <v>0</v>
      </c>
      <c r="AB138" s="288">
        <f t="shared" si="158"/>
        <v>0</v>
      </c>
      <c r="AC138" s="283">
        <f t="shared" si="148"/>
        <v>0</v>
      </c>
      <c r="AD138" s="289">
        <f t="shared" si="149"/>
        <v>0</v>
      </c>
      <c r="AE138" s="288">
        <f t="shared" si="100"/>
        <v>0</v>
      </c>
      <c r="AF138" s="290"/>
      <c r="AG138" s="291"/>
      <c r="AH138" s="115"/>
      <c r="AI138" s="115"/>
    </row>
    <row r="139" spans="1:35" ht="15.75" customHeight="1" x14ac:dyDescent="0.25">
      <c r="A139" s="309" t="s">
        <v>106</v>
      </c>
      <c r="B139" s="348" t="s">
        <v>30</v>
      </c>
      <c r="C139" s="219" t="s">
        <v>260</v>
      </c>
      <c r="D139" s="356"/>
      <c r="E139" s="357"/>
      <c r="F139" s="358"/>
      <c r="G139" s="358"/>
      <c r="H139" s="105"/>
      <c r="I139" s="106"/>
      <c r="J139" s="110"/>
      <c r="K139" s="358"/>
      <c r="L139" s="358"/>
      <c r="M139" s="359"/>
      <c r="N139" s="357"/>
      <c r="O139" s="358"/>
      <c r="P139" s="359"/>
      <c r="Q139" s="358"/>
      <c r="R139" s="358"/>
      <c r="S139" s="359"/>
      <c r="T139" s="357"/>
      <c r="U139" s="358"/>
      <c r="V139" s="359"/>
      <c r="W139" s="358"/>
      <c r="X139" s="358"/>
      <c r="Y139" s="359"/>
      <c r="Z139" s="357"/>
      <c r="AA139" s="358"/>
      <c r="AB139" s="358"/>
      <c r="AC139" s="111"/>
      <c r="AD139" s="112"/>
      <c r="AE139" s="112"/>
      <c r="AF139" s="113"/>
      <c r="AG139" s="114"/>
      <c r="AH139" s="115"/>
      <c r="AI139" s="115"/>
    </row>
    <row r="140" spans="1:35" ht="24.75" customHeight="1" outlineLevel="1" x14ac:dyDescent="0.25">
      <c r="A140" s="116" t="s">
        <v>108</v>
      </c>
      <c r="B140" s="117" t="s">
        <v>261</v>
      </c>
      <c r="C140" s="360" t="s">
        <v>262</v>
      </c>
      <c r="D140" s="267"/>
      <c r="E140" s="295">
        <f t="shared" ref="E140:AB140" si="159">SUM(E141:E143)</f>
        <v>0</v>
      </c>
      <c r="F140" s="296">
        <f t="shared" si="159"/>
        <v>0</v>
      </c>
      <c r="G140" s="297">
        <f t="shared" si="159"/>
        <v>0</v>
      </c>
      <c r="H140" s="122">
        <f t="shared" si="159"/>
        <v>0</v>
      </c>
      <c r="I140" s="123">
        <f t="shared" si="159"/>
        <v>0</v>
      </c>
      <c r="J140" s="156">
        <f t="shared" si="159"/>
        <v>0</v>
      </c>
      <c r="K140" s="311">
        <f t="shared" si="159"/>
        <v>0</v>
      </c>
      <c r="L140" s="296">
        <f t="shared" si="159"/>
        <v>0</v>
      </c>
      <c r="M140" s="312">
        <f t="shared" si="159"/>
        <v>0</v>
      </c>
      <c r="N140" s="295">
        <f t="shared" si="159"/>
        <v>0</v>
      </c>
      <c r="O140" s="296">
        <f t="shared" si="159"/>
        <v>0</v>
      </c>
      <c r="P140" s="312">
        <f t="shared" si="159"/>
        <v>0</v>
      </c>
      <c r="Q140" s="311">
        <f t="shared" si="159"/>
        <v>0</v>
      </c>
      <c r="R140" s="296">
        <f t="shared" si="159"/>
        <v>0</v>
      </c>
      <c r="S140" s="312">
        <f t="shared" si="159"/>
        <v>0</v>
      </c>
      <c r="T140" s="295">
        <f t="shared" si="159"/>
        <v>0</v>
      </c>
      <c r="U140" s="296">
        <f t="shared" si="159"/>
        <v>0</v>
      </c>
      <c r="V140" s="312">
        <f t="shared" si="159"/>
        <v>0</v>
      </c>
      <c r="W140" s="311">
        <f t="shared" si="159"/>
        <v>0</v>
      </c>
      <c r="X140" s="296">
        <f t="shared" si="159"/>
        <v>0</v>
      </c>
      <c r="Y140" s="312">
        <f t="shared" si="159"/>
        <v>0</v>
      </c>
      <c r="Z140" s="295">
        <f t="shared" si="159"/>
        <v>0</v>
      </c>
      <c r="AA140" s="296">
        <f t="shared" si="159"/>
        <v>0</v>
      </c>
      <c r="AB140" s="312">
        <f t="shared" si="159"/>
        <v>0</v>
      </c>
      <c r="AC140" s="125">
        <f t="shared" ref="AC140:AC152" si="160">G140+M140+S140+Y140</f>
        <v>0</v>
      </c>
      <c r="AD140" s="126">
        <f t="shared" ref="AD140:AD152" si="161">J140+P140+V140+AB140</f>
        <v>0</v>
      </c>
      <c r="AE140" s="126">
        <f t="shared" ref="AE140:AE152" si="162">AC140-AD140</f>
        <v>0</v>
      </c>
      <c r="AF140" s="128"/>
      <c r="AG140" s="129"/>
      <c r="AH140" s="130"/>
      <c r="AI140" s="130"/>
    </row>
    <row r="141" spans="1:35" ht="24" customHeight="1" outlineLevel="1" x14ac:dyDescent="0.25">
      <c r="A141" s="192" t="s">
        <v>111</v>
      </c>
      <c r="B141" s="269" t="s">
        <v>112</v>
      </c>
      <c r="C141" s="270" t="s">
        <v>263</v>
      </c>
      <c r="D141" s="134" t="s">
        <v>210</v>
      </c>
      <c r="E141" s="138"/>
      <c r="F141" s="139"/>
      <c r="G141" s="137">
        <f t="shared" ref="G141:G143" si="163">E141*F141</f>
        <v>0</v>
      </c>
      <c r="H141" s="138"/>
      <c r="I141" s="139"/>
      <c r="J141" s="157">
        <f t="shared" ref="J141:J143" si="164">H141*I141</f>
        <v>0</v>
      </c>
      <c r="K141" s="303"/>
      <c r="L141" s="139"/>
      <c r="M141" s="157">
        <f t="shared" ref="M141:M143" si="165">K141*L141</f>
        <v>0</v>
      </c>
      <c r="N141" s="138"/>
      <c r="O141" s="139"/>
      <c r="P141" s="157">
        <f t="shared" ref="P141:P143" si="166">N141*O141</f>
        <v>0</v>
      </c>
      <c r="Q141" s="303"/>
      <c r="R141" s="139"/>
      <c r="S141" s="157">
        <f t="shared" ref="S141:S143" si="167">Q141*R141</f>
        <v>0</v>
      </c>
      <c r="T141" s="138"/>
      <c r="U141" s="139"/>
      <c r="V141" s="157">
        <f t="shared" ref="V141:V143" si="168">T141*U141</f>
        <v>0</v>
      </c>
      <c r="W141" s="303"/>
      <c r="X141" s="139"/>
      <c r="Y141" s="157">
        <f t="shared" ref="Y141:Y143" si="169">W141*X141</f>
        <v>0</v>
      </c>
      <c r="Z141" s="138"/>
      <c r="AA141" s="139"/>
      <c r="AB141" s="157">
        <f t="shared" ref="AB141:AB143" si="170">Z141*AA141</f>
        <v>0</v>
      </c>
      <c r="AC141" s="140">
        <f t="shared" si="160"/>
        <v>0</v>
      </c>
      <c r="AD141" s="141">
        <f t="shared" si="161"/>
        <v>0</v>
      </c>
      <c r="AE141" s="271">
        <f t="shared" si="162"/>
        <v>0</v>
      </c>
      <c r="AF141" s="143"/>
      <c r="AG141" s="144"/>
      <c r="AH141" s="115"/>
      <c r="AI141" s="115"/>
    </row>
    <row r="142" spans="1:35" ht="18.75" customHeight="1" outlineLevel="1" x14ac:dyDescent="0.25">
      <c r="A142" s="192" t="s">
        <v>111</v>
      </c>
      <c r="B142" s="269" t="s">
        <v>115</v>
      </c>
      <c r="C142" s="270" t="s">
        <v>263</v>
      </c>
      <c r="D142" s="134" t="s">
        <v>210</v>
      </c>
      <c r="E142" s="138"/>
      <c r="F142" s="139"/>
      <c r="G142" s="137">
        <f t="shared" si="163"/>
        <v>0</v>
      </c>
      <c r="H142" s="138"/>
      <c r="I142" s="139"/>
      <c r="J142" s="157">
        <f t="shared" si="164"/>
        <v>0</v>
      </c>
      <c r="K142" s="303"/>
      <c r="L142" s="139"/>
      <c r="M142" s="157">
        <f t="shared" si="165"/>
        <v>0</v>
      </c>
      <c r="N142" s="138"/>
      <c r="O142" s="139"/>
      <c r="P142" s="157">
        <f t="shared" si="166"/>
        <v>0</v>
      </c>
      <c r="Q142" s="303"/>
      <c r="R142" s="139"/>
      <c r="S142" s="157">
        <f t="shared" si="167"/>
        <v>0</v>
      </c>
      <c r="T142" s="138"/>
      <c r="U142" s="139"/>
      <c r="V142" s="157">
        <f t="shared" si="168"/>
        <v>0</v>
      </c>
      <c r="W142" s="303"/>
      <c r="X142" s="139"/>
      <c r="Y142" s="157">
        <f t="shared" si="169"/>
        <v>0</v>
      </c>
      <c r="Z142" s="138"/>
      <c r="AA142" s="139"/>
      <c r="AB142" s="157">
        <f t="shared" si="170"/>
        <v>0</v>
      </c>
      <c r="AC142" s="140">
        <f t="shared" si="160"/>
        <v>0</v>
      </c>
      <c r="AD142" s="141">
        <f t="shared" si="161"/>
        <v>0</v>
      </c>
      <c r="AE142" s="271">
        <f t="shared" si="162"/>
        <v>0</v>
      </c>
      <c r="AF142" s="143"/>
      <c r="AG142" s="144"/>
      <c r="AH142" s="115"/>
      <c r="AI142" s="115"/>
    </row>
    <row r="143" spans="1:35" ht="21.75" customHeight="1" outlineLevel="1" x14ac:dyDescent="0.25">
      <c r="A143" s="195" t="s">
        <v>111</v>
      </c>
      <c r="B143" s="298" t="s">
        <v>117</v>
      </c>
      <c r="C143" s="299" t="s">
        <v>263</v>
      </c>
      <c r="D143" s="300" t="s">
        <v>210</v>
      </c>
      <c r="E143" s="154"/>
      <c r="F143" s="155"/>
      <c r="G143" s="153">
        <f t="shared" si="163"/>
        <v>0</v>
      </c>
      <c r="H143" s="159"/>
      <c r="I143" s="160"/>
      <c r="J143" s="161">
        <f t="shared" si="164"/>
        <v>0</v>
      </c>
      <c r="K143" s="325"/>
      <c r="L143" s="155"/>
      <c r="M143" s="198">
        <f t="shared" si="165"/>
        <v>0</v>
      </c>
      <c r="N143" s="154"/>
      <c r="O143" s="155"/>
      <c r="P143" s="198">
        <f t="shared" si="166"/>
        <v>0</v>
      </c>
      <c r="Q143" s="325"/>
      <c r="R143" s="155"/>
      <c r="S143" s="198">
        <f t="shared" si="167"/>
        <v>0</v>
      </c>
      <c r="T143" s="154"/>
      <c r="U143" s="155"/>
      <c r="V143" s="198">
        <f t="shared" si="168"/>
        <v>0</v>
      </c>
      <c r="W143" s="325"/>
      <c r="X143" s="155"/>
      <c r="Y143" s="198">
        <f t="shared" si="169"/>
        <v>0</v>
      </c>
      <c r="Z143" s="154"/>
      <c r="AA143" s="155"/>
      <c r="AB143" s="198">
        <f t="shared" si="170"/>
        <v>0</v>
      </c>
      <c r="AC143" s="353">
        <f t="shared" si="160"/>
        <v>0</v>
      </c>
      <c r="AD143" s="354">
        <f t="shared" si="161"/>
        <v>0</v>
      </c>
      <c r="AE143" s="355">
        <f t="shared" si="162"/>
        <v>0</v>
      </c>
      <c r="AF143" s="143"/>
      <c r="AG143" s="144"/>
      <c r="AH143" s="115"/>
      <c r="AI143" s="115"/>
    </row>
    <row r="144" spans="1:35" ht="24.75" customHeight="1" outlineLevel="1" x14ac:dyDescent="0.25">
      <c r="A144" s="116" t="s">
        <v>108</v>
      </c>
      <c r="B144" s="117" t="s">
        <v>264</v>
      </c>
      <c r="C144" s="361" t="s">
        <v>265</v>
      </c>
      <c r="D144" s="119"/>
      <c r="E144" s="122">
        <f t="shared" ref="E144:AB144" si="171">SUM(E145:E147)</f>
        <v>0</v>
      </c>
      <c r="F144" s="123">
        <f t="shared" si="171"/>
        <v>0</v>
      </c>
      <c r="G144" s="124">
        <f t="shared" si="171"/>
        <v>0</v>
      </c>
      <c r="H144" s="122">
        <f t="shared" si="171"/>
        <v>0</v>
      </c>
      <c r="I144" s="123">
        <f t="shared" si="171"/>
        <v>0</v>
      </c>
      <c r="J144" s="156">
        <f t="shared" si="171"/>
        <v>0</v>
      </c>
      <c r="K144" s="301">
        <f t="shared" si="171"/>
        <v>0</v>
      </c>
      <c r="L144" s="123">
        <f t="shared" si="171"/>
        <v>0</v>
      </c>
      <c r="M144" s="156">
        <f t="shared" si="171"/>
        <v>0</v>
      </c>
      <c r="N144" s="122">
        <f t="shared" si="171"/>
        <v>0</v>
      </c>
      <c r="O144" s="123">
        <f t="shared" si="171"/>
        <v>0</v>
      </c>
      <c r="P144" s="156">
        <f t="shared" si="171"/>
        <v>0</v>
      </c>
      <c r="Q144" s="301">
        <f t="shared" si="171"/>
        <v>0</v>
      </c>
      <c r="R144" s="123">
        <f t="shared" si="171"/>
        <v>0</v>
      </c>
      <c r="S144" s="156">
        <f t="shared" si="171"/>
        <v>0</v>
      </c>
      <c r="T144" s="122">
        <f t="shared" si="171"/>
        <v>0</v>
      </c>
      <c r="U144" s="123">
        <f t="shared" si="171"/>
        <v>0</v>
      </c>
      <c r="V144" s="156">
        <f t="shared" si="171"/>
        <v>0</v>
      </c>
      <c r="W144" s="301">
        <f t="shared" si="171"/>
        <v>0</v>
      </c>
      <c r="X144" s="123">
        <f t="shared" si="171"/>
        <v>0</v>
      </c>
      <c r="Y144" s="156">
        <f t="shared" si="171"/>
        <v>0</v>
      </c>
      <c r="Z144" s="122">
        <f t="shared" si="171"/>
        <v>0</v>
      </c>
      <c r="AA144" s="123">
        <f t="shared" si="171"/>
        <v>0</v>
      </c>
      <c r="AB144" s="156">
        <f t="shared" si="171"/>
        <v>0</v>
      </c>
      <c r="AC144" s="125">
        <f t="shared" si="160"/>
        <v>0</v>
      </c>
      <c r="AD144" s="126">
        <f t="shared" si="161"/>
        <v>0</v>
      </c>
      <c r="AE144" s="126">
        <f t="shared" si="162"/>
        <v>0</v>
      </c>
      <c r="AF144" s="191"/>
      <c r="AG144" s="169"/>
      <c r="AH144" s="130"/>
      <c r="AI144" s="130"/>
    </row>
    <row r="145" spans="1:35" ht="24" customHeight="1" outlineLevel="1" x14ac:dyDescent="0.25">
      <c r="A145" s="192" t="s">
        <v>111</v>
      </c>
      <c r="B145" s="269" t="s">
        <v>112</v>
      </c>
      <c r="C145" s="270" t="s">
        <v>263</v>
      </c>
      <c r="D145" s="134" t="s">
        <v>210</v>
      </c>
      <c r="E145" s="138"/>
      <c r="F145" s="139"/>
      <c r="G145" s="137">
        <f t="shared" ref="G145:G147" si="172">E145*F145</f>
        <v>0</v>
      </c>
      <c r="H145" s="138"/>
      <c r="I145" s="139"/>
      <c r="J145" s="157">
        <f t="shared" ref="J145:J147" si="173">H145*I145</f>
        <v>0</v>
      </c>
      <c r="K145" s="303"/>
      <c r="L145" s="139"/>
      <c r="M145" s="157">
        <f t="shared" ref="M145:M147" si="174">K145*L145</f>
        <v>0</v>
      </c>
      <c r="N145" s="138"/>
      <c r="O145" s="139"/>
      <c r="P145" s="157">
        <f t="shared" ref="P145:P147" si="175">N145*O145</f>
        <v>0</v>
      </c>
      <c r="Q145" s="303"/>
      <c r="R145" s="139"/>
      <c r="S145" s="157">
        <f t="shared" ref="S145:S147" si="176">Q145*R145</f>
        <v>0</v>
      </c>
      <c r="T145" s="138"/>
      <c r="U145" s="139"/>
      <c r="V145" s="157">
        <f t="shared" ref="V145:V147" si="177">T145*U145</f>
        <v>0</v>
      </c>
      <c r="W145" s="303"/>
      <c r="X145" s="139"/>
      <c r="Y145" s="157">
        <f t="shared" ref="Y145:Y147" si="178">W145*X145</f>
        <v>0</v>
      </c>
      <c r="Z145" s="138"/>
      <c r="AA145" s="139"/>
      <c r="AB145" s="157">
        <f t="shared" ref="AB145:AB147" si="179">Z145*AA145</f>
        <v>0</v>
      </c>
      <c r="AC145" s="140">
        <f t="shared" si="160"/>
        <v>0</v>
      </c>
      <c r="AD145" s="141">
        <f t="shared" si="161"/>
        <v>0</v>
      </c>
      <c r="AE145" s="271">
        <f t="shared" si="162"/>
        <v>0</v>
      </c>
      <c r="AF145" s="143"/>
      <c r="AG145" s="144"/>
      <c r="AH145" s="115"/>
      <c r="AI145" s="115"/>
    </row>
    <row r="146" spans="1:35" ht="18.75" customHeight="1" outlineLevel="1" x14ac:dyDescent="0.25">
      <c r="A146" s="192" t="s">
        <v>111</v>
      </c>
      <c r="B146" s="269" t="s">
        <v>115</v>
      </c>
      <c r="C146" s="270" t="s">
        <v>263</v>
      </c>
      <c r="D146" s="134" t="s">
        <v>210</v>
      </c>
      <c r="E146" s="138"/>
      <c r="F146" s="139"/>
      <c r="G146" s="137">
        <f t="shared" si="172"/>
        <v>0</v>
      </c>
      <c r="H146" s="138"/>
      <c r="I146" s="139"/>
      <c r="J146" s="157">
        <f t="shared" si="173"/>
        <v>0</v>
      </c>
      <c r="K146" s="303"/>
      <c r="L146" s="139"/>
      <c r="M146" s="157">
        <f t="shared" si="174"/>
        <v>0</v>
      </c>
      <c r="N146" s="138"/>
      <c r="O146" s="139"/>
      <c r="P146" s="157">
        <f t="shared" si="175"/>
        <v>0</v>
      </c>
      <c r="Q146" s="303"/>
      <c r="R146" s="139"/>
      <c r="S146" s="157">
        <f t="shared" si="176"/>
        <v>0</v>
      </c>
      <c r="T146" s="138"/>
      <c r="U146" s="139"/>
      <c r="V146" s="157">
        <f t="shared" si="177"/>
        <v>0</v>
      </c>
      <c r="W146" s="303"/>
      <c r="X146" s="139"/>
      <c r="Y146" s="157">
        <f t="shared" si="178"/>
        <v>0</v>
      </c>
      <c r="Z146" s="138"/>
      <c r="AA146" s="139"/>
      <c r="AB146" s="157">
        <f t="shared" si="179"/>
        <v>0</v>
      </c>
      <c r="AC146" s="140">
        <f t="shared" si="160"/>
        <v>0</v>
      </c>
      <c r="AD146" s="141">
        <f t="shared" si="161"/>
        <v>0</v>
      </c>
      <c r="AE146" s="271">
        <f t="shared" si="162"/>
        <v>0</v>
      </c>
      <c r="AF146" s="143"/>
      <c r="AG146" s="144"/>
      <c r="AH146" s="115"/>
      <c r="AI146" s="115"/>
    </row>
    <row r="147" spans="1:35" ht="21.75" customHeight="1" outlineLevel="1" x14ac:dyDescent="0.25">
      <c r="A147" s="195" t="s">
        <v>111</v>
      </c>
      <c r="B147" s="298" t="s">
        <v>117</v>
      </c>
      <c r="C147" s="299" t="s">
        <v>263</v>
      </c>
      <c r="D147" s="300" t="s">
        <v>210</v>
      </c>
      <c r="E147" s="154"/>
      <c r="F147" s="155"/>
      <c r="G147" s="153">
        <f t="shared" si="172"/>
        <v>0</v>
      </c>
      <c r="H147" s="159"/>
      <c r="I147" s="160"/>
      <c r="J147" s="161">
        <f t="shared" si="173"/>
        <v>0</v>
      </c>
      <c r="K147" s="325"/>
      <c r="L147" s="155"/>
      <c r="M147" s="198">
        <f t="shared" si="174"/>
        <v>0</v>
      </c>
      <c r="N147" s="154"/>
      <c r="O147" s="155"/>
      <c r="P147" s="198">
        <f t="shared" si="175"/>
        <v>0</v>
      </c>
      <c r="Q147" s="325"/>
      <c r="R147" s="155"/>
      <c r="S147" s="198">
        <f t="shared" si="176"/>
        <v>0</v>
      </c>
      <c r="T147" s="154"/>
      <c r="U147" s="155"/>
      <c r="V147" s="198">
        <f t="shared" si="177"/>
        <v>0</v>
      </c>
      <c r="W147" s="325"/>
      <c r="X147" s="155"/>
      <c r="Y147" s="198">
        <f t="shared" si="178"/>
        <v>0</v>
      </c>
      <c r="Z147" s="154"/>
      <c r="AA147" s="155"/>
      <c r="AB147" s="198">
        <f t="shared" si="179"/>
        <v>0</v>
      </c>
      <c r="AC147" s="353">
        <f t="shared" si="160"/>
        <v>0</v>
      </c>
      <c r="AD147" s="354">
        <f t="shared" si="161"/>
        <v>0</v>
      </c>
      <c r="AE147" s="355">
        <f t="shared" si="162"/>
        <v>0</v>
      </c>
      <c r="AF147" s="143"/>
      <c r="AG147" s="144"/>
      <c r="AH147" s="115"/>
      <c r="AI147" s="115"/>
    </row>
    <row r="148" spans="1:35" ht="24.75" customHeight="1" outlineLevel="1" x14ac:dyDescent="0.25">
      <c r="A148" s="116" t="s">
        <v>108</v>
      </c>
      <c r="B148" s="117" t="s">
        <v>266</v>
      </c>
      <c r="C148" s="361" t="s">
        <v>267</v>
      </c>
      <c r="D148" s="119"/>
      <c r="E148" s="122">
        <f t="shared" ref="E148:AB148" si="180">SUM(E149:E151)</f>
        <v>0</v>
      </c>
      <c r="F148" s="123">
        <f t="shared" si="180"/>
        <v>0</v>
      </c>
      <c r="G148" s="124">
        <f t="shared" si="180"/>
        <v>0</v>
      </c>
      <c r="H148" s="122">
        <f t="shared" si="180"/>
        <v>0</v>
      </c>
      <c r="I148" s="123">
        <f t="shared" si="180"/>
        <v>0</v>
      </c>
      <c r="J148" s="156">
        <f t="shared" si="180"/>
        <v>0</v>
      </c>
      <c r="K148" s="301">
        <f t="shared" si="180"/>
        <v>0</v>
      </c>
      <c r="L148" s="123">
        <f t="shared" si="180"/>
        <v>0</v>
      </c>
      <c r="M148" s="156">
        <f t="shared" si="180"/>
        <v>0</v>
      </c>
      <c r="N148" s="122">
        <f t="shared" si="180"/>
        <v>0</v>
      </c>
      <c r="O148" s="123">
        <f t="shared" si="180"/>
        <v>0</v>
      </c>
      <c r="P148" s="156">
        <f t="shared" si="180"/>
        <v>0</v>
      </c>
      <c r="Q148" s="301">
        <f t="shared" si="180"/>
        <v>0</v>
      </c>
      <c r="R148" s="123">
        <f t="shared" si="180"/>
        <v>0</v>
      </c>
      <c r="S148" s="156">
        <f t="shared" si="180"/>
        <v>0</v>
      </c>
      <c r="T148" s="122">
        <f t="shared" si="180"/>
        <v>0</v>
      </c>
      <c r="U148" s="123">
        <f t="shared" si="180"/>
        <v>0</v>
      </c>
      <c r="V148" s="156">
        <f t="shared" si="180"/>
        <v>0</v>
      </c>
      <c r="W148" s="301">
        <f t="shared" si="180"/>
        <v>0</v>
      </c>
      <c r="X148" s="123">
        <f t="shared" si="180"/>
        <v>0</v>
      </c>
      <c r="Y148" s="156">
        <f t="shared" si="180"/>
        <v>0</v>
      </c>
      <c r="Z148" s="122">
        <f t="shared" si="180"/>
        <v>0</v>
      </c>
      <c r="AA148" s="123">
        <f t="shared" si="180"/>
        <v>0</v>
      </c>
      <c r="AB148" s="156">
        <f t="shared" si="180"/>
        <v>0</v>
      </c>
      <c r="AC148" s="125">
        <f t="shared" si="160"/>
        <v>0</v>
      </c>
      <c r="AD148" s="126">
        <f t="shared" si="161"/>
        <v>0</v>
      </c>
      <c r="AE148" s="126">
        <f t="shared" si="162"/>
        <v>0</v>
      </c>
      <c r="AF148" s="191"/>
      <c r="AG148" s="169"/>
      <c r="AH148" s="130"/>
      <c r="AI148" s="130"/>
    </row>
    <row r="149" spans="1:35" ht="24" customHeight="1" outlineLevel="1" x14ac:dyDescent="0.25">
      <c r="A149" s="192" t="s">
        <v>111</v>
      </c>
      <c r="B149" s="269" t="s">
        <v>112</v>
      </c>
      <c r="C149" s="270" t="s">
        <v>263</v>
      </c>
      <c r="D149" s="134" t="s">
        <v>210</v>
      </c>
      <c r="E149" s="138"/>
      <c r="F149" s="139"/>
      <c r="G149" s="137">
        <f t="shared" ref="G149:G151" si="181">E149*F149</f>
        <v>0</v>
      </c>
      <c r="H149" s="138"/>
      <c r="I149" s="139"/>
      <c r="J149" s="157">
        <f t="shared" ref="J149:J151" si="182">H149*I149</f>
        <v>0</v>
      </c>
      <c r="K149" s="303"/>
      <c r="L149" s="139"/>
      <c r="M149" s="157">
        <f t="shared" ref="M149:M151" si="183">K149*L149</f>
        <v>0</v>
      </c>
      <c r="N149" s="138"/>
      <c r="O149" s="139"/>
      <c r="P149" s="157">
        <f t="shared" ref="P149:P151" si="184">N149*O149</f>
        <v>0</v>
      </c>
      <c r="Q149" s="303"/>
      <c r="R149" s="139"/>
      <c r="S149" s="157">
        <f t="shared" ref="S149:S151" si="185">Q149*R149</f>
        <v>0</v>
      </c>
      <c r="T149" s="138"/>
      <c r="U149" s="139"/>
      <c r="V149" s="157">
        <f t="shared" ref="V149:V151" si="186">T149*U149</f>
        <v>0</v>
      </c>
      <c r="W149" s="303"/>
      <c r="X149" s="139"/>
      <c r="Y149" s="157">
        <f t="shared" ref="Y149:Y151" si="187">W149*X149</f>
        <v>0</v>
      </c>
      <c r="Z149" s="138"/>
      <c r="AA149" s="139"/>
      <c r="AB149" s="157">
        <f t="shared" ref="AB149:AB151" si="188">Z149*AA149</f>
        <v>0</v>
      </c>
      <c r="AC149" s="140">
        <f t="shared" si="160"/>
        <v>0</v>
      </c>
      <c r="AD149" s="141">
        <f t="shared" si="161"/>
        <v>0</v>
      </c>
      <c r="AE149" s="271">
        <f t="shared" si="162"/>
        <v>0</v>
      </c>
      <c r="AF149" s="143"/>
      <c r="AG149" s="144"/>
      <c r="AH149" s="115"/>
      <c r="AI149" s="115"/>
    </row>
    <row r="150" spans="1:35" ht="18.75" customHeight="1" outlineLevel="1" x14ac:dyDescent="0.25">
      <c r="A150" s="192" t="s">
        <v>111</v>
      </c>
      <c r="B150" s="269" t="s">
        <v>115</v>
      </c>
      <c r="C150" s="270" t="s">
        <v>263</v>
      </c>
      <c r="D150" s="134" t="s">
        <v>210</v>
      </c>
      <c r="E150" s="138"/>
      <c r="F150" s="139"/>
      <c r="G150" s="137">
        <f t="shared" si="181"/>
        <v>0</v>
      </c>
      <c r="H150" s="138"/>
      <c r="I150" s="139"/>
      <c r="J150" s="157">
        <f t="shared" si="182"/>
        <v>0</v>
      </c>
      <c r="K150" s="303"/>
      <c r="L150" s="139"/>
      <c r="M150" s="157">
        <f t="shared" si="183"/>
        <v>0</v>
      </c>
      <c r="N150" s="138"/>
      <c r="O150" s="139"/>
      <c r="P150" s="157">
        <f t="shared" si="184"/>
        <v>0</v>
      </c>
      <c r="Q150" s="303"/>
      <c r="R150" s="139"/>
      <c r="S150" s="157">
        <f t="shared" si="185"/>
        <v>0</v>
      </c>
      <c r="T150" s="138"/>
      <c r="U150" s="139"/>
      <c r="V150" s="157">
        <f t="shared" si="186"/>
        <v>0</v>
      </c>
      <c r="W150" s="303"/>
      <c r="X150" s="139"/>
      <c r="Y150" s="157">
        <f t="shared" si="187"/>
        <v>0</v>
      </c>
      <c r="Z150" s="138"/>
      <c r="AA150" s="139"/>
      <c r="AB150" s="157">
        <f t="shared" si="188"/>
        <v>0</v>
      </c>
      <c r="AC150" s="140">
        <f t="shared" si="160"/>
        <v>0</v>
      </c>
      <c r="AD150" s="141">
        <f t="shared" si="161"/>
        <v>0</v>
      </c>
      <c r="AE150" s="271">
        <f t="shared" si="162"/>
        <v>0</v>
      </c>
      <c r="AF150" s="143"/>
      <c r="AG150" s="144"/>
      <c r="AH150" s="115"/>
      <c r="AI150" s="115"/>
    </row>
    <row r="151" spans="1:35" ht="21.75" customHeight="1" outlineLevel="1" x14ac:dyDescent="0.25">
      <c r="A151" s="273" t="s">
        <v>111</v>
      </c>
      <c r="B151" s="274" t="s">
        <v>117</v>
      </c>
      <c r="C151" s="275" t="s">
        <v>263</v>
      </c>
      <c r="D151" s="276" t="s">
        <v>210</v>
      </c>
      <c r="E151" s="159"/>
      <c r="F151" s="160"/>
      <c r="G151" s="158">
        <f t="shared" si="181"/>
        <v>0</v>
      </c>
      <c r="H151" s="159"/>
      <c r="I151" s="160"/>
      <c r="J151" s="161">
        <f t="shared" si="182"/>
        <v>0</v>
      </c>
      <c r="K151" s="305"/>
      <c r="L151" s="160"/>
      <c r="M151" s="161">
        <f t="shared" si="183"/>
        <v>0</v>
      </c>
      <c r="N151" s="159"/>
      <c r="O151" s="160"/>
      <c r="P151" s="161">
        <f t="shared" si="184"/>
        <v>0</v>
      </c>
      <c r="Q151" s="305"/>
      <c r="R151" s="160"/>
      <c r="S151" s="161">
        <f t="shared" si="185"/>
        <v>0</v>
      </c>
      <c r="T151" s="159"/>
      <c r="U151" s="160"/>
      <c r="V151" s="161">
        <f t="shared" si="186"/>
        <v>0</v>
      </c>
      <c r="W151" s="305"/>
      <c r="X151" s="160"/>
      <c r="Y151" s="161">
        <f t="shared" si="187"/>
        <v>0</v>
      </c>
      <c r="Z151" s="159"/>
      <c r="AA151" s="160"/>
      <c r="AB151" s="161">
        <f t="shared" si="188"/>
        <v>0</v>
      </c>
      <c r="AC151" s="199">
        <f t="shared" si="160"/>
        <v>0</v>
      </c>
      <c r="AD151" s="200">
        <f t="shared" si="161"/>
        <v>0</v>
      </c>
      <c r="AE151" s="277">
        <f t="shared" si="162"/>
        <v>0</v>
      </c>
      <c r="AF151" s="202"/>
      <c r="AG151" s="203"/>
      <c r="AH151" s="115"/>
      <c r="AI151" s="115"/>
    </row>
    <row r="152" spans="1:35" ht="15" customHeight="1" x14ac:dyDescent="0.25">
      <c r="A152" s="279" t="s">
        <v>268</v>
      </c>
      <c r="B152" s="280"/>
      <c r="C152" s="281"/>
      <c r="D152" s="282"/>
      <c r="E152" s="283">
        <f t="shared" ref="E152:AB152" si="189">E148+E144+E140</f>
        <v>0</v>
      </c>
      <c r="F152" s="284">
        <f t="shared" si="189"/>
        <v>0</v>
      </c>
      <c r="G152" s="285">
        <f t="shared" si="189"/>
        <v>0</v>
      </c>
      <c r="H152" s="283">
        <f t="shared" si="189"/>
        <v>0</v>
      </c>
      <c r="I152" s="284">
        <f t="shared" si="189"/>
        <v>0</v>
      </c>
      <c r="J152" s="288">
        <f t="shared" si="189"/>
        <v>0</v>
      </c>
      <c r="K152" s="287">
        <f t="shared" si="189"/>
        <v>0</v>
      </c>
      <c r="L152" s="284">
        <f t="shared" si="189"/>
        <v>0</v>
      </c>
      <c r="M152" s="288">
        <f t="shared" si="189"/>
        <v>0</v>
      </c>
      <c r="N152" s="283">
        <f t="shared" si="189"/>
        <v>0</v>
      </c>
      <c r="O152" s="284">
        <f t="shared" si="189"/>
        <v>0</v>
      </c>
      <c r="P152" s="288">
        <f t="shared" si="189"/>
        <v>0</v>
      </c>
      <c r="Q152" s="287">
        <f t="shared" si="189"/>
        <v>0</v>
      </c>
      <c r="R152" s="284">
        <f t="shared" si="189"/>
        <v>0</v>
      </c>
      <c r="S152" s="288">
        <f t="shared" si="189"/>
        <v>0</v>
      </c>
      <c r="T152" s="283">
        <f t="shared" si="189"/>
        <v>0</v>
      </c>
      <c r="U152" s="284">
        <f t="shared" si="189"/>
        <v>0</v>
      </c>
      <c r="V152" s="288">
        <f t="shared" si="189"/>
        <v>0</v>
      </c>
      <c r="W152" s="287">
        <f t="shared" si="189"/>
        <v>0</v>
      </c>
      <c r="X152" s="284">
        <f t="shared" si="189"/>
        <v>0</v>
      </c>
      <c r="Y152" s="288">
        <f t="shared" si="189"/>
        <v>0</v>
      </c>
      <c r="Z152" s="283">
        <f t="shared" si="189"/>
        <v>0</v>
      </c>
      <c r="AA152" s="284">
        <f t="shared" si="189"/>
        <v>0</v>
      </c>
      <c r="AB152" s="288">
        <f t="shared" si="189"/>
        <v>0</v>
      </c>
      <c r="AC152" s="256">
        <f t="shared" si="160"/>
        <v>0</v>
      </c>
      <c r="AD152" s="347">
        <f t="shared" si="161"/>
        <v>0</v>
      </c>
      <c r="AE152" s="306">
        <f t="shared" si="162"/>
        <v>0</v>
      </c>
      <c r="AF152" s="362"/>
      <c r="AG152" s="308"/>
      <c r="AH152" s="115"/>
      <c r="AI152" s="115"/>
    </row>
    <row r="153" spans="1:35" ht="15.75" customHeight="1" x14ac:dyDescent="0.25">
      <c r="A153" s="363" t="s">
        <v>106</v>
      </c>
      <c r="B153" s="364" t="s">
        <v>31</v>
      </c>
      <c r="C153" s="219" t="s">
        <v>269</v>
      </c>
      <c r="D153" s="294"/>
      <c r="E153" s="105"/>
      <c r="F153" s="106"/>
      <c r="G153" s="106"/>
      <c r="H153" s="105"/>
      <c r="I153" s="106"/>
      <c r="J153" s="110"/>
      <c r="K153" s="106"/>
      <c r="L153" s="106"/>
      <c r="M153" s="110"/>
      <c r="N153" s="105"/>
      <c r="O153" s="106"/>
      <c r="P153" s="110"/>
      <c r="Q153" s="106"/>
      <c r="R153" s="106"/>
      <c r="S153" s="110"/>
      <c r="T153" s="105"/>
      <c r="U153" s="106"/>
      <c r="V153" s="110"/>
      <c r="W153" s="106"/>
      <c r="X153" s="106"/>
      <c r="Y153" s="110"/>
      <c r="Z153" s="105"/>
      <c r="AA153" s="106"/>
      <c r="AB153" s="106"/>
      <c r="AC153" s="111"/>
      <c r="AD153" s="112"/>
      <c r="AE153" s="112"/>
      <c r="AF153" s="113"/>
      <c r="AG153" s="114"/>
      <c r="AH153" s="115"/>
      <c r="AI153" s="115"/>
    </row>
    <row r="154" spans="1:35" ht="15.75" customHeight="1" outlineLevel="1" x14ac:dyDescent="0.25">
      <c r="A154" s="116" t="s">
        <v>108</v>
      </c>
      <c r="B154" s="117" t="s">
        <v>270</v>
      </c>
      <c r="C154" s="360" t="s">
        <v>271</v>
      </c>
      <c r="D154" s="267"/>
      <c r="E154" s="295">
        <f t="shared" ref="E154:AB154" si="190">SUM(E155:E164)</f>
        <v>2</v>
      </c>
      <c r="F154" s="296">
        <f t="shared" si="190"/>
        <v>2500</v>
      </c>
      <c r="G154" s="297">
        <f t="shared" si="190"/>
        <v>5000</v>
      </c>
      <c r="H154" s="295">
        <f t="shared" si="190"/>
        <v>2</v>
      </c>
      <c r="I154" s="296">
        <f t="shared" si="190"/>
        <v>2500</v>
      </c>
      <c r="J154" s="312">
        <f t="shared" si="190"/>
        <v>5000</v>
      </c>
      <c r="K154" s="311">
        <f t="shared" si="190"/>
        <v>0</v>
      </c>
      <c r="L154" s="296">
        <f t="shared" si="190"/>
        <v>0</v>
      </c>
      <c r="M154" s="312">
        <f t="shared" si="190"/>
        <v>0</v>
      </c>
      <c r="N154" s="295">
        <f t="shared" si="190"/>
        <v>0</v>
      </c>
      <c r="O154" s="296">
        <f t="shared" si="190"/>
        <v>0</v>
      </c>
      <c r="P154" s="312">
        <f t="shared" si="190"/>
        <v>0</v>
      </c>
      <c r="Q154" s="311">
        <f t="shared" si="190"/>
        <v>10000</v>
      </c>
      <c r="R154" s="296">
        <f t="shared" si="190"/>
        <v>0</v>
      </c>
      <c r="S154" s="312">
        <f t="shared" si="190"/>
        <v>0</v>
      </c>
      <c r="T154" s="295">
        <f t="shared" si="190"/>
        <v>0</v>
      </c>
      <c r="U154" s="296">
        <f t="shared" si="190"/>
        <v>0</v>
      </c>
      <c r="V154" s="312">
        <f t="shared" si="190"/>
        <v>0</v>
      </c>
      <c r="W154" s="311">
        <f t="shared" si="190"/>
        <v>0</v>
      </c>
      <c r="X154" s="296">
        <f t="shared" si="190"/>
        <v>0</v>
      </c>
      <c r="Y154" s="312">
        <f t="shared" si="190"/>
        <v>0</v>
      </c>
      <c r="Z154" s="295">
        <f t="shared" si="190"/>
        <v>0</v>
      </c>
      <c r="AA154" s="296">
        <f t="shared" si="190"/>
        <v>0</v>
      </c>
      <c r="AB154" s="312">
        <f t="shared" si="190"/>
        <v>0</v>
      </c>
      <c r="AC154" s="125">
        <f t="shared" ref="AC154:AC165" si="191">G154+M154+S154+Y154</f>
        <v>5000</v>
      </c>
      <c r="AD154" s="126">
        <f t="shared" ref="AD154:AD165" si="192">J154+P154+V154+AB154</f>
        <v>5000</v>
      </c>
      <c r="AE154" s="126">
        <f t="shared" ref="AE154:AE165" si="193">AC154-AD154</f>
        <v>0</v>
      </c>
      <c r="AF154" s="128">
        <f t="shared" ref="AF154:AF166" si="194">AE154/AC154</f>
        <v>0</v>
      </c>
      <c r="AG154" s="129"/>
      <c r="AH154" s="130"/>
      <c r="AI154" s="130"/>
    </row>
    <row r="155" spans="1:35" ht="15.75" customHeight="1" outlineLevel="1" x14ac:dyDescent="0.25">
      <c r="A155" s="192" t="s">
        <v>111</v>
      </c>
      <c r="B155" s="269" t="s">
        <v>112</v>
      </c>
      <c r="C155" s="270" t="s">
        <v>272</v>
      </c>
      <c r="D155" s="134" t="s">
        <v>210</v>
      </c>
      <c r="E155" s="138"/>
      <c r="F155" s="139"/>
      <c r="G155" s="137">
        <f t="shared" ref="G155:G164" si="195">E155*F155</f>
        <v>0</v>
      </c>
      <c r="H155" s="138"/>
      <c r="I155" s="139"/>
      <c r="J155" s="157">
        <f t="shared" ref="J155:J164" si="196">H155*I155</f>
        <v>0</v>
      </c>
      <c r="K155" s="303"/>
      <c r="L155" s="139"/>
      <c r="M155" s="157">
        <f t="shared" ref="M155:M164" si="197">K155*L155</f>
        <v>0</v>
      </c>
      <c r="N155" s="138"/>
      <c r="O155" s="139"/>
      <c r="P155" s="157">
        <f t="shared" ref="P155:P164" si="198">N155*O155</f>
        <v>0</v>
      </c>
      <c r="Q155" s="303"/>
      <c r="R155" s="139"/>
      <c r="S155" s="157">
        <f t="shared" ref="S155:S164" si="199">Q155*R155</f>
        <v>0</v>
      </c>
      <c r="T155" s="138"/>
      <c r="U155" s="139"/>
      <c r="V155" s="157">
        <f t="shared" ref="V155:V164" si="200">T155*U155</f>
        <v>0</v>
      </c>
      <c r="W155" s="303"/>
      <c r="X155" s="139"/>
      <c r="Y155" s="157">
        <f t="shared" ref="Y155:Y164" si="201">W155*X155</f>
        <v>0</v>
      </c>
      <c r="Z155" s="138"/>
      <c r="AA155" s="139"/>
      <c r="AB155" s="157">
        <f t="shared" ref="AB155:AB164" si="202">Z155*AA155</f>
        <v>0</v>
      </c>
      <c r="AC155" s="140">
        <f t="shared" si="191"/>
        <v>0</v>
      </c>
      <c r="AD155" s="141">
        <f t="shared" si="192"/>
        <v>0</v>
      </c>
      <c r="AE155" s="271">
        <f t="shared" si="193"/>
        <v>0</v>
      </c>
      <c r="AF155" s="143"/>
      <c r="AG155" s="144"/>
      <c r="AH155" s="115"/>
      <c r="AI155" s="115"/>
    </row>
    <row r="156" spans="1:35" ht="15.75" customHeight="1" outlineLevel="1" x14ac:dyDescent="0.25">
      <c r="A156" s="192" t="s">
        <v>111</v>
      </c>
      <c r="B156" s="269" t="s">
        <v>115</v>
      </c>
      <c r="C156" s="270" t="s">
        <v>273</v>
      </c>
      <c r="D156" s="134" t="s">
        <v>210</v>
      </c>
      <c r="E156" s="138"/>
      <c r="F156" s="139"/>
      <c r="G156" s="137">
        <f t="shared" si="195"/>
        <v>0</v>
      </c>
      <c r="H156" s="138"/>
      <c r="I156" s="139"/>
      <c r="J156" s="157">
        <f t="shared" si="196"/>
        <v>0</v>
      </c>
      <c r="K156" s="303"/>
      <c r="L156" s="139"/>
      <c r="M156" s="157">
        <f t="shared" si="197"/>
        <v>0</v>
      </c>
      <c r="N156" s="138"/>
      <c r="O156" s="139"/>
      <c r="P156" s="157">
        <f t="shared" si="198"/>
        <v>0</v>
      </c>
      <c r="Q156" s="303"/>
      <c r="R156" s="139"/>
      <c r="S156" s="157">
        <f t="shared" si="199"/>
        <v>0</v>
      </c>
      <c r="T156" s="138"/>
      <c r="U156" s="139"/>
      <c r="V156" s="157">
        <f t="shared" si="200"/>
        <v>0</v>
      </c>
      <c r="W156" s="303"/>
      <c r="X156" s="139"/>
      <c r="Y156" s="157">
        <f t="shared" si="201"/>
        <v>0</v>
      </c>
      <c r="Z156" s="138"/>
      <c r="AA156" s="139"/>
      <c r="AB156" s="157">
        <f t="shared" si="202"/>
        <v>0</v>
      </c>
      <c r="AC156" s="140">
        <f t="shared" si="191"/>
        <v>0</v>
      </c>
      <c r="AD156" s="141">
        <f t="shared" si="192"/>
        <v>0</v>
      </c>
      <c r="AE156" s="271">
        <f t="shared" si="193"/>
        <v>0</v>
      </c>
      <c r="AF156" s="143"/>
      <c r="AG156" s="144"/>
      <c r="AH156" s="115"/>
      <c r="AI156" s="115"/>
    </row>
    <row r="157" spans="1:35" ht="15.75" customHeight="1" outlineLevel="1" x14ac:dyDescent="0.25">
      <c r="A157" s="192" t="s">
        <v>111</v>
      </c>
      <c r="B157" s="269" t="s">
        <v>117</v>
      </c>
      <c r="C157" s="270" t="s">
        <v>274</v>
      </c>
      <c r="D157" s="134" t="s">
        <v>210</v>
      </c>
      <c r="E157" s="138"/>
      <c r="F157" s="139"/>
      <c r="G157" s="137">
        <f t="shared" si="195"/>
        <v>0</v>
      </c>
      <c r="H157" s="138"/>
      <c r="I157" s="139"/>
      <c r="J157" s="157">
        <f t="shared" si="196"/>
        <v>0</v>
      </c>
      <c r="K157" s="303"/>
      <c r="L157" s="139"/>
      <c r="M157" s="157">
        <f t="shared" si="197"/>
        <v>0</v>
      </c>
      <c r="N157" s="138"/>
      <c r="O157" s="139"/>
      <c r="P157" s="157">
        <f t="shared" si="198"/>
        <v>0</v>
      </c>
      <c r="Q157" s="303"/>
      <c r="R157" s="139"/>
      <c r="S157" s="157">
        <f t="shared" si="199"/>
        <v>0</v>
      </c>
      <c r="T157" s="138"/>
      <c r="U157" s="139"/>
      <c r="V157" s="157">
        <f t="shared" si="200"/>
        <v>0</v>
      </c>
      <c r="W157" s="303"/>
      <c r="X157" s="139"/>
      <c r="Y157" s="157">
        <f t="shared" si="201"/>
        <v>0</v>
      </c>
      <c r="Z157" s="138"/>
      <c r="AA157" s="139"/>
      <c r="AB157" s="157">
        <f t="shared" si="202"/>
        <v>0</v>
      </c>
      <c r="AC157" s="140">
        <f t="shared" si="191"/>
        <v>0</v>
      </c>
      <c r="AD157" s="141">
        <f t="shared" si="192"/>
        <v>0</v>
      </c>
      <c r="AE157" s="271">
        <f t="shared" si="193"/>
        <v>0</v>
      </c>
      <c r="AF157" s="143"/>
      <c r="AG157" s="144"/>
      <c r="AH157" s="115"/>
      <c r="AI157" s="115"/>
    </row>
    <row r="158" spans="1:35" ht="15.75" customHeight="1" outlineLevel="1" x14ac:dyDescent="0.25">
      <c r="A158" s="192" t="s">
        <v>111</v>
      </c>
      <c r="B158" s="269" t="s">
        <v>137</v>
      </c>
      <c r="C158" s="270" t="s">
        <v>275</v>
      </c>
      <c r="D158" s="134" t="s">
        <v>210</v>
      </c>
      <c r="E158" s="138"/>
      <c r="F158" s="139"/>
      <c r="G158" s="137">
        <f t="shared" si="195"/>
        <v>0</v>
      </c>
      <c r="H158" s="138"/>
      <c r="I158" s="139"/>
      <c r="J158" s="157">
        <f t="shared" si="196"/>
        <v>0</v>
      </c>
      <c r="K158" s="303"/>
      <c r="L158" s="139"/>
      <c r="M158" s="157">
        <f t="shared" si="197"/>
        <v>0</v>
      </c>
      <c r="N158" s="138"/>
      <c r="O158" s="139"/>
      <c r="P158" s="157">
        <f t="shared" si="198"/>
        <v>0</v>
      </c>
      <c r="Q158" s="303"/>
      <c r="R158" s="139"/>
      <c r="S158" s="157">
        <f t="shared" si="199"/>
        <v>0</v>
      </c>
      <c r="T158" s="138"/>
      <c r="U158" s="139"/>
      <c r="V158" s="157">
        <f t="shared" si="200"/>
        <v>0</v>
      </c>
      <c r="W158" s="303"/>
      <c r="X158" s="139"/>
      <c r="Y158" s="157">
        <f t="shared" si="201"/>
        <v>0</v>
      </c>
      <c r="Z158" s="138"/>
      <c r="AA158" s="139"/>
      <c r="AB158" s="157">
        <f t="shared" si="202"/>
        <v>0</v>
      </c>
      <c r="AC158" s="140">
        <f t="shared" si="191"/>
        <v>0</v>
      </c>
      <c r="AD158" s="141">
        <f t="shared" si="192"/>
        <v>0</v>
      </c>
      <c r="AE158" s="271">
        <f t="shared" si="193"/>
        <v>0</v>
      </c>
      <c r="AF158" s="143"/>
      <c r="AG158" s="144"/>
      <c r="AH158" s="115"/>
      <c r="AI158" s="115"/>
    </row>
    <row r="159" spans="1:35" ht="15.75" customHeight="1" outlineLevel="1" x14ac:dyDescent="0.25">
      <c r="A159" s="192" t="s">
        <v>111</v>
      </c>
      <c r="B159" s="365" t="s">
        <v>276</v>
      </c>
      <c r="C159" s="270" t="s">
        <v>277</v>
      </c>
      <c r="D159" s="134" t="s">
        <v>210</v>
      </c>
      <c r="E159" s="138"/>
      <c r="F159" s="139"/>
      <c r="G159" s="137">
        <f t="shared" si="195"/>
        <v>0</v>
      </c>
      <c r="H159" s="138"/>
      <c r="I159" s="139"/>
      <c r="J159" s="157">
        <f t="shared" si="196"/>
        <v>0</v>
      </c>
      <c r="K159" s="303"/>
      <c r="L159" s="139"/>
      <c r="M159" s="157">
        <f t="shared" si="197"/>
        <v>0</v>
      </c>
      <c r="N159" s="138"/>
      <c r="O159" s="139"/>
      <c r="P159" s="157">
        <f t="shared" si="198"/>
        <v>0</v>
      </c>
      <c r="Q159" s="303"/>
      <c r="R159" s="139"/>
      <c r="S159" s="157">
        <f t="shared" si="199"/>
        <v>0</v>
      </c>
      <c r="T159" s="138"/>
      <c r="U159" s="139"/>
      <c r="V159" s="157">
        <f t="shared" si="200"/>
        <v>0</v>
      </c>
      <c r="W159" s="303"/>
      <c r="X159" s="139"/>
      <c r="Y159" s="157">
        <f t="shared" si="201"/>
        <v>0</v>
      </c>
      <c r="Z159" s="138"/>
      <c r="AA159" s="139"/>
      <c r="AB159" s="157">
        <f t="shared" si="202"/>
        <v>0</v>
      </c>
      <c r="AC159" s="140">
        <f t="shared" si="191"/>
        <v>0</v>
      </c>
      <c r="AD159" s="141">
        <f t="shared" si="192"/>
        <v>0</v>
      </c>
      <c r="AE159" s="271">
        <f t="shared" si="193"/>
        <v>0</v>
      </c>
      <c r="AF159" s="143"/>
      <c r="AG159" s="144"/>
      <c r="AH159" s="115"/>
      <c r="AI159" s="115"/>
    </row>
    <row r="160" spans="1:35" ht="15.75" customHeight="1" outlineLevel="1" x14ac:dyDescent="0.25">
      <c r="A160" s="192" t="s">
        <v>111</v>
      </c>
      <c r="B160" s="269" t="s">
        <v>123</v>
      </c>
      <c r="C160" s="270" t="s">
        <v>278</v>
      </c>
      <c r="D160" s="134" t="s">
        <v>210</v>
      </c>
      <c r="E160" s="138"/>
      <c r="F160" s="139"/>
      <c r="G160" s="137">
        <f t="shared" si="195"/>
        <v>0</v>
      </c>
      <c r="H160" s="138"/>
      <c r="I160" s="139"/>
      <c r="J160" s="157">
        <f t="shared" si="196"/>
        <v>0</v>
      </c>
      <c r="K160" s="303"/>
      <c r="L160" s="139"/>
      <c r="M160" s="157">
        <f t="shared" si="197"/>
        <v>0</v>
      </c>
      <c r="N160" s="138"/>
      <c r="O160" s="139"/>
      <c r="P160" s="157">
        <f t="shared" si="198"/>
        <v>0</v>
      </c>
      <c r="Q160" s="303"/>
      <c r="R160" s="139"/>
      <c r="S160" s="157">
        <f t="shared" si="199"/>
        <v>0</v>
      </c>
      <c r="T160" s="138"/>
      <c r="U160" s="139"/>
      <c r="V160" s="157">
        <f t="shared" si="200"/>
        <v>0</v>
      </c>
      <c r="W160" s="303"/>
      <c r="X160" s="139"/>
      <c r="Y160" s="157">
        <f t="shared" si="201"/>
        <v>0</v>
      </c>
      <c r="Z160" s="138"/>
      <c r="AA160" s="139"/>
      <c r="AB160" s="157">
        <f t="shared" si="202"/>
        <v>0</v>
      </c>
      <c r="AC160" s="140">
        <f t="shared" si="191"/>
        <v>0</v>
      </c>
      <c r="AD160" s="141">
        <f t="shared" si="192"/>
        <v>0</v>
      </c>
      <c r="AE160" s="271">
        <f t="shared" si="193"/>
        <v>0</v>
      </c>
      <c r="AF160" s="143"/>
      <c r="AG160" s="144"/>
      <c r="AH160" s="115"/>
      <c r="AI160" s="115"/>
    </row>
    <row r="161" spans="1:35" ht="15.75" customHeight="1" outlineLevel="1" x14ac:dyDescent="0.25">
      <c r="A161" s="366" t="s">
        <v>111</v>
      </c>
      <c r="B161" s="367" t="s">
        <v>123</v>
      </c>
      <c r="C161" s="368" t="s">
        <v>279</v>
      </c>
      <c r="D161" s="369" t="s">
        <v>210</v>
      </c>
      <c r="E161" s="369">
        <v>2</v>
      </c>
      <c r="F161" s="369">
        <v>2500</v>
      </c>
      <c r="G161" s="369">
        <f t="shared" si="195"/>
        <v>5000</v>
      </c>
      <c r="H161" s="369">
        <v>2</v>
      </c>
      <c r="I161" s="369">
        <v>2500</v>
      </c>
      <c r="J161" s="370">
        <f t="shared" si="196"/>
        <v>5000</v>
      </c>
      <c r="K161" s="371"/>
      <c r="L161" s="371"/>
      <c r="M161" s="370">
        <f t="shared" si="197"/>
        <v>0</v>
      </c>
      <c r="N161" s="371"/>
      <c r="O161" s="371"/>
      <c r="P161" s="370">
        <f t="shared" si="198"/>
        <v>0</v>
      </c>
      <c r="Q161" s="372">
        <f>G161+J161+M161+P161</f>
        <v>10000</v>
      </c>
      <c r="R161" s="139"/>
      <c r="S161" s="157">
        <f t="shared" si="199"/>
        <v>0</v>
      </c>
      <c r="T161" s="138"/>
      <c r="U161" s="139"/>
      <c r="V161" s="157">
        <f t="shared" si="200"/>
        <v>0</v>
      </c>
      <c r="W161" s="303"/>
      <c r="X161" s="139"/>
      <c r="Y161" s="157">
        <f t="shared" si="201"/>
        <v>0</v>
      </c>
      <c r="Z161" s="138"/>
      <c r="AA161" s="139"/>
      <c r="AB161" s="157">
        <f t="shared" si="202"/>
        <v>0</v>
      </c>
      <c r="AC161" s="140">
        <f t="shared" si="191"/>
        <v>5000</v>
      </c>
      <c r="AD161" s="141">
        <f t="shared" si="192"/>
        <v>5000</v>
      </c>
      <c r="AE161" s="271">
        <f t="shared" si="193"/>
        <v>0</v>
      </c>
      <c r="AF161" s="143">
        <f t="shared" si="194"/>
        <v>0</v>
      </c>
      <c r="AG161" s="144"/>
      <c r="AH161" s="115"/>
      <c r="AI161" s="115"/>
    </row>
    <row r="162" spans="1:35" ht="15.75" customHeight="1" outlineLevel="1" x14ac:dyDescent="0.25">
      <c r="A162" s="192" t="s">
        <v>111</v>
      </c>
      <c r="B162" s="269" t="s">
        <v>127</v>
      </c>
      <c r="C162" s="270" t="s">
        <v>280</v>
      </c>
      <c r="D162" s="134" t="s">
        <v>210</v>
      </c>
      <c r="E162" s="138"/>
      <c r="F162" s="139"/>
      <c r="G162" s="137">
        <f t="shared" si="195"/>
        <v>0</v>
      </c>
      <c r="H162" s="138"/>
      <c r="I162" s="139"/>
      <c r="J162" s="157">
        <f t="shared" si="196"/>
        <v>0</v>
      </c>
      <c r="K162" s="303"/>
      <c r="L162" s="139"/>
      <c r="M162" s="157">
        <f t="shared" si="197"/>
        <v>0</v>
      </c>
      <c r="N162" s="138"/>
      <c r="O162" s="139"/>
      <c r="P162" s="157">
        <f t="shared" si="198"/>
        <v>0</v>
      </c>
      <c r="Q162" s="303"/>
      <c r="R162" s="139"/>
      <c r="S162" s="157">
        <f t="shared" si="199"/>
        <v>0</v>
      </c>
      <c r="T162" s="138"/>
      <c r="U162" s="139"/>
      <c r="V162" s="157">
        <f t="shared" si="200"/>
        <v>0</v>
      </c>
      <c r="W162" s="303"/>
      <c r="X162" s="139"/>
      <c r="Y162" s="157">
        <f t="shared" si="201"/>
        <v>0</v>
      </c>
      <c r="Z162" s="138"/>
      <c r="AA162" s="139"/>
      <c r="AB162" s="157">
        <f t="shared" si="202"/>
        <v>0</v>
      </c>
      <c r="AC162" s="140">
        <f t="shared" si="191"/>
        <v>0</v>
      </c>
      <c r="AD162" s="141">
        <f t="shared" si="192"/>
        <v>0</v>
      </c>
      <c r="AE162" s="271">
        <f t="shared" si="193"/>
        <v>0</v>
      </c>
      <c r="AF162" s="143"/>
      <c r="AG162" s="144"/>
      <c r="AH162" s="115"/>
      <c r="AI162" s="115"/>
    </row>
    <row r="163" spans="1:35" ht="15.75" customHeight="1" outlineLevel="1" x14ac:dyDescent="0.25">
      <c r="A163" s="195" t="s">
        <v>111</v>
      </c>
      <c r="B163" s="298" t="s">
        <v>130</v>
      </c>
      <c r="C163" s="299" t="s">
        <v>281</v>
      </c>
      <c r="D163" s="134" t="s">
        <v>210</v>
      </c>
      <c r="E163" s="154"/>
      <c r="F163" s="155"/>
      <c r="G163" s="137">
        <f t="shared" si="195"/>
        <v>0</v>
      </c>
      <c r="H163" s="154"/>
      <c r="I163" s="155"/>
      <c r="J163" s="157">
        <f t="shared" si="196"/>
        <v>0</v>
      </c>
      <c r="K163" s="303"/>
      <c r="L163" s="139"/>
      <c r="M163" s="157">
        <f t="shared" si="197"/>
        <v>0</v>
      </c>
      <c r="N163" s="138"/>
      <c r="O163" s="139"/>
      <c r="P163" s="157">
        <f t="shared" si="198"/>
        <v>0</v>
      </c>
      <c r="Q163" s="303"/>
      <c r="R163" s="139"/>
      <c r="S163" s="157">
        <f t="shared" si="199"/>
        <v>0</v>
      </c>
      <c r="T163" s="138"/>
      <c r="U163" s="139"/>
      <c r="V163" s="157">
        <f t="shared" si="200"/>
        <v>0</v>
      </c>
      <c r="W163" s="303"/>
      <c r="X163" s="139"/>
      <c r="Y163" s="157">
        <f t="shared" si="201"/>
        <v>0</v>
      </c>
      <c r="Z163" s="138"/>
      <c r="AA163" s="139"/>
      <c r="AB163" s="157">
        <f t="shared" si="202"/>
        <v>0</v>
      </c>
      <c r="AC163" s="140">
        <f t="shared" si="191"/>
        <v>0</v>
      </c>
      <c r="AD163" s="141">
        <f t="shared" si="192"/>
        <v>0</v>
      </c>
      <c r="AE163" s="271">
        <f t="shared" si="193"/>
        <v>0</v>
      </c>
      <c r="AF163" s="143"/>
      <c r="AG163" s="144"/>
      <c r="AH163" s="115"/>
      <c r="AI163" s="115"/>
    </row>
    <row r="164" spans="1:35" ht="15.75" customHeight="1" outlineLevel="1" x14ac:dyDescent="0.25">
      <c r="A164" s="273" t="s">
        <v>111</v>
      </c>
      <c r="B164" s="274" t="s">
        <v>148</v>
      </c>
      <c r="C164" s="275" t="s">
        <v>282</v>
      </c>
      <c r="D164" s="276" t="s">
        <v>210</v>
      </c>
      <c r="E164" s="159"/>
      <c r="F164" s="160"/>
      <c r="G164" s="158">
        <f t="shared" si="195"/>
        <v>0</v>
      </c>
      <c r="H164" s="159"/>
      <c r="I164" s="160"/>
      <c r="J164" s="161">
        <f t="shared" si="196"/>
        <v>0</v>
      </c>
      <c r="K164" s="305"/>
      <c r="L164" s="160"/>
      <c r="M164" s="161">
        <f t="shared" si="197"/>
        <v>0</v>
      </c>
      <c r="N164" s="159"/>
      <c r="O164" s="160"/>
      <c r="P164" s="161">
        <f t="shared" si="198"/>
        <v>0</v>
      </c>
      <c r="Q164" s="305"/>
      <c r="R164" s="160"/>
      <c r="S164" s="161">
        <f t="shared" si="199"/>
        <v>0</v>
      </c>
      <c r="T164" s="159"/>
      <c r="U164" s="160"/>
      <c r="V164" s="161">
        <f t="shared" si="200"/>
        <v>0</v>
      </c>
      <c r="W164" s="305"/>
      <c r="X164" s="160"/>
      <c r="Y164" s="161">
        <f t="shared" si="201"/>
        <v>0</v>
      </c>
      <c r="Z164" s="159"/>
      <c r="AA164" s="160"/>
      <c r="AB164" s="161">
        <f t="shared" si="202"/>
        <v>0</v>
      </c>
      <c r="AC164" s="199">
        <f t="shared" si="191"/>
        <v>0</v>
      </c>
      <c r="AD164" s="200">
        <f t="shared" si="192"/>
        <v>0</v>
      </c>
      <c r="AE164" s="277">
        <f t="shared" si="193"/>
        <v>0</v>
      </c>
      <c r="AF164" s="143"/>
      <c r="AG164" s="144"/>
      <c r="AH164" s="115"/>
      <c r="AI164" s="115"/>
    </row>
    <row r="165" spans="1:35" ht="15" customHeight="1" thickBot="1" x14ac:dyDescent="0.3">
      <c r="A165" s="279" t="s">
        <v>283</v>
      </c>
      <c r="B165" s="280"/>
      <c r="C165" s="281"/>
      <c r="D165" s="282"/>
      <c r="E165" s="373">
        <f t="shared" ref="E165:AB165" si="203">E154</f>
        <v>2</v>
      </c>
      <c r="F165" s="374">
        <f t="shared" si="203"/>
        <v>2500</v>
      </c>
      <c r="G165" s="375">
        <f t="shared" si="203"/>
        <v>5000</v>
      </c>
      <c r="H165" s="256">
        <f t="shared" si="203"/>
        <v>2</v>
      </c>
      <c r="I165" s="286">
        <f t="shared" si="203"/>
        <v>2500</v>
      </c>
      <c r="J165" s="306">
        <f t="shared" si="203"/>
        <v>5000</v>
      </c>
      <c r="K165" s="287">
        <f t="shared" si="203"/>
        <v>0</v>
      </c>
      <c r="L165" s="284">
        <f t="shared" si="203"/>
        <v>0</v>
      </c>
      <c r="M165" s="288">
        <f t="shared" si="203"/>
        <v>0</v>
      </c>
      <c r="N165" s="283">
        <f t="shared" si="203"/>
        <v>0</v>
      </c>
      <c r="O165" s="284">
        <f t="shared" si="203"/>
        <v>0</v>
      </c>
      <c r="P165" s="288">
        <f t="shared" si="203"/>
        <v>0</v>
      </c>
      <c r="Q165" s="287">
        <f t="shared" si="203"/>
        <v>10000</v>
      </c>
      <c r="R165" s="284">
        <f t="shared" si="203"/>
        <v>0</v>
      </c>
      <c r="S165" s="288">
        <f t="shared" si="203"/>
        <v>0</v>
      </c>
      <c r="T165" s="283">
        <f t="shared" si="203"/>
        <v>0</v>
      </c>
      <c r="U165" s="284">
        <f t="shared" si="203"/>
        <v>0</v>
      </c>
      <c r="V165" s="288">
        <f t="shared" si="203"/>
        <v>0</v>
      </c>
      <c r="W165" s="287">
        <f t="shared" si="203"/>
        <v>0</v>
      </c>
      <c r="X165" s="284">
        <f t="shared" si="203"/>
        <v>0</v>
      </c>
      <c r="Y165" s="288">
        <f t="shared" si="203"/>
        <v>0</v>
      </c>
      <c r="Z165" s="283">
        <f t="shared" si="203"/>
        <v>0</v>
      </c>
      <c r="AA165" s="284">
        <f t="shared" si="203"/>
        <v>0</v>
      </c>
      <c r="AB165" s="288">
        <f t="shared" si="203"/>
        <v>0</v>
      </c>
      <c r="AC165" s="283">
        <f t="shared" si="191"/>
        <v>5000</v>
      </c>
      <c r="AD165" s="289">
        <f t="shared" si="192"/>
        <v>5000</v>
      </c>
      <c r="AE165" s="288">
        <f>AC165-AD165</f>
        <v>0</v>
      </c>
      <c r="AF165" s="376">
        <f t="shared" si="194"/>
        <v>0</v>
      </c>
      <c r="AG165" s="291"/>
      <c r="AH165" s="115"/>
      <c r="AI165" s="115"/>
    </row>
    <row r="166" spans="1:35" ht="30" customHeight="1" thickBot="1" x14ac:dyDescent="0.3">
      <c r="A166" s="377" t="s">
        <v>106</v>
      </c>
      <c r="B166" s="378" t="s">
        <v>32</v>
      </c>
      <c r="C166" s="379" t="s">
        <v>284</v>
      </c>
      <c r="D166" s="380"/>
      <c r="E166" s="381">
        <f t="shared" ref="E166:J166" si="204">SUM(E167:E174)</f>
        <v>78</v>
      </c>
      <c r="F166" s="381">
        <f t="shared" si="204"/>
        <v>69290</v>
      </c>
      <c r="G166" s="381">
        <f t="shared" si="204"/>
        <v>214570</v>
      </c>
      <c r="H166" s="381">
        <f t="shared" si="204"/>
        <v>70</v>
      </c>
      <c r="I166" s="381">
        <f t="shared" si="204"/>
        <v>108490</v>
      </c>
      <c r="J166" s="381">
        <f t="shared" si="204"/>
        <v>214570</v>
      </c>
      <c r="K166" s="382"/>
      <c r="L166" s="382"/>
      <c r="M166" s="383"/>
      <c r="N166" s="384"/>
      <c r="O166" s="382"/>
      <c r="P166" s="383"/>
      <c r="Q166" s="382"/>
      <c r="R166" s="382"/>
      <c r="S166" s="383"/>
      <c r="T166" s="384"/>
      <c r="U166" s="382"/>
      <c r="V166" s="383"/>
      <c r="W166" s="382"/>
      <c r="X166" s="382"/>
      <c r="Y166" s="383"/>
      <c r="Z166" s="384"/>
      <c r="AA166" s="382"/>
      <c r="AB166" s="382"/>
      <c r="AC166" s="381">
        <f t="shared" ref="AC166:AF166" si="205">SUM(AC167:AC174)</f>
        <v>214570</v>
      </c>
      <c r="AD166" s="381">
        <f t="shared" si="205"/>
        <v>214570</v>
      </c>
      <c r="AE166" s="381">
        <f>AC166-AD166</f>
        <v>0</v>
      </c>
      <c r="AF166" s="381">
        <f t="shared" si="194"/>
        <v>0</v>
      </c>
      <c r="AG166" s="385"/>
      <c r="AH166" s="249"/>
      <c r="AI166" s="249"/>
    </row>
    <row r="167" spans="1:35" ht="30" customHeight="1" outlineLevel="1" x14ac:dyDescent="0.25">
      <c r="A167" s="204" t="s">
        <v>111</v>
      </c>
      <c r="B167" s="386" t="s">
        <v>112</v>
      </c>
      <c r="C167" s="147" t="s">
        <v>285</v>
      </c>
      <c r="D167" s="148" t="s">
        <v>286</v>
      </c>
      <c r="E167" s="150">
        <v>10</v>
      </c>
      <c r="F167" s="150">
        <v>2950</v>
      </c>
      <c r="G167" s="150">
        <f t="shared" ref="G167:G170" si="206">E167*F167</f>
        <v>29500</v>
      </c>
      <c r="H167" s="150">
        <v>10</v>
      </c>
      <c r="I167" s="150">
        <v>2950</v>
      </c>
      <c r="J167" s="387">
        <f t="shared" ref="J167:J170" si="207">H167*I167</f>
        <v>29500</v>
      </c>
      <c r="K167" s="388"/>
      <c r="L167" s="389"/>
      <c r="M167" s="387">
        <f t="shared" ref="M167:M170" si="208">K167*L167</f>
        <v>0</v>
      </c>
      <c r="N167" s="390"/>
      <c r="O167" s="389"/>
      <c r="P167" s="387">
        <f t="shared" ref="P167:P170" si="209">N167*O167</f>
        <v>0</v>
      </c>
      <c r="Q167" s="388"/>
      <c r="R167" s="389"/>
      <c r="S167" s="387">
        <f t="shared" ref="S167:S170" si="210">Q167*R167</f>
        <v>0</v>
      </c>
      <c r="T167" s="390"/>
      <c r="U167" s="389"/>
      <c r="V167" s="387">
        <f t="shared" ref="V167:V170" si="211">T167*U167</f>
        <v>0</v>
      </c>
      <c r="W167" s="388"/>
      <c r="X167" s="389"/>
      <c r="Y167" s="387">
        <f t="shared" ref="Y167:Y170" si="212">W167*X167</f>
        <v>0</v>
      </c>
      <c r="Z167" s="390"/>
      <c r="AA167" s="389"/>
      <c r="AB167" s="387">
        <f t="shared" ref="AB167:AB170" si="213">Z167*AA167</f>
        <v>0</v>
      </c>
      <c r="AC167" s="391">
        <f t="shared" ref="AC167:AC175" si="214">G167+M167+S167+Y167</f>
        <v>29500</v>
      </c>
      <c r="AD167" s="392">
        <f t="shared" ref="AD167:AD175" si="215">J167+P167+V167+AB167</f>
        <v>29500</v>
      </c>
      <c r="AE167" s="393">
        <f t="shared" ref="AE167:AE171" si="216">AC167-AD167</f>
        <v>0</v>
      </c>
      <c r="AF167" s="394">
        <f t="shared" ref="AF167:AF175" si="217">AE167/AC167</f>
        <v>0</v>
      </c>
      <c r="AG167" s="395"/>
      <c r="AH167" s="115"/>
      <c r="AI167" s="115"/>
    </row>
    <row r="168" spans="1:35" ht="30" customHeight="1" outlineLevel="1" x14ac:dyDescent="0.25">
      <c r="A168" s="204" t="s">
        <v>111</v>
      </c>
      <c r="B168" s="386" t="s">
        <v>115</v>
      </c>
      <c r="C168" s="147" t="s">
        <v>287</v>
      </c>
      <c r="D168" s="148" t="s">
        <v>288</v>
      </c>
      <c r="E168" s="150">
        <v>5</v>
      </c>
      <c r="F168" s="150">
        <v>5850</v>
      </c>
      <c r="G168" s="150">
        <f t="shared" si="206"/>
        <v>29250</v>
      </c>
      <c r="H168" s="150">
        <v>5</v>
      </c>
      <c r="I168" s="150">
        <v>5850</v>
      </c>
      <c r="J168" s="157">
        <f t="shared" si="207"/>
        <v>29250</v>
      </c>
      <c r="K168" s="303"/>
      <c r="L168" s="139"/>
      <c r="M168" s="157">
        <f t="shared" si="208"/>
        <v>0</v>
      </c>
      <c r="N168" s="138"/>
      <c r="O168" s="139"/>
      <c r="P168" s="157">
        <f t="shared" si="209"/>
        <v>0</v>
      </c>
      <c r="Q168" s="303"/>
      <c r="R168" s="139"/>
      <c r="S168" s="157">
        <f t="shared" si="210"/>
        <v>0</v>
      </c>
      <c r="T168" s="138"/>
      <c r="U168" s="139"/>
      <c r="V168" s="157">
        <f t="shared" si="211"/>
        <v>0</v>
      </c>
      <c r="W168" s="303"/>
      <c r="X168" s="139"/>
      <c r="Y168" s="157">
        <f t="shared" si="212"/>
        <v>0</v>
      </c>
      <c r="Z168" s="138"/>
      <c r="AA168" s="139"/>
      <c r="AB168" s="157">
        <f t="shared" si="213"/>
        <v>0</v>
      </c>
      <c r="AC168" s="140">
        <f t="shared" si="214"/>
        <v>29250</v>
      </c>
      <c r="AD168" s="141">
        <f t="shared" si="215"/>
        <v>29250</v>
      </c>
      <c r="AE168" s="271">
        <f t="shared" si="216"/>
        <v>0</v>
      </c>
      <c r="AF168" s="396">
        <f t="shared" si="217"/>
        <v>0</v>
      </c>
      <c r="AG168" s="397"/>
      <c r="AH168" s="115"/>
      <c r="AI168" s="115"/>
    </row>
    <row r="169" spans="1:35" ht="30" customHeight="1" outlineLevel="1" x14ac:dyDescent="0.25">
      <c r="A169" s="204" t="s">
        <v>111</v>
      </c>
      <c r="B169" s="386" t="s">
        <v>117</v>
      </c>
      <c r="C169" s="147" t="s">
        <v>289</v>
      </c>
      <c r="D169" s="148" t="s">
        <v>290</v>
      </c>
      <c r="E169" s="150">
        <v>21</v>
      </c>
      <c r="F169" s="150">
        <v>1400</v>
      </c>
      <c r="G169" s="150">
        <f t="shared" si="206"/>
        <v>29400</v>
      </c>
      <c r="H169" s="150">
        <v>21</v>
      </c>
      <c r="I169" s="150">
        <v>1400</v>
      </c>
      <c r="J169" s="157">
        <f t="shared" si="207"/>
        <v>29400</v>
      </c>
      <c r="K169" s="303"/>
      <c r="L169" s="139"/>
      <c r="M169" s="157">
        <f t="shared" si="208"/>
        <v>0</v>
      </c>
      <c r="N169" s="138"/>
      <c r="O169" s="139"/>
      <c r="P169" s="157">
        <f t="shared" si="209"/>
        <v>0</v>
      </c>
      <c r="Q169" s="303"/>
      <c r="R169" s="139"/>
      <c r="S169" s="157">
        <f t="shared" si="210"/>
        <v>0</v>
      </c>
      <c r="T169" s="138"/>
      <c r="U169" s="139"/>
      <c r="V169" s="157">
        <f t="shared" si="211"/>
        <v>0</v>
      </c>
      <c r="W169" s="303"/>
      <c r="X169" s="139"/>
      <c r="Y169" s="157">
        <f t="shared" si="212"/>
        <v>0</v>
      </c>
      <c r="Z169" s="138"/>
      <c r="AA169" s="139"/>
      <c r="AB169" s="157">
        <f t="shared" si="213"/>
        <v>0</v>
      </c>
      <c r="AC169" s="140">
        <f t="shared" si="214"/>
        <v>29400</v>
      </c>
      <c r="AD169" s="141">
        <f t="shared" si="215"/>
        <v>29400</v>
      </c>
      <c r="AE169" s="271">
        <f t="shared" si="216"/>
        <v>0</v>
      </c>
      <c r="AF169" s="396">
        <f t="shared" si="217"/>
        <v>0</v>
      </c>
      <c r="AG169" s="397"/>
      <c r="AH169" s="115"/>
      <c r="AI169" s="115"/>
    </row>
    <row r="170" spans="1:35" ht="30" customHeight="1" outlineLevel="1" x14ac:dyDescent="0.25">
      <c r="A170" s="204" t="s">
        <v>111</v>
      </c>
      <c r="B170" s="386" t="s">
        <v>119</v>
      </c>
      <c r="C170" s="147" t="s">
        <v>291</v>
      </c>
      <c r="D170" s="148" t="s">
        <v>139</v>
      </c>
      <c r="E170" s="150">
        <v>7</v>
      </c>
      <c r="F170" s="150">
        <v>4200</v>
      </c>
      <c r="G170" s="150">
        <f t="shared" si="206"/>
        <v>29400</v>
      </c>
      <c r="H170" s="232">
        <v>1</v>
      </c>
      <c r="I170" s="232">
        <v>29400</v>
      </c>
      <c r="J170" s="157">
        <f t="shared" si="207"/>
        <v>29400</v>
      </c>
      <c r="K170" s="325"/>
      <c r="L170" s="155"/>
      <c r="M170" s="198">
        <f t="shared" si="208"/>
        <v>0</v>
      </c>
      <c r="N170" s="154"/>
      <c r="O170" s="155"/>
      <c r="P170" s="198">
        <f t="shared" si="209"/>
        <v>0</v>
      </c>
      <c r="Q170" s="325"/>
      <c r="R170" s="155"/>
      <c r="S170" s="198">
        <f t="shared" si="210"/>
        <v>0</v>
      </c>
      <c r="T170" s="159"/>
      <c r="U170" s="160"/>
      <c r="V170" s="161">
        <f t="shared" si="211"/>
        <v>0</v>
      </c>
      <c r="W170" s="305"/>
      <c r="X170" s="160"/>
      <c r="Y170" s="161">
        <f t="shared" si="212"/>
        <v>0</v>
      </c>
      <c r="Z170" s="159"/>
      <c r="AA170" s="160"/>
      <c r="AB170" s="161">
        <f t="shared" si="213"/>
        <v>0</v>
      </c>
      <c r="AC170" s="199">
        <f t="shared" si="214"/>
        <v>29400</v>
      </c>
      <c r="AD170" s="200">
        <f t="shared" si="215"/>
        <v>29400</v>
      </c>
      <c r="AE170" s="277">
        <f t="shared" si="216"/>
        <v>0</v>
      </c>
      <c r="AF170" s="396">
        <f t="shared" si="217"/>
        <v>0</v>
      </c>
      <c r="AG170" s="397"/>
      <c r="AH170" s="115"/>
      <c r="AI170" s="115"/>
    </row>
    <row r="171" spans="1:35" ht="30" customHeight="1" outlineLevel="1" x14ac:dyDescent="0.25">
      <c r="A171" s="204" t="s">
        <v>111</v>
      </c>
      <c r="B171" s="386" t="s">
        <v>121</v>
      </c>
      <c r="C171" s="147" t="s">
        <v>292</v>
      </c>
      <c r="D171" s="148" t="s">
        <v>139</v>
      </c>
      <c r="E171" s="232">
        <v>1</v>
      </c>
      <c r="F171" s="150">
        <f t="shared" ref="F171:G171" si="218">16800+6120</f>
        <v>22920</v>
      </c>
      <c r="G171" s="237">
        <f t="shared" si="218"/>
        <v>22920</v>
      </c>
      <c r="H171" s="135">
        <v>1</v>
      </c>
      <c r="I171" s="136">
        <v>22920</v>
      </c>
      <c r="J171" s="398">
        <f>6120+16800</f>
        <v>22920</v>
      </c>
      <c r="K171" s="139"/>
      <c r="L171" s="139"/>
      <c r="M171" s="139"/>
      <c r="N171" s="139"/>
      <c r="O171" s="139"/>
      <c r="P171" s="139"/>
      <c r="Q171" s="139"/>
      <c r="R171" s="139"/>
      <c r="S171" s="139"/>
      <c r="T171" s="399"/>
      <c r="U171" s="400"/>
      <c r="V171" s="401"/>
      <c r="W171" s="399"/>
      <c r="X171" s="400"/>
      <c r="Y171" s="401"/>
      <c r="Z171" s="402"/>
      <c r="AA171" s="400"/>
      <c r="AB171" s="401"/>
      <c r="AC171" s="199">
        <f t="shared" si="214"/>
        <v>22920</v>
      </c>
      <c r="AD171" s="200">
        <f t="shared" si="215"/>
        <v>22920</v>
      </c>
      <c r="AE171" s="277">
        <f t="shared" si="216"/>
        <v>0</v>
      </c>
      <c r="AF171" s="396">
        <f t="shared" si="217"/>
        <v>0</v>
      </c>
      <c r="AG171" s="403"/>
      <c r="AH171" s="115"/>
      <c r="AI171" s="115"/>
    </row>
    <row r="172" spans="1:35" ht="30" customHeight="1" outlineLevel="1" x14ac:dyDescent="0.25">
      <c r="A172" s="204" t="s">
        <v>111</v>
      </c>
      <c r="B172" s="404" t="s">
        <v>189</v>
      </c>
      <c r="C172" s="147" t="s">
        <v>293</v>
      </c>
      <c r="D172" s="369" t="s">
        <v>294</v>
      </c>
      <c r="E172" s="150">
        <v>3</v>
      </c>
      <c r="F172" s="150">
        <v>7000</v>
      </c>
      <c r="G172" s="150">
        <f t="shared" ref="G172:G174" si="219">E172*F172</f>
        <v>21000</v>
      </c>
      <c r="H172" s="135">
        <v>1</v>
      </c>
      <c r="I172" s="136">
        <v>21000</v>
      </c>
      <c r="J172" s="398">
        <f t="shared" ref="J172:J174" si="220">H172*I172</f>
        <v>21000</v>
      </c>
      <c r="K172" s="139"/>
      <c r="L172" s="139"/>
      <c r="M172" s="139"/>
      <c r="N172" s="139"/>
      <c r="O172" s="139"/>
      <c r="P172" s="139"/>
      <c r="Q172" s="139"/>
      <c r="R172" s="139"/>
      <c r="S172" s="139"/>
      <c r="T172" s="399"/>
      <c r="U172" s="400"/>
      <c r="V172" s="401"/>
      <c r="W172" s="399"/>
      <c r="X172" s="400"/>
      <c r="Y172" s="401"/>
      <c r="Z172" s="402"/>
      <c r="AA172" s="400"/>
      <c r="AB172" s="401"/>
      <c r="AC172" s="199">
        <f t="shared" si="214"/>
        <v>21000</v>
      </c>
      <c r="AD172" s="200">
        <f t="shared" si="215"/>
        <v>21000</v>
      </c>
      <c r="AE172" s="277">
        <f t="shared" ref="AE172" si="221">AC172-AD172</f>
        <v>0</v>
      </c>
      <c r="AF172" s="396">
        <f t="shared" ref="AF172" si="222">AE172/AC172</f>
        <v>0</v>
      </c>
      <c r="AG172" s="403"/>
      <c r="AH172" s="115"/>
      <c r="AI172" s="115"/>
    </row>
    <row r="173" spans="1:35" ht="30" customHeight="1" outlineLevel="1" x14ac:dyDescent="0.25">
      <c r="A173" s="204" t="s">
        <v>111</v>
      </c>
      <c r="B173" s="386" t="s">
        <v>123</v>
      </c>
      <c r="C173" s="147" t="s">
        <v>295</v>
      </c>
      <c r="D173" s="369" t="s">
        <v>296</v>
      </c>
      <c r="E173" s="150">
        <v>30</v>
      </c>
      <c r="F173" s="150">
        <v>970</v>
      </c>
      <c r="G173" s="150">
        <f t="shared" si="219"/>
        <v>29100</v>
      </c>
      <c r="H173" s="150">
        <v>30</v>
      </c>
      <c r="I173" s="150">
        <v>970</v>
      </c>
      <c r="J173" s="157">
        <f t="shared" si="220"/>
        <v>29100</v>
      </c>
      <c r="K173" s="139"/>
      <c r="L173" s="139"/>
      <c r="M173" s="139"/>
      <c r="N173" s="139"/>
      <c r="O173" s="139"/>
      <c r="P173" s="139"/>
      <c r="Q173" s="139"/>
      <c r="R173" s="139"/>
      <c r="S173" s="139"/>
      <c r="T173" s="399"/>
      <c r="U173" s="400"/>
      <c r="V173" s="401"/>
      <c r="W173" s="399"/>
      <c r="X173" s="400"/>
      <c r="Y173" s="401"/>
      <c r="Z173" s="402"/>
      <c r="AA173" s="400"/>
      <c r="AB173" s="401"/>
      <c r="AC173" s="199">
        <f t="shared" si="214"/>
        <v>29100</v>
      </c>
      <c r="AD173" s="200">
        <f t="shared" si="215"/>
        <v>29100</v>
      </c>
      <c r="AE173" s="277">
        <f t="shared" ref="AE173:AE175" si="223">AC173-AD173</f>
        <v>0</v>
      </c>
      <c r="AF173" s="396">
        <f t="shared" si="217"/>
        <v>0</v>
      </c>
      <c r="AG173" s="403"/>
      <c r="AH173" s="115"/>
      <c r="AI173" s="115"/>
    </row>
    <row r="174" spans="1:35" ht="30" customHeight="1" outlineLevel="1" x14ac:dyDescent="0.25">
      <c r="A174" s="204" t="s">
        <v>111</v>
      </c>
      <c r="B174" s="386" t="s">
        <v>125</v>
      </c>
      <c r="C174" s="147" t="s">
        <v>297</v>
      </c>
      <c r="D174" s="369" t="s">
        <v>298</v>
      </c>
      <c r="E174" s="150">
        <v>1</v>
      </c>
      <c r="F174" s="150">
        <v>24000</v>
      </c>
      <c r="G174" s="150">
        <f t="shared" si="219"/>
        <v>24000</v>
      </c>
      <c r="H174" s="150">
        <v>1</v>
      </c>
      <c r="I174" s="150">
        <v>24000</v>
      </c>
      <c r="J174" s="157">
        <f t="shared" si="220"/>
        <v>24000</v>
      </c>
      <c r="K174" s="139"/>
      <c r="L174" s="139"/>
      <c r="M174" s="139"/>
      <c r="N174" s="139"/>
      <c r="O174" s="139"/>
      <c r="P174" s="139"/>
      <c r="Q174" s="139"/>
      <c r="R174" s="139"/>
      <c r="S174" s="139"/>
      <c r="T174" s="399"/>
      <c r="U174" s="400"/>
      <c r="V174" s="401"/>
      <c r="W174" s="399"/>
      <c r="X174" s="400"/>
      <c r="Y174" s="401"/>
      <c r="Z174" s="402"/>
      <c r="AA174" s="400"/>
      <c r="AB174" s="401"/>
      <c r="AC174" s="199">
        <f t="shared" si="214"/>
        <v>24000</v>
      </c>
      <c r="AD174" s="200">
        <f t="shared" si="215"/>
        <v>24000</v>
      </c>
      <c r="AE174" s="277">
        <f t="shared" si="223"/>
        <v>0</v>
      </c>
      <c r="AF174" s="396">
        <f t="shared" si="217"/>
        <v>0</v>
      </c>
      <c r="AG174" s="403"/>
      <c r="AH174" s="115"/>
      <c r="AI174" s="115"/>
    </row>
    <row r="175" spans="1:35" ht="15" customHeight="1" x14ac:dyDescent="0.25">
      <c r="A175" s="405" t="s">
        <v>299</v>
      </c>
      <c r="B175" s="406"/>
      <c r="C175" s="407"/>
      <c r="D175" s="408"/>
      <c r="E175" s="409">
        <f t="shared" ref="E175:J175" si="224">E166</f>
        <v>78</v>
      </c>
      <c r="F175" s="409">
        <f t="shared" si="224"/>
        <v>69290</v>
      </c>
      <c r="G175" s="409">
        <f t="shared" si="224"/>
        <v>214570</v>
      </c>
      <c r="H175" s="409">
        <f t="shared" si="224"/>
        <v>70</v>
      </c>
      <c r="I175" s="409">
        <f t="shared" si="224"/>
        <v>108490</v>
      </c>
      <c r="J175" s="409">
        <f t="shared" si="224"/>
        <v>214570</v>
      </c>
      <c r="K175" s="410">
        <f t="shared" ref="K175:AB175" si="225">SUM(K167:K170)</f>
        <v>0</v>
      </c>
      <c r="L175" s="411">
        <f t="shared" si="225"/>
        <v>0</v>
      </c>
      <c r="M175" s="412">
        <f t="shared" si="225"/>
        <v>0</v>
      </c>
      <c r="N175" s="413">
        <f t="shared" si="225"/>
        <v>0</v>
      </c>
      <c r="O175" s="411">
        <f t="shared" si="225"/>
        <v>0</v>
      </c>
      <c r="P175" s="412">
        <f t="shared" si="225"/>
        <v>0</v>
      </c>
      <c r="Q175" s="410">
        <f t="shared" si="225"/>
        <v>0</v>
      </c>
      <c r="R175" s="411">
        <f t="shared" si="225"/>
        <v>0</v>
      </c>
      <c r="S175" s="412">
        <f t="shared" si="225"/>
        <v>0</v>
      </c>
      <c r="T175" s="414">
        <f t="shared" si="225"/>
        <v>0</v>
      </c>
      <c r="U175" s="415">
        <f t="shared" si="225"/>
        <v>0</v>
      </c>
      <c r="V175" s="416">
        <f t="shared" si="225"/>
        <v>0</v>
      </c>
      <c r="W175" s="417">
        <f t="shared" si="225"/>
        <v>0</v>
      </c>
      <c r="X175" s="415">
        <f t="shared" si="225"/>
        <v>0</v>
      </c>
      <c r="Y175" s="416">
        <f t="shared" si="225"/>
        <v>0</v>
      </c>
      <c r="Z175" s="414">
        <f t="shared" si="225"/>
        <v>0</v>
      </c>
      <c r="AA175" s="415">
        <f t="shared" si="225"/>
        <v>0</v>
      </c>
      <c r="AB175" s="416">
        <f t="shared" si="225"/>
        <v>0</v>
      </c>
      <c r="AC175" s="283">
        <f t="shared" si="214"/>
        <v>214570</v>
      </c>
      <c r="AD175" s="289">
        <f t="shared" si="215"/>
        <v>214570</v>
      </c>
      <c r="AE175" s="288">
        <f t="shared" si="223"/>
        <v>0</v>
      </c>
      <c r="AF175" s="376">
        <f t="shared" si="217"/>
        <v>0</v>
      </c>
      <c r="AG175" s="291"/>
      <c r="AH175" s="115"/>
      <c r="AI175" s="115"/>
    </row>
    <row r="176" spans="1:35" ht="15" customHeight="1" x14ac:dyDescent="0.25">
      <c r="A176" s="363" t="s">
        <v>106</v>
      </c>
      <c r="B176" s="418" t="s">
        <v>33</v>
      </c>
      <c r="C176" s="219" t="s">
        <v>300</v>
      </c>
      <c r="D176" s="419"/>
      <c r="E176" s="105"/>
      <c r="F176" s="106"/>
      <c r="G176" s="106"/>
      <c r="H176" s="105"/>
      <c r="I176" s="106"/>
      <c r="J176" s="110"/>
      <c r="K176" s="106"/>
      <c r="L176" s="106"/>
      <c r="M176" s="110"/>
      <c r="N176" s="105"/>
      <c r="O176" s="106"/>
      <c r="P176" s="110"/>
      <c r="Q176" s="106"/>
      <c r="R176" s="106"/>
      <c r="S176" s="110"/>
      <c r="T176" s="105"/>
      <c r="U176" s="106"/>
      <c r="V176" s="110"/>
      <c r="W176" s="106"/>
      <c r="X176" s="106"/>
      <c r="Y176" s="110"/>
      <c r="Z176" s="105"/>
      <c r="AA176" s="106"/>
      <c r="AB176" s="106"/>
      <c r="AC176" s="357"/>
      <c r="AD176" s="358"/>
      <c r="AE176" s="358"/>
      <c r="AF176" s="420"/>
      <c r="AG176" s="421"/>
      <c r="AH176" s="115"/>
      <c r="AI176" s="115"/>
    </row>
    <row r="177" spans="1:35" ht="30" customHeight="1" outlineLevel="1" x14ac:dyDescent="0.25">
      <c r="A177" s="422" t="s">
        <v>111</v>
      </c>
      <c r="B177" s="423" t="s">
        <v>112</v>
      </c>
      <c r="C177" s="424" t="s">
        <v>301</v>
      </c>
      <c r="D177" s="369" t="s">
        <v>298</v>
      </c>
      <c r="E177" s="150">
        <v>1</v>
      </c>
      <c r="F177" s="150">
        <v>24000</v>
      </c>
      <c r="G177" s="425">
        <f t="shared" ref="G177:G178" si="226">E177*F177</f>
        <v>24000</v>
      </c>
      <c r="H177" s="150">
        <v>1</v>
      </c>
      <c r="I177" s="150">
        <v>24000</v>
      </c>
      <c r="J177" s="387">
        <f t="shared" ref="J177:J178" si="227">H177*I177</f>
        <v>24000</v>
      </c>
      <c r="K177" s="426"/>
      <c r="L177" s="427"/>
      <c r="M177" s="428">
        <f t="shared" ref="M177:M178" si="228">K177*L177</f>
        <v>0</v>
      </c>
      <c r="N177" s="429"/>
      <c r="O177" s="427"/>
      <c r="P177" s="428">
        <f t="shared" ref="P177:P178" si="229">N177*O177</f>
        <v>0</v>
      </c>
      <c r="Q177" s="426"/>
      <c r="R177" s="427"/>
      <c r="S177" s="428">
        <f t="shared" ref="S177:S178" si="230">Q177*R177</f>
        <v>0</v>
      </c>
      <c r="T177" s="429"/>
      <c r="U177" s="427"/>
      <c r="V177" s="428">
        <f t="shared" ref="V177:V178" si="231">T177*U177</f>
        <v>0</v>
      </c>
      <c r="W177" s="426"/>
      <c r="X177" s="427"/>
      <c r="Y177" s="428">
        <f t="shared" ref="Y177:Y178" si="232">W177*X177</f>
        <v>0</v>
      </c>
      <c r="Z177" s="429"/>
      <c r="AA177" s="427"/>
      <c r="AB177" s="428">
        <f t="shared" ref="AB177:AB178" si="233">Z177*AA177</f>
        <v>0</v>
      </c>
      <c r="AC177" s="391">
        <f t="shared" ref="AC177:AC179" si="234">G177+M177+S177+Y177</f>
        <v>24000</v>
      </c>
      <c r="AD177" s="392">
        <f t="shared" ref="AD177:AD179" si="235">J177+P177+V177+AB177</f>
        <v>24000</v>
      </c>
      <c r="AE177" s="393">
        <f t="shared" ref="AE177:AE179" si="236">AC177-AD177</f>
        <v>0</v>
      </c>
      <c r="AF177" s="394">
        <f t="shared" ref="AF177:AF179" si="237">AE177/AC177</f>
        <v>0</v>
      </c>
      <c r="AG177" s="395"/>
      <c r="AH177" s="115"/>
      <c r="AI177" s="115"/>
    </row>
    <row r="178" spans="1:35" ht="30" customHeight="1" outlineLevel="1" x14ac:dyDescent="0.25">
      <c r="A178" s="430" t="s">
        <v>111</v>
      </c>
      <c r="B178" s="423" t="s">
        <v>115</v>
      </c>
      <c r="C178" s="431" t="s">
        <v>302</v>
      </c>
      <c r="D178" s="369" t="s">
        <v>298</v>
      </c>
      <c r="E178" s="150">
        <v>1</v>
      </c>
      <c r="F178" s="232">
        <v>20000</v>
      </c>
      <c r="G178" s="137">
        <f t="shared" si="226"/>
        <v>20000</v>
      </c>
      <c r="H178" s="150">
        <v>1</v>
      </c>
      <c r="I178" s="232">
        <v>20000</v>
      </c>
      <c r="J178" s="157">
        <f t="shared" si="227"/>
        <v>20000</v>
      </c>
      <c r="K178" s="325"/>
      <c r="L178" s="155"/>
      <c r="M178" s="198">
        <f t="shared" si="228"/>
        <v>0</v>
      </c>
      <c r="N178" s="154"/>
      <c r="O178" s="155"/>
      <c r="P178" s="198">
        <f t="shared" si="229"/>
        <v>0</v>
      </c>
      <c r="Q178" s="325"/>
      <c r="R178" s="155"/>
      <c r="S178" s="198">
        <f t="shared" si="230"/>
        <v>0</v>
      </c>
      <c r="T178" s="154"/>
      <c r="U178" s="155"/>
      <c r="V178" s="198">
        <f t="shared" si="231"/>
        <v>0</v>
      </c>
      <c r="W178" s="325"/>
      <c r="X178" s="155"/>
      <c r="Y178" s="198">
        <f t="shared" si="232"/>
        <v>0</v>
      </c>
      <c r="Z178" s="154"/>
      <c r="AA178" s="155"/>
      <c r="AB178" s="198">
        <f t="shared" si="233"/>
        <v>0</v>
      </c>
      <c r="AC178" s="199">
        <f t="shared" si="234"/>
        <v>20000</v>
      </c>
      <c r="AD178" s="200">
        <f t="shared" si="235"/>
        <v>20000</v>
      </c>
      <c r="AE178" s="277">
        <f t="shared" si="236"/>
        <v>0</v>
      </c>
      <c r="AF178" s="396">
        <f t="shared" si="237"/>
        <v>0</v>
      </c>
      <c r="AG178" s="397"/>
      <c r="AH178" s="115"/>
      <c r="AI178" s="115"/>
    </row>
    <row r="179" spans="1:35" ht="15" customHeight="1" x14ac:dyDescent="0.25">
      <c r="A179" s="279" t="s">
        <v>303</v>
      </c>
      <c r="B179" s="280"/>
      <c r="C179" s="281"/>
      <c r="D179" s="282"/>
      <c r="E179" s="283">
        <f t="shared" ref="E179:AB179" si="238">SUM(E177:E178)</f>
        <v>2</v>
      </c>
      <c r="F179" s="284">
        <f t="shared" si="238"/>
        <v>44000</v>
      </c>
      <c r="G179" s="285">
        <f t="shared" si="238"/>
        <v>44000</v>
      </c>
      <c r="H179" s="256">
        <f t="shared" si="238"/>
        <v>2</v>
      </c>
      <c r="I179" s="286">
        <f t="shared" si="238"/>
        <v>44000</v>
      </c>
      <c r="J179" s="306">
        <f t="shared" si="238"/>
        <v>44000</v>
      </c>
      <c r="K179" s="287">
        <f t="shared" si="238"/>
        <v>0</v>
      </c>
      <c r="L179" s="284">
        <f t="shared" si="238"/>
        <v>0</v>
      </c>
      <c r="M179" s="288">
        <f t="shared" si="238"/>
        <v>0</v>
      </c>
      <c r="N179" s="283">
        <f t="shared" si="238"/>
        <v>0</v>
      </c>
      <c r="O179" s="284">
        <f t="shared" si="238"/>
        <v>0</v>
      </c>
      <c r="P179" s="288">
        <f t="shared" si="238"/>
        <v>0</v>
      </c>
      <c r="Q179" s="287">
        <f t="shared" si="238"/>
        <v>0</v>
      </c>
      <c r="R179" s="284">
        <f t="shared" si="238"/>
        <v>0</v>
      </c>
      <c r="S179" s="288">
        <f t="shared" si="238"/>
        <v>0</v>
      </c>
      <c r="T179" s="283">
        <f t="shared" si="238"/>
        <v>0</v>
      </c>
      <c r="U179" s="284">
        <f t="shared" si="238"/>
        <v>0</v>
      </c>
      <c r="V179" s="288">
        <f t="shared" si="238"/>
        <v>0</v>
      </c>
      <c r="W179" s="287">
        <f t="shared" si="238"/>
        <v>0</v>
      </c>
      <c r="X179" s="284">
        <f t="shared" si="238"/>
        <v>0</v>
      </c>
      <c r="Y179" s="288">
        <f t="shared" si="238"/>
        <v>0</v>
      </c>
      <c r="Z179" s="283">
        <f t="shared" si="238"/>
        <v>0</v>
      </c>
      <c r="AA179" s="284">
        <f t="shared" si="238"/>
        <v>0</v>
      </c>
      <c r="AB179" s="288">
        <f t="shared" si="238"/>
        <v>0</v>
      </c>
      <c r="AC179" s="256">
        <f t="shared" si="234"/>
        <v>44000</v>
      </c>
      <c r="AD179" s="347">
        <f t="shared" si="235"/>
        <v>44000</v>
      </c>
      <c r="AE179" s="306">
        <f t="shared" si="236"/>
        <v>0</v>
      </c>
      <c r="AF179" s="432">
        <f t="shared" si="237"/>
        <v>0</v>
      </c>
      <c r="AG179" s="433"/>
      <c r="AH179" s="115"/>
      <c r="AI179" s="115"/>
    </row>
    <row r="180" spans="1:35" ht="54.75" customHeight="1" x14ac:dyDescent="0.25">
      <c r="A180" s="434" t="s">
        <v>106</v>
      </c>
      <c r="B180" s="418" t="s">
        <v>34</v>
      </c>
      <c r="C180" s="219" t="s">
        <v>304</v>
      </c>
      <c r="D180" s="419"/>
      <c r="E180" s="105"/>
      <c r="F180" s="106"/>
      <c r="G180" s="106"/>
      <c r="H180" s="105"/>
      <c r="I180" s="106"/>
      <c r="J180" s="110"/>
      <c r="K180" s="106"/>
      <c r="L180" s="106"/>
      <c r="M180" s="110"/>
      <c r="N180" s="105"/>
      <c r="O180" s="106"/>
      <c r="P180" s="110"/>
      <c r="Q180" s="106"/>
      <c r="R180" s="106"/>
      <c r="S180" s="110"/>
      <c r="T180" s="105"/>
      <c r="U180" s="106"/>
      <c r="V180" s="110"/>
      <c r="W180" s="106"/>
      <c r="X180" s="106"/>
      <c r="Y180" s="110"/>
      <c r="Z180" s="105"/>
      <c r="AA180" s="106"/>
      <c r="AB180" s="110"/>
      <c r="AC180" s="357"/>
      <c r="AD180" s="358"/>
      <c r="AE180" s="358"/>
      <c r="AF180" s="420"/>
      <c r="AG180" s="421"/>
      <c r="AH180" s="115"/>
      <c r="AI180" s="115"/>
    </row>
    <row r="181" spans="1:35" ht="30" customHeight="1" outlineLevel="1" x14ac:dyDescent="0.25">
      <c r="A181" s="422" t="s">
        <v>111</v>
      </c>
      <c r="B181" s="423" t="s">
        <v>112</v>
      </c>
      <c r="C181" s="435" t="s">
        <v>305</v>
      </c>
      <c r="D181" s="436" t="s">
        <v>306</v>
      </c>
      <c r="E181" s="429"/>
      <c r="F181" s="427"/>
      <c r="G181" s="425">
        <f t="shared" ref="G181:G182" si="239">E181*F181</f>
        <v>0</v>
      </c>
      <c r="H181" s="390"/>
      <c r="I181" s="389"/>
      <c r="J181" s="387">
        <f t="shared" ref="J181:J182" si="240">H181*I181</f>
        <v>0</v>
      </c>
      <c r="K181" s="426"/>
      <c r="L181" s="427"/>
      <c r="M181" s="428">
        <f t="shared" ref="M181:M182" si="241">K181*L181</f>
        <v>0</v>
      </c>
      <c r="N181" s="429"/>
      <c r="O181" s="427"/>
      <c r="P181" s="428">
        <f t="shared" ref="P181:P182" si="242">N181*O181</f>
        <v>0</v>
      </c>
      <c r="Q181" s="426"/>
      <c r="R181" s="427"/>
      <c r="S181" s="428">
        <f t="shared" ref="S181:S182" si="243">Q181*R181</f>
        <v>0</v>
      </c>
      <c r="T181" s="429"/>
      <c r="U181" s="427"/>
      <c r="V181" s="428">
        <f t="shared" ref="V181:V182" si="244">T181*U181</f>
        <v>0</v>
      </c>
      <c r="W181" s="426"/>
      <c r="X181" s="427"/>
      <c r="Y181" s="428">
        <f t="shared" ref="Y181:Y182" si="245">W181*X181</f>
        <v>0</v>
      </c>
      <c r="Z181" s="429"/>
      <c r="AA181" s="427"/>
      <c r="AB181" s="428">
        <f t="shared" ref="AB181:AB182" si="246">Z181*AA181</f>
        <v>0</v>
      </c>
      <c r="AC181" s="391">
        <f t="shared" ref="AC181:AC183" si="247">G181+M181+S181+Y181</f>
        <v>0</v>
      </c>
      <c r="AD181" s="392">
        <f t="shared" ref="AD181:AD183" si="248">J181+P181+V181+AB181</f>
        <v>0</v>
      </c>
      <c r="AE181" s="393">
        <f t="shared" ref="AE181:AE183" si="249">AC181-AD181</f>
        <v>0</v>
      </c>
      <c r="AF181" s="396"/>
      <c r="AG181" s="397"/>
      <c r="AH181" s="115"/>
      <c r="AI181" s="115"/>
    </row>
    <row r="182" spans="1:35" ht="30" customHeight="1" outlineLevel="1" x14ac:dyDescent="0.25">
      <c r="A182" s="430" t="s">
        <v>111</v>
      </c>
      <c r="B182" s="423" t="s">
        <v>115</v>
      </c>
      <c r="C182" s="437" t="s">
        <v>305</v>
      </c>
      <c r="D182" s="300" t="s">
        <v>306</v>
      </c>
      <c r="E182" s="154"/>
      <c r="F182" s="155"/>
      <c r="G182" s="137">
        <f t="shared" si="239"/>
        <v>0</v>
      </c>
      <c r="H182" s="154"/>
      <c r="I182" s="155"/>
      <c r="J182" s="157">
        <f t="shared" si="240"/>
        <v>0</v>
      </c>
      <c r="K182" s="325"/>
      <c r="L182" s="155"/>
      <c r="M182" s="198">
        <f t="shared" si="241"/>
        <v>0</v>
      </c>
      <c r="N182" s="154"/>
      <c r="O182" s="155"/>
      <c r="P182" s="198">
        <f t="shared" si="242"/>
        <v>0</v>
      </c>
      <c r="Q182" s="325"/>
      <c r="R182" s="155"/>
      <c r="S182" s="198">
        <f t="shared" si="243"/>
        <v>0</v>
      </c>
      <c r="T182" s="154"/>
      <c r="U182" s="155"/>
      <c r="V182" s="198">
        <f t="shared" si="244"/>
        <v>0</v>
      </c>
      <c r="W182" s="325"/>
      <c r="X182" s="155"/>
      <c r="Y182" s="198">
        <f t="shared" si="245"/>
        <v>0</v>
      </c>
      <c r="Z182" s="154"/>
      <c r="AA182" s="155"/>
      <c r="AB182" s="198">
        <f t="shared" si="246"/>
        <v>0</v>
      </c>
      <c r="AC182" s="199">
        <f t="shared" si="247"/>
        <v>0</v>
      </c>
      <c r="AD182" s="200">
        <f t="shared" si="248"/>
        <v>0</v>
      </c>
      <c r="AE182" s="277">
        <f t="shared" si="249"/>
        <v>0</v>
      </c>
      <c r="AF182" s="396"/>
      <c r="AG182" s="397"/>
      <c r="AH182" s="115"/>
      <c r="AI182" s="115"/>
    </row>
    <row r="183" spans="1:35" ht="42" customHeight="1" x14ac:dyDescent="0.25">
      <c r="A183" s="616" t="s">
        <v>307</v>
      </c>
      <c r="B183" s="601"/>
      <c r="C183" s="602"/>
      <c r="D183" s="438"/>
      <c r="E183" s="439">
        <f t="shared" ref="E183:AB183" si="250">SUM(E181:E182)</f>
        <v>0</v>
      </c>
      <c r="F183" s="440">
        <f t="shared" si="250"/>
        <v>0</v>
      </c>
      <c r="G183" s="441">
        <f t="shared" si="250"/>
        <v>0</v>
      </c>
      <c r="H183" s="442">
        <f t="shared" si="250"/>
        <v>0</v>
      </c>
      <c r="I183" s="443">
        <f t="shared" si="250"/>
        <v>0</v>
      </c>
      <c r="J183" s="443">
        <f t="shared" si="250"/>
        <v>0</v>
      </c>
      <c r="K183" s="444">
        <f t="shared" si="250"/>
        <v>0</v>
      </c>
      <c r="L183" s="440">
        <f t="shared" si="250"/>
        <v>0</v>
      </c>
      <c r="M183" s="440">
        <f t="shared" si="250"/>
        <v>0</v>
      </c>
      <c r="N183" s="439">
        <f t="shared" si="250"/>
        <v>0</v>
      </c>
      <c r="O183" s="440">
        <f t="shared" si="250"/>
        <v>0</v>
      </c>
      <c r="P183" s="440">
        <f t="shared" si="250"/>
        <v>0</v>
      </c>
      <c r="Q183" s="444">
        <f t="shared" si="250"/>
        <v>0</v>
      </c>
      <c r="R183" s="440">
        <f t="shared" si="250"/>
        <v>0</v>
      </c>
      <c r="S183" s="440">
        <f t="shared" si="250"/>
        <v>0</v>
      </c>
      <c r="T183" s="439">
        <f t="shared" si="250"/>
        <v>0</v>
      </c>
      <c r="U183" s="440">
        <f t="shared" si="250"/>
        <v>0</v>
      </c>
      <c r="V183" s="440">
        <f t="shared" si="250"/>
        <v>0</v>
      </c>
      <c r="W183" s="444">
        <f t="shared" si="250"/>
        <v>0</v>
      </c>
      <c r="X183" s="440">
        <f t="shared" si="250"/>
        <v>0</v>
      </c>
      <c r="Y183" s="440">
        <f t="shared" si="250"/>
        <v>0</v>
      </c>
      <c r="Z183" s="439">
        <f t="shared" si="250"/>
        <v>0</v>
      </c>
      <c r="AA183" s="440">
        <f t="shared" si="250"/>
        <v>0</v>
      </c>
      <c r="AB183" s="440">
        <f t="shared" si="250"/>
        <v>0</v>
      </c>
      <c r="AC183" s="256">
        <f t="shared" si="247"/>
        <v>0</v>
      </c>
      <c r="AD183" s="347">
        <f t="shared" si="248"/>
        <v>0</v>
      </c>
      <c r="AE183" s="306">
        <f t="shared" si="249"/>
        <v>0</v>
      </c>
      <c r="AF183" s="445"/>
      <c r="AG183" s="446"/>
      <c r="AH183" s="115"/>
      <c r="AI183" s="115"/>
    </row>
    <row r="184" spans="1:35" ht="15.75" customHeight="1" x14ac:dyDescent="0.25">
      <c r="A184" s="292" t="s">
        <v>106</v>
      </c>
      <c r="B184" s="364" t="s">
        <v>35</v>
      </c>
      <c r="C184" s="447" t="s">
        <v>308</v>
      </c>
      <c r="D184" s="448"/>
      <c r="E184" s="449"/>
      <c r="F184" s="450"/>
      <c r="G184" s="450"/>
      <c r="H184" s="449"/>
      <c r="I184" s="450"/>
      <c r="J184" s="450"/>
      <c r="K184" s="450"/>
      <c r="L184" s="450"/>
      <c r="M184" s="451"/>
      <c r="N184" s="449"/>
      <c r="O184" s="450"/>
      <c r="P184" s="451"/>
      <c r="Q184" s="450"/>
      <c r="R184" s="450"/>
      <c r="S184" s="451"/>
      <c r="T184" s="449"/>
      <c r="U184" s="450"/>
      <c r="V184" s="451"/>
      <c r="W184" s="450"/>
      <c r="X184" s="450"/>
      <c r="Y184" s="451"/>
      <c r="Z184" s="449"/>
      <c r="AA184" s="450"/>
      <c r="AB184" s="451"/>
      <c r="AC184" s="449"/>
      <c r="AD184" s="450"/>
      <c r="AE184" s="450"/>
      <c r="AF184" s="420"/>
      <c r="AG184" s="421"/>
      <c r="AH184" s="115"/>
      <c r="AI184" s="115"/>
    </row>
    <row r="185" spans="1:35" ht="30" customHeight="1" outlineLevel="1" x14ac:dyDescent="0.25">
      <c r="A185" s="452" t="s">
        <v>111</v>
      </c>
      <c r="B185" s="453" t="s">
        <v>112</v>
      </c>
      <c r="C185" s="454" t="s">
        <v>309</v>
      </c>
      <c r="D185" s="455" t="s">
        <v>310</v>
      </c>
      <c r="E185" s="390"/>
      <c r="F185" s="389"/>
      <c r="G185" s="456">
        <f t="shared" ref="G185:G187" si="251">E185*F185</f>
        <v>0</v>
      </c>
      <c r="H185" s="390"/>
      <c r="I185" s="389"/>
      <c r="J185" s="387">
        <f t="shared" ref="J185:J187" si="252">H185*I185</f>
        <v>0</v>
      </c>
      <c r="K185" s="388"/>
      <c r="L185" s="389"/>
      <c r="M185" s="387">
        <f t="shared" ref="M185:M187" si="253">K185*L185</f>
        <v>0</v>
      </c>
      <c r="N185" s="390"/>
      <c r="O185" s="389"/>
      <c r="P185" s="387">
        <f t="shared" ref="P185:P187" si="254">N185*O185</f>
        <v>0</v>
      </c>
      <c r="Q185" s="388"/>
      <c r="R185" s="389"/>
      <c r="S185" s="387">
        <f t="shared" ref="S185:S187" si="255">Q185*R185</f>
        <v>0</v>
      </c>
      <c r="T185" s="390"/>
      <c r="U185" s="389"/>
      <c r="V185" s="387">
        <f t="shared" ref="V185:V187" si="256">T185*U185</f>
        <v>0</v>
      </c>
      <c r="W185" s="388"/>
      <c r="X185" s="389"/>
      <c r="Y185" s="387">
        <f t="shared" ref="Y185:Y187" si="257">W185*X185</f>
        <v>0</v>
      </c>
      <c r="Z185" s="390"/>
      <c r="AA185" s="389"/>
      <c r="AB185" s="456">
        <f t="shared" ref="AB185:AB187" si="258">Z185*AA185</f>
        <v>0</v>
      </c>
      <c r="AC185" s="391">
        <f t="shared" ref="AC185:AC188" si="259">G185+M185+S185+Y185</f>
        <v>0</v>
      </c>
      <c r="AD185" s="457">
        <f t="shared" ref="AD185:AD188" si="260">J185+P185+V185+AB185</f>
        <v>0</v>
      </c>
      <c r="AE185" s="458">
        <f t="shared" ref="AE185:AE188" si="261">AC185-AD185</f>
        <v>0</v>
      </c>
      <c r="AF185" s="459"/>
      <c r="AG185" s="397"/>
      <c r="AH185" s="115"/>
      <c r="AI185" s="115"/>
    </row>
    <row r="186" spans="1:35" ht="30" customHeight="1" outlineLevel="1" x14ac:dyDescent="0.25">
      <c r="A186" s="204" t="s">
        <v>111</v>
      </c>
      <c r="B186" s="386" t="s">
        <v>117</v>
      </c>
      <c r="C186" s="147" t="s">
        <v>311</v>
      </c>
      <c r="D186" s="148" t="s">
        <v>312</v>
      </c>
      <c r="E186" s="150">
        <v>150</v>
      </c>
      <c r="F186" s="150">
        <v>195</v>
      </c>
      <c r="G186" s="150">
        <f t="shared" si="251"/>
        <v>29250</v>
      </c>
      <c r="H186" s="150">
        <v>150</v>
      </c>
      <c r="I186" s="150">
        <v>195</v>
      </c>
      <c r="J186" s="157">
        <f t="shared" si="252"/>
        <v>29250</v>
      </c>
      <c r="K186" s="303"/>
      <c r="L186" s="139"/>
      <c r="M186" s="157">
        <f t="shared" si="253"/>
        <v>0</v>
      </c>
      <c r="N186" s="138"/>
      <c r="O186" s="139"/>
      <c r="P186" s="157">
        <f t="shared" si="254"/>
        <v>0</v>
      </c>
      <c r="Q186" s="303"/>
      <c r="R186" s="139"/>
      <c r="S186" s="157">
        <f t="shared" si="255"/>
        <v>0</v>
      </c>
      <c r="T186" s="138"/>
      <c r="U186" s="139"/>
      <c r="V186" s="157">
        <f t="shared" si="256"/>
        <v>0</v>
      </c>
      <c r="W186" s="303"/>
      <c r="X186" s="139"/>
      <c r="Y186" s="157">
        <f t="shared" si="257"/>
        <v>0</v>
      </c>
      <c r="Z186" s="138"/>
      <c r="AA186" s="139"/>
      <c r="AB186" s="137">
        <f t="shared" si="258"/>
        <v>0</v>
      </c>
      <c r="AC186" s="140">
        <f t="shared" si="259"/>
        <v>29250</v>
      </c>
      <c r="AD186" s="460">
        <f t="shared" si="260"/>
        <v>29250</v>
      </c>
      <c r="AE186" s="461">
        <f t="shared" si="261"/>
        <v>0</v>
      </c>
      <c r="AF186" s="459">
        <f t="shared" ref="AF185:AF188" si="262">AE186/AC186</f>
        <v>0</v>
      </c>
      <c r="AG186" s="397"/>
      <c r="AH186" s="115"/>
      <c r="AI186" s="115"/>
    </row>
    <row r="187" spans="1:35" ht="30" customHeight="1" outlineLevel="1" x14ac:dyDescent="0.25">
      <c r="A187" s="273" t="s">
        <v>111</v>
      </c>
      <c r="B187" s="462" t="s">
        <v>117</v>
      </c>
      <c r="C187" s="463" t="s">
        <v>313</v>
      </c>
      <c r="D187" s="464" t="s">
        <v>312</v>
      </c>
      <c r="E187" s="159"/>
      <c r="F187" s="160"/>
      <c r="G187" s="158">
        <f t="shared" si="251"/>
        <v>0</v>
      </c>
      <c r="H187" s="159"/>
      <c r="I187" s="160"/>
      <c r="J187" s="161">
        <f t="shared" si="252"/>
        <v>0</v>
      </c>
      <c r="K187" s="305"/>
      <c r="L187" s="160"/>
      <c r="M187" s="161">
        <f t="shared" si="253"/>
        <v>0</v>
      </c>
      <c r="N187" s="159"/>
      <c r="O187" s="160"/>
      <c r="P187" s="161">
        <f t="shared" si="254"/>
        <v>0</v>
      </c>
      <c r="Q187" s="305"/>
      <c r="R187" s="160"/>
      <c r="S187" s="161">
        <f t="shared" si="255"/>
        <v>0</v>
      </c>
      <c r="T187" s="159"/>
      <c r="U187" s="160"/>
      <c r="V187" s="161">
        <f t="shared" si="256"/>
        <v>0</v>
      </c>
      <c r="W187" s="305"/>
      <c r="X187" s="160"/>
      <c r="Y187" s="161">
        <f t="shared" si="257"/>
        <v>0</v>
      </c>
      <c r="Z187" s="159"/>
      <c r="AA187" s="160"/>
      <c r="AB187" s="158">
        <f t="shared" si="258"/>
        <v>0</v>
      </c>
      <c r="AC187" s="353">
        <f t="shared" si="259"/>
        <v>0</v>
      </c>
      <c r="AD187" s="465">
        <f t="shared" si="260"/>
        <v>0</v>
      </c>
      <c r="AE187" s="461">
        <f t="shared" si="261"/>
        <v>0</v>
      </c>
      <c r="AF187" s="459"/>
      <c r="AG187" s="397"/>
      <c r="AH187" s="115"/>
      <c r="AI187" s="115"/>
    </row>
    <row r="188" spans="1:35" ht="15.75" customHeight="1" x14ac:dyDescent="0.25">
      <c r="A188" s="617" t="s">
        <v>314</v>
      </c>
      <c r="B188" s="618"/>
      <c r="C188" s="618"/>
      <c r="D188" s="466"/>
      <c r="E188" s="467">
        <f t="shared" ref="E188:AB188" si="263">SUM(E185:E187)</f>
        <v>150</v>
      </c>
      <c r="F188" s="468">
        <f t="shared" si="263"/>
        <v>195</v>
      </c>
      <c r="G188" s="469">
        <f t="shared" si="263"/>
        <v>29250</v>
      </c>
      <c r="H188" s="470">
        <f t="shared" si="263"/>
        <v>150</v>
      </c>
      <c r="I188" s="471">
        <f t="shared" si="263"/>
        <v>195</v>
      </c>
      <c r="J188" s="471">
        <f t="shared" si="263"/>
        <v>29250</v>
      </c>
      <c r="K188" s="472">
        <f t="shared" si="263"/>
        <v>0</v>
      </c>
      <c r="L188" s="468">
        <f t="shared" si="263"/>
        <v>0</v>
      </c>
      <c r="M188" s="468">
        <f t="shared" si="263"/>
        <v>0</v>
      </c>
      <c r="N188" s="467">
        <f t="shared" si="263"/>
        <v>0</v>
      </c>
      <c r="O188" s="468">
        <f t="shared" si="263"/>
        <v>0</v>
      </c>
      <c r="P188" s="468">
        <f t="shared" si="263"/>
        <v>0</v>
      </c>
      <c r="Q188" s="472">
        <f t="shared" si="263"/>
        <v>0</v>
      </c>
      <c r="R188" s="468">
        <f t="shared" si="263"/>
        <v>0</v>
      </c>
      <c r="S188" s="468">
        <f t="shared" si="263"/>
        <v>0</v>
      </c>
      <c r="T188" s="467">
        <f t="shared" si="263"/>
        <v>0</v>
      </c>
      <c r="U188" s="468">
        <f t="shared" si="263"/>
        <v>0</v>
      </c>
      <c r="V188" s="468">
        <f t="shared" si="263"/>
        <v>0</v>
      </c>
      <c r="W188" s="472">
        <f t="shared" si="263"/>
        <v>0</v>
      </c>
      <c r="X188" s="468">
        <f t="shared" si="263"/>
        <v>0</v>
      </c>
      <c r="Y188" s="468">
        <f t="shared" si="263"/>
        <v>0</v>
      </c>
      <c r="Z188" s="467">
        <f t="shared" si="263"/>
        <v>0</v>
      </c>
      <c r="AA188" s="468">
        <f t="shared" si="263"/>
        <v>0</v>
      </c>
      <c r="AB188" s="468">
        <f t="shared" si="263"/>
        <v>0</v>
      </c>
      <c r="AC188" s="473">
        <f t="shared" si="259"/>
        <v>29250</v>
      </c>
      <c r="AD188" s="474">
        <f t="shared" si="260"/>
        <v>29250</v>
      </c>
      <c r="AE188" s="475">
        <f t="shared" si="261"/>
        <v>0</v>
      </c>
      <c r="AF188" s="476">
        <f t="shared" si="262"/>
        <v>0</v>
      </c>
      <c r="AG188" s="446"/>
      <c r="AH188" s="115"/>
      <c r="AI188" s="115"/>
    </row>
    <row r="189" spans="1:35" ht="15" customHeight="1" x14ac:dyDescent="0.25">
      <c r="A189" s="292" t="s">
        <v>106</v>
      </c>
      <c r="B189" s="364" t="s">
        <v>36</v>
      </c>
      <c r="C189" s="447" t="s">
        <v>315</v>
      </c>
      <c r="D189" s="477"/>
      <c r="E189" s="478"/>
      <c r="F189" s="479"/>
      <c r="G189" s="479"/>
      <c r="H189" s="478"/>
      <c r="I189" s="479"/>
      <c r="J189" s="480"/>
      <c r="K189" s="479"/>
      <c r="L189" s="479"/>
      <c r="M189" s="480"/>
      <c r="N189" s="478"/>
      <c r="O189" s="479"/>
      <c r="P189" s="480"/>
      <c r="Q189" s="479"/>
      <c r="R189" s="479"/>
      <c r="S189" s="480"/>
      <c r="T189" s="478"/>
      <c r="U189" s="479"/>
      <c r="V189" s="480"/>
      <c r="W189" s="479"/>
      <c r="X189" s="479"/>
      <c r="Y189" s="480"/>
      <c r="Z189" s="478"/>
      <c r="AA189" s="479"/>
      <c r="AB189" s="480"/>
      <c r="AC189" s="449"/>
      <c r="AD189" s="450"/>
      <c r="AE189" s="481"/>
      <c r="AF189" s="482"/>
      <c r="AG189" s="483"/>
      <c r="AH189" s="115"/>
      <c r="AI189" s="115"/>
    </row>
    <row r="190" spans="1:35" ht="30" customHeight="1" outlineLevel="1" x14ac:dyDescent="0.25">
      <c r="A190" s="452" t="s">
        <v>111</v>
      </c>
      <c r="B190" s="453" t="s">
        <v>112</v>
      </c>
      <c r="C190" s="454" t="s">
        <v>316</v>
      </c>
      <c r="D190" s="455" t="s">
        <v>298</v>
      </c>
      <c r="E190" s="390"/>
      <c r="F190" s="389"/>
      <c r="G190" s="456">
        <f t="shared" ref="G190:G193" si="264">E190*F190</f>
        <v>0</v>
      </c>
      <c r="H190" s="390"/>
      <c r="I190" s="389"/>
      <c r="J190" s="387">
        <f t="shared" ref="J190:J193" si="265">H190*I190</f>
        <v>0</v>
      </c>
      <c r="K190" s="388"/>
      <c r="L190" s="389"/>
      <c r="M190" s="387">
        <f t="shared" ref="M190:M193" si="266">K190*L190</f>
        <v>0</v>
      </c>
      <c r="N190" s="390"/>
      <c r="O190" s="389"/>
      <c r="P190" s="387">
        <f t="shared" ref="P190:P193" si="267">N190*O190</f>
        <v>0</v>
      </c>
      <c r="Q190" s="388"/>
      <c r="R190" s="389"/>
      <c r="S190" s="387">
        <f t="shared" ref="S190:S193" si="268">Q190*R190</f>
        <v>0</v>
      </c>
      <c r="T190" s="390"/>
      <c r="U190" s="389"/>
      <c r="V190" s="387">
        <f t="shared" ref="V190:V193" si="269">T190*U190</f>
        <v>0</v>
      </c>
      <c r="W190" s="388"/>
      <c r="X190" s="389"/>
      <c r="Y190" s="387">
        <f t="shared" ref="Y190:Y193" si="270">W190*X190</f>
        <v>0</v>
      </c>
      <c r="Z190" s="390"/>
      <c r="AA190" s="389"/>
      <c r="AB190" s="456">
        <f t="shared" ref="AB190:AB193" si="271">Z190*AA190</f>
        <v>0</v>
      </c>
      <c r="AC190" s="391">
        <f t="shared" ref="AC190:AC194" si="272">G190+M190+S190+Y190</f>
        <v>0</v>
      </c>
      <c r="AD190" s="457">
        <f t="shared" ref="AD190:AD194" si="273">J190+P190+V190+AB190</f>
        <v>0</v>
      </c>
      <c r="AE190" s="391">
        <f t="shared" ref="AE190:AE194" si="274">AC190-AD190</f>
        <v>0</v>
      </c>
      <c r="AF190" s="394"/>
      <c r="AG190" s="395"/>
      <c r="AH190" s="115"/>
      <c r="AI190" s="115"/>
    </row>
    <row r="191" spans="1:35" ht="30" customHeight="1" outlineLevel="1" x14ac:dyDescent="0.25">
      <c r="A191" s="192" t="s">
        <v>111</v>
      </c>
      <c r="B191" s="484" t="s">
        <v>115</v>
      </c>
      <c r="C191" s="147" t="s">
        <v>317</v>
      </c>
      <c r="D191" s="485" t="s">
        <v>298</v>
      </c>
      <c r="E191" s="138"/>
      <c r="F191" s="139"/>
      <c r="G191" s="137">
        <f t="shared" si="264"/>
        <v>0</v>
      </c>
      <c r="H191" s="138"/>
      <c r="I191" s="139"/>
      <c r="J191" s="157">
        <f t="shared" si="265"/>
        <v>0</v>
      </c>
      <c r="K191" s="303"/>
      <c r="L191" s="139"/>
      <c r="M191" s="157">
        <f t="shared" si="266"/>
        <v>0</v>
      </c>
      <c r="N191" s="138"/>
      <c r="O191" s="139"/>
      <c r="P191" s="157">
        <f t="shared" si="267"/>
        <v>0</v>
      </c>
      <c r="Q191" s="303"/>
      <c r="R191" s="139"/>
      <c r="S191" s="157">
        <f t="shared" si="268"/>
        <v>0</v>
      </c>
      <c r="T191" s="138"/>
      <c r="U191" s="139"/>
      <c r="V191" s="157">
        <f t="shared" si="269"/>
        <v>0</v>
      </c>
      <c r="W191" s="303"/>
      <c r="X191" s="139"/>
      <c r="Y191" s="157">
        <f t="shared" si="270"/>
        <v>0</v>
      </c>
      <c r="Z191" s="138"/>
      <c r="AA191" s="139"/>
      <c r="AB191" s="137">
        <f t="shared" si="271"/>
        <v>0</v>
      </c>
      <c r="AC191" s="140">
        <f t="shared" si="272"/>
        <v>0</v>
      </c>
      <c r="AD191" s="460">
        <f t="shared" si="273"/>
        <v>0</v>
      </c>
      <c r="AE191" s="140">
        <f t="shared" si="274"/>
        <v>0</v>
      </c>
      <c r="AF191" s="396"/>
      <c r="AG191" s="397"/>
      <c r="AH191" s="115"/>
      <c r="AI191" s="115"/>
    </row>
    <row r="192" spans="1:35" ht="30" customHeight="1" outlineLevel="1" x14ac:dyDescent="0.25">
      <c r="A192" s="204" t="s">
        <v>111</v>
      </c>
      <c r="B192" s="386" t="s">
        <v>117</v>
      </c>
      <c r="C192" s="147" t="s">
        <v>318</v>
      </c>
      <c r="D192" s="148" t="s">
        <v>298</v>
      </c>
      <c r="E192" s="150">
        <v>1</v>
      </c>
      <c r="F192" s="150">
        <v>29000</v>
      </c>
      <c r="G192" s="150">
        <f t="shared" si="264"/>
        <v>29000</v>
      </c>
      <c r="H192" s="135">
        <v>1</v>
      </c>
      <c r="I192" s="139">
        <f>14500*2</f>
        <v>29000</v>
      </c>
      <c r="J192" s="157">
        <f t="shared" si="265"/>
        <v>29000</v>
      </c>
      <c r="K192" s="303"/>
      <c r="L192" s="139"/>
      <c r="M192" s="157">
        <f t="shared" si="266"/>
        <v>0</v>
      </c>
      <c r="N192" s="138"/>
      <c r="O192" s="139"/>
      <c r="P192" s="157">
        <f t="shared" si="267"/>
        <v>0</v>
      </c>
      <c r="Q192" s="303"/>
      <c r="R192" s="139"/>
      <c r="S192" s="157">
        <f t="shared" si="268"/>
        <v>0</v>
      </c>
      <c r="T192" s="138"/>
      <c r="U192" s="139"/>
      <c r="V192" s="157">
        <f t="shared" si="269"/>
        <v>0</v>
      </c>
      <c r="W192" s="303"/>
      <c r="X192" s="139"/>
      <c r="Y192" s="157">
        <f t="shared" si="270"/>
        <v>0</v>
      </c>
      <c r="Z192" s="138"/>
      <c r="AA192" s="139"/>
      <c r="AB192" s="137">
        <f t="shared" si="271"/>
        <v>0</v>
      </c>
      <c r="AC192" s="140">
        <f t="shared" si="272"/>
        <v>29000</v>
      </c>
      <c r="AD192" s="460">
        <f t="shared" si="273"/>
        <v>29000</v>
      </c>
      <c r="AE192" s="140">
        <f t="shared" si="274"/>
        <v>0</v>
      </c>
      <c r="AF192" s="396">
        <f t="shared" ref="AF190:AF194" si="275">AE192/AC192</f>
        <v>0</v>
      </c>
      <c r="AG192" s="397"/>
      <c r="AH192" s="115"/>
      <c r="AI192" s="115"/>
    </row>
    <row r="193" spans="1:35" ht="30" customHeight="1" outlineLevel="1" x14ac:dyDescent="0.25">
      <c r="A193" s="273" t="s">
        <v>111</v>
      </c>
      <c r="B193" s="462" t="s">
        <v>137</v>
      </c>
      <c r="C193" s="463" t="s">
        <v>319</v>
      </c>
      <c r="D193" s="464" t="s">
        <v>298</v>
      </c>
      <c r="E193" s="159"/>
      <c r="F193" s="160"/>
      <c r="G193" s="158">
        <f t="shared" si="264"/>
        <v>0</v>
      </c>
      <c r="H193" s="159"/>
      <c r="I193" s="160"/>
      <c r="J193" s="161">
        <f t="shared" si="265"/>
        <v>0</v>
      </c>
      <c r="K193" s="305"/>
      <c r="L193" s="160"/>
      <c r="M193" s="161">
        <f t="shared" si="266"/>
        <v>0</v>
      </c>
      <c r="N193" s="159"/>
      <c r="O193" s="160"/>
      <c r="P193" s="161">
        <f t="shared" si="267"/>
        <v>0</v>
      </c>
      <c r="Q193" s="305"/>
      <c r="R193" s="160"/>
      <c r="S193" s="161">
        <f t="shared" si="268"/>
        <v>0</v>
      </c>
      <c r="T193" s="159"/>
      <c r="U193" s="160"/>
      <c r="V193" s="161">
        <f t="shared" si="269"/>
        <v>0</v>
      </c>
      <c r="W193" s="305"/>
      <c r="X193" s="160"/>
      <c r="Y193" s="161">
        <f t="shared" si="270"/>
        <v>0</v>
      </c>
      <c r="Z193" s="159"/>
      <c r="AA193" s="160"/>
      <c r="AB193" s="158">
        <f t="shared" si="271"/>
        <v>0</v>
      </c>
      <c r="AC193" s="353">
        <f t="shared" si="272"/>
        <v>0</v>
      </c>
      <c r="AD193" s="465">
        <f t="shared" si="273"/>
        <v>0</v>
      </c>
      <c r="AE193" s="353">
        <f t="shared" si="274"/>
        <v>0</v>
      </c>
      <c r="AF193" s="486"/>
      <c r="AG193" s="487"/>
      <c r="AH193" s="115"/>
      <c r="AI193" s="115"/>
    </row>
    <row r="194" spans="1:35" ht="15" customHeight="1" x14ac:dyDescent="0.25">
      <c r="A194" s="617" t="s">
        <v>320</v>
      </c>
      <c r="B194" s="618"/>
      <c r="C194" s="618"/>
      <c r="D194" s="488"/>
      <c r="E194" s="467">
        <f t="shared" ref="E194:AB194" si="276">SUM(E190:E193)</f>
        <v>1</v>
      </c>
      <c r="F194" s="468">
        <f t="shared" si="276"/>
        <v>29000</v>
      </c>
      <c r="G194" s="469">
        <f t="shared" si="276"/>
        <v>29000</v>
      </c>
      <c r="H194" s="470">
        <f t="shared" si="276"/>
        <v>1</v>
      </c>
      <c r="I194" s="471">
        <f t="shared" si="276"/>
        <v>29000</v>
      </c>
      <c r="J194" s="471">
        <f t="shared" si="276"/>
        <v>29000</v>
      </c>
      <c r="K194" s="472">
        <f t="shared" si="276"/>
        <v>0</v>
      </c>
      <c r="L194" s="468">
        <f t="shared" si="276"/>
        <v>0</v>
      </c>
      <c r="M194" s="468">
        <f t="shared" si="276"/>
        <v>0</v>
      </c>
      <c r="N194" s="467">
        <f t="shared" si="276"/>
        <v>0</v>
      </c>
      <c r="O194" s="468">
        <f t="shared" si="276"/>
        <v>0</v>
      </c>
      <c r="P194" s="468">
        <f t="shared" si="276"/>
        <v>0</v>
      </c>
      <c r="Q194" s="472">
        <f t="shared" si="276"/>
        <v>0</v>
      </c>
      <c r="R194" s="468">
        <f t="shared" si="276"/>
        <v>0</v>
      </c>
      <c r="S194" s="468">
        <f t="shared" si="276"/>
        <v>0</v>
      </c>
      <c r="T194" s="467">
        <f t="shared" si="276"/>
        <v>0</v>
      </c>
      <c r="U194" s="468">
        <f t="shared" si="276"/>
        <v>0</v>
      </c>
      <c r="V194" s="468">
        <f t="shared" si="276"/>
        <v>0</v>
      </c>
      <c r="W194" s="472">
        <f t="shared" si="276"/>
        <v>0</v>
      </c>
      <c r="X194" s="468">
        <f t="shared" si="276"/>
        <v>0</v>
      </c>
      <c r="Y194" s="468">
        <f t="shared" si="276"/>
        <v>0</v>
      </c>
      <c r="Z194" s="467">
        <f t="shared" si="276"/>
        <v>0</v>
      </c>
      <c r="AA194" s="468">
        <f t="shared" si="276"/>
        <v>0</v>
      </c>
      <c r="AB194" s="468">
        <f t="shared" si="276"/>
        <v>0</v>
      </c>
      <c r="AC194" s="473">
        <f t="shared" si="272"/>
        <v>29000</v>
      </c>
      <c r="AD194" s="474">
        <f t="shared" si="273"/>
        <v>29000</v>
      </c>
      <c r="AE194" s="489">
        <f t="shared" si="274"/>
        <v>0</v>
      </c>
      <c r="AF194" s="490">
        <f t="shared" si="275"/>
        <v>0</v>
      </c>
      <c r="AG194" s="491"/>
      <c r="AH194" s="115"/>
      <c r="AI194" s="115"/>
    </row>
    <row r="195" spans="1:35" ht="15" customHeight="1" x14ac:dyDescent="0.25">
      <c r="A195" s="492" t="s">
        <v>106</v>
      </c>
      <c r="B195" s="364" t="s">
        <v>321</v>
      </c>
      <c r="C195" s="219" t="s">
        <v>322</v>
      </c>
      <c r="D195" s="356"/>
      <c r="E195" s="357"/>
      <c r="F195" s="358"/>
      <c r="G195" s="358"/>
      <c r="H195" s="357"/>
      <c r="I195" s="358"/>
      <c r="J195" s="358"/>
      <c r="K195" s="358"/>
      <c r="L195" s="358"/>
      <c r="M195" s="359"/>
      <c r="N195" s="357"/>
      <c r="O195" s="358"/>
      <c r="P195" s="359"/>
      <c r="Q195" s="358"/>
      <c r="R195" s="358"/>
      <c r="S195" s="359"/>
      <c r="T195" s="357"/>
      <c r="U195" s="358"/>
      <c r="V195" s="359"/>
      <c r="W195" s="358"/>
      <c r="X195" s="358"/>
      <c r="Y195" s="359"/>
      <c r="Z195" s="357"/>
      <c r="AA195" s="358"/>
      <c r="AB195" s="359"/>
      <c r="AC195" s="357"/>
      <c r="AD195" s="358"/>
      <c r="AE195" s="450"/>
      <c r="AF195" s="482"/>
      <c r="AG195" s="483"/>
      <c r="AH195" s="115"/>
      <c r="AI195" s="115"/>
    </row>
    <row r="196" spans="1:35" ht="30" customHeight="1" x14ac:dyDescent="0.25">
      <c r="A196" s="116" t="s">
        <v>108</v>
      </c>
      <c r="B196" s="117" t="s">
        <v>323</v>
      </c>
      <c r="C196" s="360" t="s">
        <v>324</v>
      </c>
      <c r="D196" s="267"/>
      <c r="E196" s="295">
        <f t="shared" ref="E196:AB196" si="277">SUM(E197:E199)</f>
        <v>0</v>
      </c>
      <c r="F196" s="296">
        <f t="shared" si="277"/>
        <v>0</v>
      </c>
      <c r="G196" s="297">
        <f t="shared" si="277"/>
        <v>0</v>
      </c>
      <c r="H196" s="122">
        <f t="shared" si="277"/>
        <v>0</v>
      </c>
      <c r="I196" s="123">
        <f t="shared" si="277"/>
        <v>0</v>
      </c>
      <c r="J196" s="156">
        <f t="shared" si="277"/>
        <v>0</v>
      </c>
      <c r="K196" s="311">
        <f t="shared" si="277"/>
        <v>0</v>
      </c>
      <c r="L196" s="296">
        <f t="shared" si="277"/>
        <v>0</v>
      </c>
      <c r="M196" s="312">
        <f t="shared" si="277"/>
        <v>0</v>
      </c>
      <c r="N196" s="295">
        <f t="shared" si="277"/>
        <v>0</v>
      </c>
      <c r="O196" s="296">
        <f t="shared" si="277"/>
        <v>0</v>
      </c>
      <c r="P196" s="312">
        <f t="shared" si="277"/>
        <v>0</v>
      </c>
      <c r="Q196" s="311">
        <f t="shared" si="277"/>
        <v>0</v>
      </c>
      <c r="R196" s="296">
        <f t="shared" si="277"/>
        <v>0</v>
      </c>
      <c r="S196" s="312">
        <f t="shared" si="277"/>
        <v>0</v>
      </c>
      <c r="T196" s="295">
        <f t="shared" si="277"/>
        <v>0</v>
      </c>
      <c r="U196" s="296">
        <f t="shared" si="277"/>
        <v>0</v>
      </c>
      <c r="V196" s="312">
        <f t="shared" si="277"/>
        <v>0</v>
      </c>
      <c r="W196" s="311">
        <f t="shared" si="277"/>
        <v>0</v>
      </c>
      <c r="X196" s="296">
        <f t="shared" si="277"/>
        <v>0</v>
      </c>
      <c r="Y196" s="312">
        <f t="shared" si="277"/>
        <v>0</v>
      </c>
      <c r="Z196" s="295">
        <f t="shared" si="277"/>
        <v>0</v>
      </c>
      <c r="AA196" s="296">
        <f t="shared" si="277"/>
        <v>0</v>
      </c>
      <c r="AB196" s="312">
        <f t="shared" si="277"/>
        <v>0</v>
      </c>
      <c r="AC196" s="125">
        <f t="shared" ref="AC196:AC227" si="278">G196+M196+S196+Y196</f>
        <v>0</v>
      </c>
      <c r="AD196" s="493">
        <f t="shared" ref="AD196:AD227" si="279">J196+P196+V196+AB196</f>
        <v>0</v>
      </c>
      <c r="AE196" s="494">
        <f t="shared" ref="AE196:AE228" si="280">AC196-AD196</f>
        <v>0</v>
      </c>
      <c r="AF196" s="495"/>
      <c r="AG196" s="496"/>
      <c r="AH196" s="130"/>
      <c r="AI196" s="130"/>
    </row>
    <row r="197" spans="1:35" ht="30" customHeight="1" outlineLevel="1" x14ac:dyDescent="0.25">
      <c r="A197" s="192" t="s">
        <v>111</v>
      </c>
      <c r="B197" s="269" t="s">
        <v>112</v>
      </c>
      <c r="C197" s="270" t="s">
        <v>325</v>
      </c>
      <c r="D197" s="134" t="s">
        <v>210</v>
      </c>
      <c r="E197" s="138"/>
      <c r="F197" s="139"/>
      <c r="G197" s="137">
        <f t="shared" ref="G197:G199" si="281">E197*F197</f>
        <v>0</v>
      </c>
      <c r="H197" s="138"/>
      <c r="I197" s="139"/>
      <c r="J197" s="157">
        <f t="shared" ref="J197:J199" si="282">H197*I197</f>
        <v>0</v>
      </c>
      <c r="K197" s="303"/>
      <c r="L197" s="139"/>
      <c r="M197" s="157">
        <f t="shared" ref="M197:M199" si="283">K197*L197</f>
        <v>0</v>
      </c>
      <c r="N197" s="138"/>
      <c r="O197" s="139"/>
      <c r="P197" s="157">
        <f t="shared" ref="P197:P199" si="284">N197*O197</f>
        <v>0</v>
      </c>
      <c r="Q197" s="303"/>
      <c r="R197" s="139"/>
      <c r="S197" s="157">
        <f t="shared" ref="S197:S199" si="285">Q197*R197</f>
        <v>0</v>
      </c>
      <c r="T197" s="138"/>
      <c r="U197" s="139"/>
      <c r="V197" s="157">
        <f t="shared" ref="V197:V199" si="286">T197*U197</f>
        <v>0</v>
      </c>
      <c r="W197" s="303"/>
      <c r="X197" s="139"/>
      <c r="Y197" s="157">
        <f t="shared" ref="Y197:Y199" si="287">W197*X197</f>
        <v>0</v>
      </c>
      <c r="Z197" s="138"/>
      <c r="AA197" s="139"/>
      <c r="AB197" s="157">
        <f t="shared" ref="AB197:AB199" si="288">Z197*AA197</f>
        <v>0</v>
      </c>
      <c r="AC197" s="140">
        <f t="shared" si="278"/>
        <v>0</v>
      </c>
      <c r="AD197" s="460">
        <f t="shared" si="279"/>
        <v>0</v>
      </c>
      <c r="AE197" s="140">
        <f t="shared" si="280"/>
        <v>0</v>
      </c>
      <c r="AF197" s="396"/>
      <c r="AG197" s="397"/>
      <c r="AH197" s="115"/>
      <c r="AI197" s="115"/>
    </row>
    <row r="198" spans="1:35" ht="30" customHeight="1" outlineLevel="1" x14ac:dyDescent="0.25">
      <c r="A198" s="192" t="s">
        <v>111</v>
      </c>
      <c r="B198" s="269" t="s">
        <v>115</v>
      </c>
      <c r="C198" s="270" t="s">
        <v>325</v>
      </c>
      <c r="D198" s="134" t="s">
        <v>210</v>
      </c>
      <c r="E198" s="138"/>
      <c r="F198" s="139"/>
      <c r="G198" s="137">
        <f t="shared" si="281"/>
        <v>0</v>
      </c>
      <c r="H198" s="138"/>
      <c r="I198" s="139"/>
      <c r="J198" s="157">
        <f t="shared" si="282"/>
        <v>0</v>
      </c>
      <c r="K198" s="303"/>
      <c r="L198" s="139"/>
      <c r="M198" s="157">
        <f t="shared" si="283"/>
        <v>0</v>
      </c>
      <c r="N198" s="138"/>
      <c r="O198" s="139"/>
      <c r="P198" s="157">
        <f t="shared" si="284"/>
        <v>0</v>
      </c>
      <c r="Q198" s="303"/>
      <c r="R198" s="139"/>
      <c r="S198" s="157">
        <f t="shared" si="285"/>
        <v>0</v>
      </c>
      <c r="T198" s="138"/>
      <c r="U198" s="139"/>
      <c r="V198" s="157">
        <f t="shared" si="286"/>
        <v>0</v>
      </c>
      <c r="W198" s="303"/>
      <c r="X198" s="139"/>
      <c r="Y198" s="157">
        <f t="shared" si="287"/>
        <v>0</v>
      </c>
      <c r="Z198" s="138"/>
      <c r="AA198" s="139"/>
      <c r="AB198" s="157">
        <f t="shared" si="288"/>
        <v>0</v>
      </c>
      <c r="AC198" s="140">
        <f t="shared" si="278"/>
        <v>0</v>
      </c>
      <c r="AD198" s="460">
        <f t="shared" si="279"/>
        <v>0</v>
      </c>
      <c r="AE198" s="140">
        <f t="shared" si="280"/>
        <v>0</v>
      </c>
      <c r="AF198" s="396"/>
      <c r="AG198" s="397"/>
      <c r="AH198" s="115"/>
      <c r="AI198" s="115"/>
    </row>
    <row r="199" spans="1:35" ht="30" customHeight="1" outlineLevel="1" x14ac:dyDescent="0.25">
      <c r="A199" s="195" t="s">
        <v>111</v>
      </c>
      <c r="B199" s="298" t="s">
        <v>117</v>
      </c>
      <c r="C199" s="299" t="s">
        <v>325</v>
      </c>
      <c r="D199" s="300" t="s">
        <v>210</v>
      </c>
      <c r="E199" s="154"/>
      <c r="F199" s="155"/>
      <c r="G199" s="153">
        <f t="shared" si="281"/>
        <v>0</v>
      </c>
      <c r="H199" s="154"/>
      <c r="I199" s="155"/>
      <c r="J199" s="198">
        <f t="shared" si="282"/>
        <v>0</v>
      </c>
      <c r="K199" s="325"/>
      <c r="L199" s="155"/>
      <c r="M199" s="198">
        <f t="shared" si="283"/>
        <v>0</v>
      </c>
      <c r="N199" s="154"/>
      <c r="O199" s="155"/>
      <c r="P199" s="198">
        <f t="shared" si="284"/>
        <v>0</v>
      </c>
      <c r="Q199" s="325"/>
      <c r="R199" s="155"/>
      <c r="S199" s="198">
        <f t="shared" si="285"/>
        <v>0</v>
      </c>
      <c r="T199" s="154"/>
      <c r="U199" s="155"/>
      <c r="V199" s="198">
        <f t="shared" si="286"/>
        <v>0</v>
      </c>
      <c r="W199" s="325"/>
      <c r="X199" s="155"/>
      <c r="Y199" s="198">
        <f t="shared" si="287"/>
        <v>0</v>
      </c>
      <c r="Z199" s="154"/>
      <c r="AA199" s="155"/>
      <c r="AB199" s="198">
        <f t="shared" si="288"/>
        <v>0</v>
      </c>
      <c r="AC199" s="353">
        <f t="shared" si="278"/>
        <v>0</v>
      </c>
      <c r="AD199" s="465">
        <f t="shared" si="279"/>
        <v>0</v>
      </c>
      <c r="AE199" s="199">
        <f t="shared" si="280"/>
        <v>0</v>
      </c>
      <c r="AF199" s="497"/>
      <c r="AG199" s="403"/>
      <c r="AH199" s="115"/>
      <c r="AI199" s="115"/>
    </row>
    <row r="200" spans="1:35" ht="15" customHeight="1" outlineLevel="1" x14ac:dyDescent="0.25">
      <c r="A200" s="116" t="s">
        <v>108</v>
      </c>
      <c r="B200" s="117" t="s">
        <v>326</v>
      </c>
      <c r="C200" s="361" t="s">
        <v>327</v>
      </c>
      <c r="D200" s="119"/>
      <c r="E200" s="122">
        <f t="shared" ref="E200:AB200" si="289">SUM(E201:E203)</f>
        <v>0</v>
      </c>
      <c r="F200" s="123">
        <f t="shared" si="289"/>
        <v>0</v>
      </c>
      <c r="G200" s="124">
        <f t="shared" si="289"/>
        <v>0</v>
      </c>
      <c r="H200" s="122">
        <f t="shared" si="289"/>
        <v>0</v>
      </c>
      <c r="I200" s="123">
        <f t="shared" si="289"/>
        <v>0</v>
      </c>
      <c r="J200" s="156">
        <f t="shared" si="289"/>
        <v>0</v>
      </c>
      <c r="K200" s="301">
        <f t="shared" si="289"/>
        <v>0</v>
      </c>
      <c r="L200" s="123">
        <f t="shared" si="289"/>
        <v>0</v>
      </c>
      <c r="M200" s="156">
        <f t="shared" si="289"/>
        <v>0</v>
      </c>
      <c r="N200" s="122">
        <f t="shared" si="289"/>
        <v>0</v>
      </c>
      <c r="O200" s="123">
        <f t="shared" si="289"/>
        <v>0</v>
      </c>
      <c r="P200" s="156">
        <f t="shared" si="289"/>
        <v>0</v>
      </c>
      <c r="Q200" s="301">
        <f t="shared" si="289"/>
        <v>0</v>
      </c>
      <c r="R200" s="123">
        <f t="shared" si="289"/>
        <v>0</v>
      </c>
      <c r="S200" s="156">
        <f t="shared" si="289"/>
        <v>0</v>
      </c>
      <c r="T200" s="122">
        <f t="shared" si="289"/>
        <v>0</v>
      </c>
      <c r="U200" s="123">
        <f t="shared" si="289"/>
        <v>0</v>
      </c>
      <c r="V200" s="156">
        <f t="shared" si="289"/>
        <v>0</v>
      </c>
      <c r="W200" s="301">
        <f t="shared" si="289"/>
        <v>0</v>
      </c>
      <c r="X200" s="123">
        <f t="shared" si="289"/>
        <v>0</v>
      </c>
      <c r="Y200" s="156">
        <f t="shared" si="289"/>
        <v>0</v>
      </c>
      <c r="Z200" s="122">
        <f t="shared" si="289"/>
        <v>0</v>
      </c>
      <c r="AA200" s="123">
        <f t="shared" si="289"/>
        <v>0</v>
      </c>
      <c r="AB200" s="156">
        <f t="shared" si="289"/>
        <v>0</v>
      </c>
      <c r="AC200" s="125">
        <f t="shared" si="278"/>
        <v>0</v>
      </c>
      <c r="AD200" s="493">
        <f t="shared" si="279"/>
        <v>0</v>
      </c>
      <c r="AE200" s="494">
        <f t="shared" si="280"/>
        <v>0</v>
      </c>
      <c r="AF200" s="495"/>
      <c r="AG200" s="496"/>
      <c r="AH200" s="130"/>
      <c r="AI200" s="130"/>
    </row>
    <row r="201" spans="1:35" ht="30" customHeight="1" outlineLevel="1" x14ac:dyDescent="0.25">
      <c r="A201" s="192" t="s">
        <v>111</v>
      </c>
      <c r="B201" s="269" t="s">
        <v>112</v>
      </c>
      <c r="C201" s="270" t="s">
        <v>328</v>
      </c>
      <c r="D201" s="134" t="s">
        <v>210</v>
      </c>
      <c r="E201" s="138"/>
      <c r="F201" s="139"/>
      <c r="G201" s="137">
        <f t="shared" ref="G201:G203" si="290">E201*F201</f>
        <v>0</v>
      </c>
      <c r="H201" s="138"/>
      <c r="I201" s="139"/>
      <c r="J201" s="157">
        <f t="shared" ref="J201:J203" si="291">H201*I201</f>
        <v>0</v>
      </c>
      <c r="K201" s="303"/>
      <c r="L201" s="139"/>
      <c r="M201" s="157">
        <f t="shared" ref="M201:M203" si="292">K201*L201</f>
        <v>0</v>
      </c>
      <c r="N201" s="138"/>
      <c r="O201" s="139"/>
      <c r="P201" s="157">
        <f t="shared" ref="P201:P203" si="293">N201*O201</f>
        <v>0</v>
      </c>
      <c r="Q201" s="303"/>
      <c r="R201" s="139"/>
      <c r="S201" s="157">
        <f t="shared" ref="S201:S203" si="294">Q201*R201</f>
        <v>0</v>
      </c>
      <c r="T201" s="138"/>
      <c r="U201" s="139"/>
      <c r="V201" s="157">
        <f t="shared" ref="V201:V203" si="295">T201*U201</f>
        <v>0</v>
      </c>
      <c r="W201" s="303"/>
      <c r="X201" s="139"/>
      <c r="Y201" s="157">
        <f t="shared" ref="Y201:Y203" si="296">W201*X201</f>
        <v>0</v>
      </c>
      <c r="Z201" s="138"/>
      <c r="AA201" s="139"/>
      <c r="AB201" s="157">
        <f t="shared" ref="AB201:AB203" si="297">Z201*AA201</f>
        <v>0</v>
      </c>
      <c r="AC201" s="140">
        <f t="shared" si="278"/>
        <v>0</v>
      </c>
      <c r="AD201" s="460">
        <f t="shared" si="279"/>
        <v>0</v>
      </c>
      <c r="AE201" s="140">
        <f t="shared" si="280"/>
        <v>0</v>
      </c>
      <c r="AF201" s="396"/>
      <c r="AG201" s="397"/>
      <c r="AH201" s="115"/>
      <c r="AI201" s="115"/>
    </row>
    <row r="202" spans="1:35" ht="30" customHeight="1" outlineLevel="1" x14ac:dyDescent="0.25">
      <c r="A202" s="192" t="s">
        <v>111</v>
      </c>
      <c r="B202" s="269" t="s">
        <v>115</v>
      </c>
      <c r="C202" s="270" t="s">
        <v>328</v>
      </c>
      <c r="D202" s="134" t="s">
        <v>210</v>
      </c>
      <c r="E202" s="138"/>
      <c r="F202" s="139"/>
      <c r="G202" s="137">
        <f t="shared" si="290"/>
        <v>0</v>
      </c>
      <c r="H202" s="138"/>
      <c r="I202" s="139"/>
      <c r="J202" s="157">
        <f t="shared" si="291"/>
        <v>0</v>
      </c>
      <c r="K202" s="303"/>
      <c r="L202" s="139"/>
      <c r="M202" s="157">
        <f t="shared" si="292"/>
        <v>0</v>
      </c>
      <c r="N202" s="138"/>
      <c r="O202" s="139"/>
      <c r="P202" s="157">
        <f t="shared" si="293"/>
        <v>0</v>
      </c>
      <c r="Q202" s="303"/>
      <c r="R202" s="139"/>
      <c r="S202" s="157">
        <f t="shared" si="294"/>
        <v>0</v>
      </c>
      <c r="T202" s="138"/>
      <c r="U202" s="139"/>
      <c r="V202" s="157">
        <f t="shared" si="295"/>
        <v>0</v>
      </c>
      <c r="W202" s="303"/>
      <c r="X202" s="139"/>
      <c r="Y202" s="157">
        <f t="shared" si="296"/>
        <v>0</v>
      </c>
      <c r="Z202" s="138"/>
      <c r="AA202" s="139"/>
      <c r="AB202" s="157">
        <f t="shared" si="297"/>
        <v>0</v>
      </c>
      <c r="AC202" s="140">
        <f t="shared" si="278"/>
        <v>0</v>
      </c>
      <c r="AD202" s="460">
        <f t="shared" si="279"/>
        <v>0</v>
      </c>
      <c r="AE202" s="140">
        <f t="shared" si="280"/>
        <v>0</v>
      </c>
      <c r="AF202" s="396"/>
      <c r="AG202" s="397"/>
      <c r="AH202" s="115"/>
      <c r="AI202" s="115"/>
    </row>
    <row r="203" spans="1:35" ht="30" customHeight="1" outlineLevel="1" x14ac:dyDescent="0.25">
      <c r="A203" s="195" t="s">
        <v>111</v>
      </c>
      <c r="B203" s="298" t="s">
        <v>117</v>
      </c>
      <c r="C203" s="299" t="s">
        <v>328</v>
      </c>
      <c r="D203" s="300" t="s">
        <v>210</v>
      </c>
      <c r="E203" s="154"/>
      <c r="F203" s="155"/>
      <c r="G203" s="153">
        <f t="shared" si="290"/>
        <v>0</v>
      </c>
      <c r="H203" s="154"/>
      <c r="I203" s="155"/>
      <c r="J203" s="198">
        <f t="shared" si="291"/>
        <v>0</v>
      </c>
      <c r="K203" s="325"/>
      <c r="L203" s="155"/>
      <c r="M203" s="198">
        <f t="shared" si="292"/>
        <v>0</v>
      </c>
      <c r="N203" s="154"/>
      <c r="O203" s="155"/>
      <c r="P203" s="198">
        <f t="shared" si="293"/>
        <v>0</v>
      </c>
      <c r="Q203" s="325"/>
      <c r="R203" s="155"/>
      <c r="S203" s="198">
        <f t="shared" si="294"/>
        <v>0</v>
      </c>
      <c r="T203" s="154"/>
      <c r="U203" s="155"/>
      <c r="V203" s="198">
        <f t="shared" si="295"/>
        <v>0</v>
      </c>
      <c r="W203" s="325"/>
      <c r="X203" s="155"/>
      <c r="Y203" s="198">
        <f t="shared" si="296"/>
        <v>0</v>
      </c>
      <c r="Z203" s="154"/>
      <c r="AA203" s="155"/>
      <c r="AB203" s="198">
        <f t="shared" si="297"/>
        <v>0</v>
      </c>
      <c r="AC203" s="199">
        <f t="shared" si="278"/>
        <v>0</v>
      </c>
      <c r="AD203" s="498">
        <f t="shared" si="279"/>
        <v>0</v>
      </c>
      <c r="AE203" s="199">
        <f t="shared" si="280"/>
        <v>0</v>
      </c>
      <c r="AF203" s="497"/>
      <c r="AG203" s="403"/>
      <c r="AH203" s="115"/>
      <c r="AI203" s="115"/>
    </row>
    <row r="204" spans="1:35" ht="15" customHeight="1" outlineLevel="1" x14ac:dyDescent="0.25">
      <c r="A204" s="116" t="s">
        <v>108</v>
      </c>
      <c r="B204" s="117" t="s">
        <v>329</v>
      </c>
      <c r="C204" s="361" t="s">
        <v>330</v>
      </c>
      <c r="D204" s="119"/>
      <c r="E204" s="122">
        <f t="shared" ref="E204:AB204" si="298">SUM(E205:E209)</f>
        <v>90</v>
      </c>
      <c r="F204" s="123">
        <f t="shared" si="298"/>
        <v>330</v>
      </c>
      <c r="G204" s="124">
        <f t="shared" si="298"/>
        <v>29700</v>
      </c>
      <c r="H204" s="122">
        <f t="shared" si="298"/>
        <v>90</v>
      </c>
      <c r="I204" s="123">
        <f t="shared" si="298"/>
        <v>330</v>
      </c>
      <c r="J204" s="156">
        <f t="shared" si="298"/>
        <v>29700</v>
      </c>
      <c r="K204" s="301">
        <f t="shared" si="298"/>
        <v>0</v>
      </c>
      <c r="L204" s="123">
        <f t="shared" si="298"/>
        <v>0</v>
      </c>
      <c r="M204" s="156">
        <f t="shared" si="298"/>
        <v>0</v>
      </c>
      <c r="N204" s="122">
        <f t="shared" si="298"/>
        <v>0</v>
      </c>
      <c r="O204" s="123">
        <f t="shared" si="298"/>
        <v>0</v>
      </c>
      <c r="P204" s="156">
        <f t="shared" si="298"/>
        <v>0</v>
      </c>
      <c r="Q204" s="301">
        <f t="shared" si="298"/>
        <v>0</v>
      </c>
      <c r="R204" s="123">
        <f t="shared" si="298"/>
        <v>0</v>
      </c>
      <c r="S204" s="156">
        <f t="shared" si="298"/>
        <v>0</v>
      </c>
      <c r="T204" s="122">
        <f t="shared" si="298"/>
        <v>0</v>
      </c>
      <c r="U204" s="123">
        <f t="shared" si="298"/>
        <v>0</v>
      </c>
      <c r="V204" s="156">
        <f t="shared" si="298"/>
        <v>0</v>
      </c>
      <c r="W204" s="301">
        <f t="shared" si="298"/>
        <v>0</v>
      </c>
      <c r="X204" s="123">
        <f t="shared" si="298"/>
        <v>0</v>
      </c>
      <c r="Y204" s="156">
        <f t="shared" si="298"/>
        <v>0</v>
      </c>
      <c r="Z204" s="122">
        <f t="shared" si="298"/>
        <v>0</v>
      </c>
      <c r="AA204" s="123">
        <f t="shared" si="298"/>
        <v>0</v>
      </c>
      <c r="AB204" s="124">
        <f t="shared" si="298"/>
        <v>0</v>
      </c>
      <c r="AC204" s="494">
        <f t="shared" si="278"/>
        <v>29700</v>
      </c>
      <c r="AD204" s="499">
        <f t="shared" si="279"/>
        <v>29700</v>
      </c>
      <c r="AE204" s="494">
        <f t="shared" si="280"/>
        <v>0</v>
      </c>
      <c r="AF204" s="495">
        <f t="shared" ref="AF196:AF228" si="299">AE204/AC204</f>
        <v>0</v>
      </c>
      <c r="AG204" s="496"/>
      <c r="AH204" s="130"/>
      <c r="AI204" s="130"/>
    </row>
    <row r="205" spans="1:35" ht="30" customHeight="1" outlineLevel="1" x14ac:dyDescent="0.25">
      <c r="A205" s="192" t="s">
        <v>111</v>
      </c>
      <c r="B205" s="269" t="s">
        <v>112</v>
      </c>
      <c r="C205" s="270" t="s">
        <v>331</v>
      </c>
      <c r="D205" s="134" t="s">
        <v>332</v>
      </c>
      <c r="E205" s="138"/>
      <c r="F205" s="139"/>
      <c r="G205" s="137">
        <f t="shared" ref="G205:G209" si="300">E205*F205</f>
        <v>0</v>
      </c>
      <c r="H205" s="138"/>
      <c r="I205" s="139"/>
      <c r="J205" s="157">
        <f t="shared" ref="J205:J209" si="301">H205*I205</f>
        <v>0</v>
      </c>
      <c r="K205" s="303"/>
      <c r="L205" s="139"/>
      <c r="M205" s="157">
        <f t="shared" ref="M205:M209" si="302">K205*L205</f>
        <v>0</v>
      </c>
      <c r="N205" s="138"/>
      <c r="O205" s="139"/>
      <c r="P205" s="157">
        <f t="shared" ref="P205:P209" si="303">N205*O205</f>
        <v>0</v>
      </c>
      <c r="Q205" s="303"/>
      <c r="R205" s="139"/>
      <c r="S205" s="157">
        <f t="shared" ref="S205:S209" si="304">Q205*R205</f>
        <v>0</v>
      </c>
      <c r="T205" s="138"/>
      <c r="U205" s="139"/>
      <c r="V205" s="157">
        <f t="shared" ref="V205:V209" si="305">T205*U205</f>
        <v>0</v>
      </c>
      <c r="W205" s="303"/>
      <c r="X205" s="139"/>
      <c r="Y205" s="157">
        <f t="shared" ref="Y205:Y209" si="306">W205*X205</f>
        <v>0</v>
      </c>
      <c r="Z205" s="138"/>
      <c r="AA205" s="139"/>
      <c r="AB205" s="137">
        <f t="shared" ref="AB205:AB209" si="307">Z205*AA205</f>
        <v>0</v>
      </c>
      <c r="AC205" s="140">
        <f t="shared" si="278"/>
        <v>0</v>
      </c>
      <c r="AD205" s="460">
        <f t="shared" si="279"/>
        <v>0</v>
      </c>
      <c r="AE205" s="140">
        <f t="shared" si="280"/>
        <v>0</v>
      </c>
      <c r="AF205" s="396"/>
      <c r="AG205" s="397"/>
      <c r="AH205" s="115"/>
      <c r="AI205" s="115"/>
    </row>
    <row r="206" spans="1:35" ht="30" customHeight="1" outlineLevel="1" x14ac:dyDescent="0.25">
      <c r="A206" s="192" t="s">
        <v>111</v>
      </c>
      <c r="B206" s="269" t="s">
        <v>115</v>
      </c>
      <c r="C206" s="270" t="s">
        <v>333</v>
      </c>
      <c r="D206" s="134" t="s">
        <v>332</v>
      </c>
      <c r="E206" s="138"/>
      <c r="F206" s="139"/>
      <c r="G206" s="137">
        <f t="shared" si="300"/>
        <v>0</v>
      </c>
      <c r="H206" s="138"/>
      <c r="I206" s="139"/>
      <c r="J206" s="157">
        <f t="shared" si="301"/>
        <v>0</v>
      </c>
      <c r="K206" s="303"/>
      <c r="L206" s="139"/>
      <c r="M206" s="157">
        <f t="shared" si="302"/>
        <v>0</v>
      </c>
      <c r="N206" s="138"/>
      <c r="O206" s="139"/>
      <c r="P206" s="157">
        <f t="shared" si="303"/>
        <v>0</v>
      </c>
      <c r="Q206" s="303"/>
      <c r="R206" s="139"/>
      <c r="S206" s="157">
        <f t="shared" si="304"/>
        <v>0</v>
      </c>
      <c r="T206" s="138"/>
      <c r="U206" s="139"/>
      <c r="V206" s="157">
        <f t="shared" si="305"/>
        <v>0</v>
      </c>
      <c r="W206" s="303"/>
      <c r="X206" s="139"/>
      <c r="Y206" s="157">
        <f t="shared" si="306"/>
        <v>0</v>
      </c>
      <c r="Z206" s="138"/>
      <c r="AA206" s="139"/>
      <c r="AB206" s="137">
        <f t="shared" si="307"/>
        <v>0</v>
      </c>
      <c r="AC206" s="140">
        <f t="shared" si="278"/>
        <v>0</v>
      </c>
      <c r="AD206" s="460">
        <f t="shared" si="279"/>
        <v>0</v>
      </c>
      <c r="AE206" s="140">
        <f t="shared" si="280"/>
        <v>0</v>
      </c>
      <c r="AF206" s="396"/>
      <c r="AG206" s="397"/>
      <c r="AH206" s="115"/>
      <c r="AI206" s="115"/>
    </row>
    <row r="207" spans="1:35" ht="30" customHeight="1" outlineLevel="1" x14ac:dyDescent="0.25">
      <c r="A207" s="192" t="s">
        <v>111</v>
      </c>
      <c r="B207" s="269" t="s">
        <v>117</v>
      </c>
      <c r="C207" s="270" t="s">
        <v>334</v>
      </c>
      <c r="D207" s="134" t="s">
        <v>332</v>
      </c>
      <c r="E207" s="138"/>
      <c r="F207" s="139"/>
      <c r="G207" s="137">
        <f t="shared" si="300"/>
        <v>0</v>
      </c>
      <c r="H207" s="138"/>
      <c r="I207" s="139"/>
      <c r="J207" s="157">
        <f t="shared" si="301"/>
        <v>0</v>
      </c>
      <c r="K207" s="303"/>
      <c r="L207" s="139"/>
      <c r="M207" s="157">
        <f t="shared" si="302"/>
        <v>0</v>
      </c>
      <c r="N207" s="138"/>
      <c r="O207" s="139"/>
      <c r="P207" s="157">
        <f t="shared" si="303"/>
        <v>0</v>
      </c>
      <c r="Q207" s="303"/>
      <c r="R207" s="139"/>
      <c r="S207" s="157">
        <f t="shared" si="304"/>
        <v>0</v>
      </c>
      <c r="T207" s="138"/>
      <c r="U207" s="139"/>
      <c r="V207" s="157">
        <f t="shared" si="305"/>
        <v>0</v>
      </c>
      <c r="W207" s="303"/>
      <c r="X207" s="139"/>
      <c r="Y207" s="157">
        <f t="shared" si="306"/>
        <v>0</v>
      </c>
      <c r="Z207" s="138"/>
      <c r="AA207" s="139"/>
      <c r="AB207" s="137">
        <f t="shared" si="307"/>
        <v>0</v>
      </c>
      <c r="AC207" s="140">
        <f t="shared" si="278"/>
        <v>0</v>
      </c>
      <c r="AD207" s="460">
        <f t="shared" si="279"/>
        <v>0</v>
      </c>
      <c r="AE207" s="140">
        <f t="shared" si="280"/>
        <v>0</v>
      </c>
      <c r="AF207" s="396"/>
      <c r="AG207" s="397"/>
      <c r="AH207" s="115"/>
      <c r="AI207" s="115"/>
    </row>
    <row r="208" spans="1:35" ht="30" customHeight="1" outlineLevel="1" x14ac:dyDescent="0.25">
      <c r="A208" s="204" t="s">
        <v>111</v>
      </c>
      <c r="B208" s="132" t="s">
        <v>137</v>
      </c>
      <c r="C208" s="147" t="s">
        <v>335</v>
      </c>
      <c r="D208" s="500" t="s">
        <v>332</v>
      </c>
      <c r="E208" s="150">
        <v>90</v>
      </c>
      <c r="F208" s="150">
        <v>330</v>
      </c>
      <c r="G208" s="150">
        <f t="shared" si="300"/>
        <v>29700</v>
      </c>
      <c r="H208" s="150">
        <v>90</v>
      </c>
      <c r="I208" s="150">
        <v>330</v>
      </c>
      <c r="J208" s="157">
        <f t="shared" si="301"/>
        <v>29700</v>
      </c>
      <c r="K208" s="303"/>
      <c r="L208" s="139"/>
      <c r="M208" s="157">
        <f t="shared" si="302"/>
        <v>0</v>
      </c>
      <c r="N208" s="138"/>
      <c r="O208" s="139"/>
      <c r="P208" s="157">
        <f t="shared" si="303"/>
        <v>0</v>
      </c>
      <c r="Q208" s="303"/>
      <c r="R208" s="139"/>
      <c r="S208" s="157">
        <f t="shared" si="304"/>
        <v>0</v>
      </c>
      <c r="T208" s="138"/>
      <c r="U208" s="139"/>
      <c r="V208" s="157">
        <f t="shared" si="305"/>
        <v>0</v>
      </c>
      <c r="W208" s="303"/>
      <c r="X208" s="139"/>
      <c r="Y208" s="157">
        <f t="shared" si="306"/>
        <v>0</v>
      </c>
      <c r="Z208" s="138"/>
      <c r="AA208" s="139"/>
      <c r="AB208" s="137">
        <f t="shared" si="307"/>
        <v>0</v>
      </c>
      <c r="AC208" s="140">
        <f t="shared" si="278"/>
        <v>29700</v>
      </c>
      <c r="AD208" s="460">
        <f t="shared" si="279"/>
        <v>29700</v>
      </c>
      <c r="AE208" s="140">
        <f t="shared" si="280"/>
        <v>0</v>
      </c>
      <c r="AF208" s="396">
        <f t="shared" si="299"/>
        <v>0</v>
      </c>
      <c r="AG208" s="397"/>
      <c r="AH208" s="115"/>
      <c r="AI208" s="115"/>
    </row>
    <row r="209" spans="1:35" ht="30" customHeight="1" outlineLevel="1" x14ac:dyDescent="0.25">
      <c r="A209" s="273" t="s">
        <v>111</v>
      </c>
      <c r="B209" s="274" t="s">
        <v>276</v>
      </c>
      <c r="C209" s="275" t="s">
        <v>336</v>
      </c>
      <c r="D209" s="276" t="s">
        <v>332</v>
      </c>
      <c r="E209" s="159"/>
      <c r="F209" s="160"/>
      <c r="G209" s="158">
        <f t="shared" si="300"/>
        <v>0</v>
      </c>
      <c r="H209" s="159"/>
      <c r="I209" s="160"/>
      <c r="J209" s="161">
        <f t="shared" si="301"/>
        <v>0</v>
      </c>
      <c r="K209" s="305"/>
      <c r="L209" s="160"/>
      <c r="M209" s="161">
        <f t="shared" si="302"/>
        <v>0</v>
      </c>
      <c r="N209" s="159"/>
      <c r="O209" s="160"/>
      <c r="P209" s="161">
        <f t="shared" si="303"/>
        <v>0</v>
      </c>
      <c r="Q209" s="305"/>
      <c r="R209" s="160"/>
      <c r="S209" s="161">
        <f t="shared" si="304"/>
        <v>0</v>
      </c>
      <c r="T209" s="159"/>
      <c r="U209" s="160"/>
      <c r="V209" s="161">
        <f t="shared" si="305"/>
        <v>0</v>
      </c>
      <c r="W209" s="305"/>
      <c r="X209" s="160"/>
      <c r="Y209" s="161">
        <f t="shared" si="306"/>
        <v>0</v>
      </c>
      <c r="Z209" s="159"/>
      <c r="AA209" s="160"/>
      <c r="AB209" s="158">
        <f t="shared" si="307"/>
        <v>0</v>
      </c>
      <c r="AC209" s="199">
        <f t="shared" si="278"/>
        <v>0</v>
      </c>
      <c r="AD209" s="498">
        <f t="shared" si="279"/>
        <v>0</v>
      </c>
      <c r="AE209" s="199">
        <f t="shared" si="280"/>
        <v>0</v>
      </c>
      <c r="AF209" s="497"/>
      <c r="AG209" s="403"/>
      <c r="AH209" s="115"/>
      <c r="AI209" s="115"/>
    </row>
    <row r="210" spans="1:35" ht="15" customHeight="1" outlineLevel="1" x14ac:dyDescent="0.25">
      <c r="A210" s="116" t="s">
        <v>108</v>
      </c>
      <c r="B210" s="117" t="s">
        <v>337</v>
      </c>
      <c r="C210" s="361" t="s">
        <v>322</v>
      </c>
      <c r="D210" s="119"/>
      <c r="E210" s="122">
        <f t="shared" ref="E210:AB210" si="308">SUM(E211:E226)</f>
        <v>497</v>
      </c>
      <c r="F210" s="123">
        <f t="shared" si="308"/>
        <v>190682</v>
      </c>
      <c r="G210" s="124">
        <f t="shared" si="308"/>
        <v>225280</v>
      </c>
      <c r="H210" s="122">
        <f t="shared" si="308"/>
        <v>497</v>
      </c>
      <c r="I210" s="123">
        <f t="shared" si="308"/>
        <v>190682</v>
      </c>
      <c r="J210" s="156">
        <f t="shared" si="308"/>
        <v>225280</v>
      </c>
      <c r="K210" s="301">
        <f t="shared" si="308"/>
        <v>0</v>
      </c>
      <c r="L210" s="123">
        <f t="shared" si="308"/>
        <v>0</v>
      </c>
      <c r="M210" s="156">
        <f t="shared" si="308"/>
        <v>0</v>
      </c>
      <c r="N210" s="122">
        <f t="shared" si="308"/>
        <v>0</v>
      </c>
      <c r="O210" s="123">
        <f t="shared" si="308"/>
        <v>0</v>
      </c>
      <c r="P210" s="156">
        <f t="shared" si="308"/>
        <v>0</v>
      </c>
      <c r="Q210" s="301">
        <f t="shared" si="308"/>
        <v>0</v>
      </c>
      <c r="R210" s="123">
        <f t="shared" si="308"/>
        <v>0</v>
      </c>
      <c r="S210" s="156">
        <f t="shared" si="308"/>
        <v>0</v>
      </c>
      <c r="T210" s="122">
        <f t="shared" si="308"/>
        <v>0</v>
      </c>
      <c r="U210" s="123">
        <f t="shared" si="308"/>
        <v>0</v>
      </c>
      <c r="V210" s="156">
        <f t="shared" si="308"/>
        <v>0</v>
      </c>
      <c r="W210" s="301">
        <f t="shared" si="308"/>
        <v>0</v>
      </c>
      <c r="X210" s="123">
        <f t="shared" si="308"/>
        <v>0</v>
      </c>
      <c r="Y210" s="156">
        <f t="shared" si="308"/>
        <v>0</v>
      </c>
      <c r="Z210" s="122">
        <f t="shared" si="308"/>
        <v>0</v>
      </c>
      <c r="AA210" s="123">
        <f t="shared" si="308"/>
        <v>0</v>
      </c>
      <c r="AB210" s="124">
        <f t="shared" si="308"/>
        <v>0</v>
      </c>
      <c r="AC210" s="494">
        <f t="shared" si="278"/>
        <v>225280</v>
      </c>
      <c r="AD210" s="499">
        <f t="shared" si="279"/>
        <v>225280</v>
      </c>
      <c r="AE210" s="494">
        <f t="shared" si="280"/>
        <v>0</v>
      </c>
      <c r="AF210" s="495">
        <f t="shared" si="299"/>
        <v>0</v>
      </c>
      <c r="AG210" s="496"/>
      <c r="AH210" s="130"/>
      <c r="AI210" s="130"/>
    </row>
    <row r="211" spans="1:35" ht="30" customHeight="1" outlineLevel="1" x14ac:dyDescent="0.25">
      <c r="A211" s="501" t="s">
        <v>111</v>
      </c>
      <c r="B211" s="269" t="s">
        <v>112</v>
      </c>
      <c r="C211" s="340" t="s">
        <v>338</v>
      </c>
      <c r="D211" s="134"/>
      <c r="E211" s="138"/>
      <c r="F211" s="139"/>
      <c r="G211" s="137">
        <f t="shared" ref="G211:G226" si="309">E211*F211</f>
        <v>0</v>
      </c>
      <c r="H211" s="138"/>
      <c r="I211" s="139"/>
      <c r="J211" s="157">
        <f t="shared" ref="J211:J226" si="310">H211*I211</f>
        <v>0</v>
      </c>
      <c r="K211" s="303"/>
      <c r="L211" s="139"/>
      <c r="M211" s="157">
        <f t="shared" ref="M211:M226" si="311">K211*L211</f>
        <v>0</v>
      </c>
      <c r="N211" s="138"/>
      <c r="O211" s="139"/>
      <c r="P211" s="157">
        <f t="shared" ref="P211:P226" si="312">N211*O211</f>
        <v>0</v>
      </c>
      <c r="Q211" s="303"/>
      <c r="R211" s="139"/>
      <c r="S211" s="157">
        <f t="shared" ref="S211:S226" si="313">Q211*R211</f>
        <v>0</v>
      </c>
      <c r="T211" s="138"/>
      <c r="U211" s="139"/>
      <c r="V211" s="157">
        <f t="shared" ref="V211:V226" si="314">T211*U211</f>
        <v>0</v>
      </c>
      <c r="W211" s="303"/>
      <c r="X211" s="139"/>
      <c r="Y211" s="157">
        <f t="shared" ref="Y211:Y226" si="315">W211*X211</f>
        <v>0</v>
      </c>
      <c r="Z211" s="138"/>
      <c r="AA211" s="139"/>
      <c r="AB211" s="137">
        <f t="shared" ref="AB211:AB226" si="316">Z211*AA211</f>
        <v>0</v>
      </c>
      <c r="AC211" s="140">
        <f t="shared" si="278"/>
        <v>0</v>
      </c>
      <c r="AD211" s="460">
        <f t="shared" si="279"/>
        <v>0</v>
      </c>
      <c r="AE211" s="140">
        <f t="shared" si="280"/>
        <v>0</v>
      </c>
      <c r="AF211" s="396"/>
      <c r="AG211" s="397"/>
      <c r="AH211" s="502"/>
      <c r="AI211" s="502"/>
    </row>
    <row r="212" spans="1:35" ht="30" customHeight="1" outlineLevel="1" x14ac:dyDescent="0.25">
      <c r="A212" s="501" t="s">
        <v>111</v>
      </c>
      <c r="B212" s="269" t="s">
        <v>115</v>
      </c>
      <c r="C212" s="340" t="s">
        <v>339</v>
      </c>
      <c r="D212" s="134"/>
      <c r="E212" s="138"/>
      <c r="F212" s="139"/>
      <c r="G212" s="137">
        <f t="shared" si="309"/>
        <v>0</v>
      </c>
      <c r="H212" s="138"/>
      <c r="I212" s="139"/>
      <c r="J212" s="157">
        <f t="shared" si="310"/>
        <v>0</v>
      </c>
      <c r="K212" s="303"/>
      <c r="L212" s="139"/>
      <c r="M212" s="157">
        <f t="shared" si="311"/>
        <v>0</v>
      </c>
      <c r="N212" s="138"/>
      <c r="O212" s="139"/>
      <c r="P212" s="157">
        <f t="shared" si="312"/>
        <v>0</v>
      </c>
      <c r="Q212" s="303"/>
      <c r="R212" s="139"/>
      <c r="S212" s="157">
        <f t="shared" si="313"/>
        <v>0</v>
      </c>
      <c r="T212" s="138"/>
      <c r="U212" s="139"/>
      <c r="V212" s="157">
        <f t="shared" si="314"/>
        <v>0</v>
      </c>
      <c r="W212" s="303"/>
      <c r="X212" s="139"/>
      <c r="Y212" s="157">
        <f t="shared" si="315"/>
        <v>0</v>
      </c>
      <c r="Z212" s="138"/>
      <c r="AA212" s="139"/>
      <c r="AB212" s="137">
        <f t="shared" si="316"/>
        <v>0</v>
      </c>
      <c r="AC212" s="140">
        <f t="shared" si="278"/>
        <v>0</v>
      </c>
      <c r="AD212" s="460">
        <f t="shared" si="279"/>
        <v>0</v>
      </c>
      <c r="AE212" s="140">
        <f t="shared" si="280"/>
        <v>0</v>
      </c>
      <c r="AF212" s="396"/>
      <c r="AG212" s="397"/>
      <c r="AH212" s="502"/>
      <c r="AI212" s="502"/>
    </row>
    <row r="213" spans="1:35" ht="30" customHeight="1" outlineLevel="1" x14ac:dyDescent="0.25">
      <c r="A213" s="501" t="s">
        <v>111</v>
      </c>
      <c r="B213" s="269" t="s">
        <v>117</v>
      </c>
      <c r="C213" s="340" t="s">
        <v>340</v>
      </c>
      <c r="D213" s="134"/>
      <c r="E213" s="138"/>
      <c r="F213" s="139"/>
      <c r="G213" s="137">
        <f t="shared" si="309"/>
        <v>0</v>
      </c>
      <c r="H213" s="138"/>
      <c r="I213" s="139"/>
      <c r="J213" s="157">
        <f t="shared" si="310"/>
        <v>0</v>
      </c>
      <c r="K213" s="303"/>
      <c r="L213" s="139"/>
      <c r="M213" s="157">
        <f t="shared" si="311"/>
        <v>0</v>
      </c>
      <c r="N213" s="138"/>
      <c r="O213" s="139"/>
      <c r="P213" s="157">
        <f t="shared" si="312"/>
        <v>0</v>
      </c>
      <c r="Q213" s="303"/>
      <c r="R213" s="139"/>
      <c r="S213" s="157">
        <f t="shared" si="313"/>
        <v>0</v>
      </c>
      <c r="T213" s="138"/>
      <c r="U213" s="139"/>
      <c r="V213" s="157">
        <f t="shared" si="314"/>
        <v>0</v>
      </c>
      <c r="W213" s="303"/>
      <c r="X213" s="139"/>
      <c r="Y213" s="157">
        <f t="shared" si="315"/>
        <v>0</v>
      </c>
      <c r="Z213" s="138"/>
      <c r="AA213" s="139"/>
      <c r="AB213" s="137">
        <f t="shared" si="316"/>
        <v>0</v>
      </c>
      <c r="AC213" s="140">
        <f t="shared" si="278"/>
        <v>0</v>
      </c>
      <c r="AD213" s="460">
        <f t="shared" si="279"/>
        <v>0</v>
      </c>
      <c r="AE213" s="140">
        <f t="shared" si="280"/>
        <v>0</v>
      </c>
      <c r="AF213" s="396"/>
      <c r="AG213" s="397"/>
      <c r="AH213" s="502"/>
      <c r="AI213" s="502"/>
    </row>
    <row r="214" spans="1:35" ht="30" customHeight="1" outlineLevel="1" x14ac:dyDescent="0.25">
      <c r="A214" s="501" t="s">
        <v>111</v>
      </c>
      <c r="B214" s="269" t="s">
        <v>137</v>
      </c>
      <c r="C214" s="340" t="s">
        <v>341</v>
      </c>
      <c r="D214" s="134"/>
      <c r="E214" s="138"/>
      <c r="F214" s="139"/>
      <c r="G214" s="137">
        <f t="shared" si="309"/>
        <v>0</v>
      </c>
      <c r="H214" s="138"/>
      <c r="I214" s="139"/>
      <c r="J214" s="157">
        <f t="shared" si="310"/>
        <v>0</v>
      </c>
      <c r="K214" s="303"/>
      <c r="L214" s="139"/>
      <c r="M214" s="157">
        <f t="shared" si="311"/>
        <v>0</v>
      </c>
      <c r="N214" s="138"/>
      <c r="O214" s="139"/>
      <c r="P214" s="157">
        <f t="shared" si="312"/>
        <v>0</v>
      </c>
      <c r="Q214" s="303"/>
      <c r="R214" s="139"/>
      <c r="S214" s="157">
        <f t="shared" si="313"/>
        <v>0</v>
      </c>
      <c r="T214" s="138"/>
      <c r="U214" s="139"/>
      <c r="V214" s="157">
        <f t="shared" si="314"/>
        <v>0</v>
      </c>
      <c r="W214" s="303"/>
      <c r="X214" s="139"/>
      <c r="Y214" s="157">
        <f t="shared" si="315"/>
        <v>0</v>
      </c>
      <c r="Z214" s="138"/>
      <c r="AA214" s="139"/>
      <c r="AB214" s="137">
        <f t="shared" si="316"/>
        <v>0</v>
      </c>
      <c r="AC214" s="140">
        <f t="shared" si="278"/>
        <v>0</v>
      </c>
      <c r="AD214" s="460">
        <f t="shared" si="279"/>
        <v>0</v>
      </c>
      <c r="AE214" s="140">
        <f t="shared" si="280"/>
        <v>0</v>
      </c>
      <c r="AF214" s="396"/>
      <c r="AG214" s="397"/>
      <c r="AH214" s="502"/>
      <c r="AI214" s="502"/>
    </row>
    <row r="215" spans="1:35" ht="30" customHeight="1" outlineLevel="1" x14ac:dyDescent="0.25">
      <c r="A215" s="501" t="s">
        <v>111</v>
      </c>
      <c r="B215" s="269" t="s">
        <v>276</v>
      </c>
      <c r="C215" s="340" t="s">
        <v>342</v>
      </c>
      <c r="D215" s="134"/>
      <c r="E215" s="138"/>
      <c r="F215" s="139"/>
      <c r="G215" s="137">
        <f t="shared" si="309"/>
        <v>0</v>
      </c>
      <c r="H215" s="138"/>
      <c r="I215" s="139"/>
      <c r="J215" s="157">
        <f t="shared" si="310"/>
        <v>0</v>
      </c>
      <c r="K215" s="303"/>
      <c r="L215" s="139"/>
      <c r="M215" s="157">
        <f t="shared" si="311"/>
        <v>0</v>
      </c>
      <c r="N215" s="138"/>
      <c r="O215" s="139"/>
      <c r="P215" s="157">
        <f t="shared" si="312"/>
        <v>0</v>
      </c>
      <c r="Q215" s="303"/>
      <c r="R215" s="139"/>
      <c r="S215" s="157">
        <f t="shared" si="313"/>
        <v>0</v>
      </c>
      <c r="T215" s="138"/>
      <c r="U215" s="139"/>
      <c r="V215" s="157">
        <f t="shared" si="314"/>
        <v>0</v>
      </c>
      <c r="W215" s="303"/>
      <c r="X215" s="139"/>
      <c r="Y215" s="157">
        <f t="shared" si="315"/>
        <v>0</v>
      </c>
      <c r="Z215" s="138"/>
      <c r="AA215" s="139"/>
      <c r="AB215" s="137">
        <f t="shared" si="316"/>
        <v>0</v>
      </c>
      <c r="AC215" s="140">
        <f t="shared" si="278"/>
        <v>0</v>
      </c>
      <c r="AD215" s="460">
        <f t="shared" si="279"/>
        <v>0</v>
      </c>
      <c r="AE215" s="140">
        <f t="shared" si="280"/>
        <v>0</v>
      </c>
      <c r="AF215" s="396"/>
      <c r="AG215" s="397"/>
      <c r="AH215" s="502"/>
      <c r="AI215" s="502"/>
    </row>
    <row r="216" spans="1:35" ht="30" customHeight="1" outlineLevel="1" x14ac:dyDescent="0.25">
      <c r="A216" s="503" t="s">
        <v>111</v>
      </c>
      <c r="B216" s="269" t="s">
        <v>123</v>
      </c>
      <c r="C216" s="504" t="s">
        <v>343</v>
      </c>
      <c r="D216" s="148" t="s">
        <v>310</v>
      </c>
      <c r="E216" s="150">
        <v>8</v>
      </c>
      <c r="F216" s="150">
        <v>700</v>
      </c>
      <c r="G216" s="150">
        <f t="shared" si="309"/>
        <v>5600</v>
      </c>
      <c r="H216" s="150">
        <v>8</v>
      </c>
      <c r="I216" s="150">
        <v>700</v>
      </c>
      <c r="J216" s="157">
        <f t="shared" si="310"/>
        <v>5600</v>
      </c>
      <c r="K216" s="303"/>
      <c r="L216" s="139"/>
      <c r="M216" s="157">
        <f t="shared" si="311"/>
        <v>0</v>
      </c>
      <c r="N216" s="138"/>
      <c r="O216" s="139"/>
      <c r="P216" s="157">
        <f t="shared" si="312"/>
        <v>0</v>
      </c>
      <c r="Q216" s="303"/>
      <c r="R216" s="139"/>
      <c r="S216" s="157">
        <f t="shared" si="313"/>
        <v>0</v>
      </c>
      <c r="T216" s="138"/>
      <c r="U216" s="139"/>
      <c r="V216" s="157">
        <f t="shared" si="314"/>
        <v>0</v>
      </c>
      <c r="W216" s="303"/>
      <c r="X216" s="139"/>
      <c r="Y216" s="157">
        <f t="shared" si="315"/>
        <v>0</v>
      </c>
      <c r="Z216" s="138"/>
      <c r="AA216" s="139"/>
      <c r="AB216" s="137">
        <f t="shared" si="316"/>
        <v>0</v>
      </c>
      <c r="AC216" s="140">
        <f t="shared" si="278"/>
        <v>5600</v>
      </c>
      <c r="AD216" s="460">
        <f t="shared" si="279"/>
        <v>5600</v>
      </c>
      <c r="AE216" s="140">
        <f t="shared" si="280"/>
        <v>0</v>
      </c>
      <c r="AF216" s="396">
        <f t="shared" si="299"/>
        <v>0</v>
      </c>
      <c r="AG216" s="403"/>
      <c r="AH216" s="502"/>
      <c r="AI216" s="502"/>
    </row>
    <row r="217" spans="1:35" ht="30" customHeight="1" outlineLevel="1" x14ac:dyDescent="0.25">
      <c r="A217" s="503" t="s">
        <v>111</v>
      </c>
      <c r="B217" s="269" t="s">
        <v>125</v>
      </c>
      <c r="C217" s="504" t="s">
        <v>344</v>
      </c>
      <c r="D217" s="148" t="s">
        <v>345</v>
      </c>
      <c r="E217" s="150">
        <v>480</v>
      </c>
      <c r="F217" s="150">
        <v>62</v>
      </c>
      <c r="G217" s="150">
        <f t="shared" si="309"/>
        <v>29760</v>
      </c>
      <c r="H217" s="150">
        <v>480</v>
      </c>
      <c r="I217" s="150">
        <v>62</v>
      </c>
      <c r="J217" s="157">
        <f t="shared" si="310"/>
        <v>29760</v>
      </c>
      <c r="K217" s="303"/>
      <c r="L217" s="139"/>
      <c r="M217" s="157">
        <f t="shared" si="311"/>
        <v>0</v>
      </c>
      <c r="N217" s="138"/>
      <c r="O217" s="139"/>
      <c r="P217" s="157">
        <f t="shared" si="312"/>
        <v>0</v>
      </c>
      <c r="Q217" s="303"/>
      <c r="R217" s="139"/>
      <c r="S217" s="157">
        <f t="shared" si="313"/>
        <v>0</v>
      </c>
      <c r="T217" s="138"/>
      <c r="U217" s="139"/>
      <c r="V217" s="157">
        <f t="shared" si="314"/>
        <v>0</v>
      </c>
      <c r="W217" s="303"/>
      <c r="X217" s="139"/>
      <c r="Y217" s="157">
        <f t="shared" si="315"/>
        <v>0</v>
      </c>
      <c r="Z217" s="138"/>
      <c r="AA217" s="139"/>
      <c r="AB217" s="137">
        <f t="shared" si="316"/>
        <v>0</v>
      </c>
      <c r="AC217" s="140">
        <f t="shared" si="278"/>
        <v>29760</v>
      </c>
      <c r="AD217" s="460">
        <f t="shared" si="279"/>
        <v>29760</v>
      </c>
      <c r="AE217" s="140">
        <f t="shared" si="280"/>
        <v>0</v>
      </c>
      <c r="AF217" s="396">
        <f t="shared" si="299"/>
        <v>0</v>
      </c>
      <c r="AG217" s="403"/>
      <c r="AH217" s="502"/>
      <c r="AI217" s="502"/>
    </row>
    <row r="218" spans="1:35" ht="30" customHeight="1" outlineLevel="1" x14ac:dyDescent="0.25">
      <c r="A218" s="503" t="s">
        <v>111</v>
      </c>
      <c r="B218" s="269" t="s">
        <v>127</v>
      </c>
      <c r="C218" s="504" t="s">
        <v>346</v>
      </c>
      <c r="D218" s="148" t="s">
        <v>347</v>
      </c>
      <c r="E218" s="150">
        <v>1</v>
      </c>
      <c r="F218" s="150">
        <v>25000</v>
      </c>
      <c r="G218" s="150">
        <f t="shared" si="309"/>
        <v>25000</v>
      </c>
      <c r="H218" s="150">
        <v>1</v>
      </c>
      <c r="I218" s="150">
        <v>25000</v>
      </c>
      <c r="J218" s="157">
        <f t="shared" si="310"/>
        <v>25000</v>
      </c>
      <c r="K218" s="303"/>
      <c r="L218" s="139"/>
      <c r="M218" s="157">
        <f t="shared" si="311"/>
        <v>0</v>
      </c>
      <c r="N218" s="138"/>
      <c r="O218" s="139"/>
      <c r="P218" s="157">
        <f t="shared" si="312"/>
        <v>0</v>
      </c>
      <c r="Q218" s="303"/>
      <c r="R218" s="139"/>
      <c r="S218" s="157">
        <f t="shared" si="313"/>
        <v>0</v>
      </c>
      <c r="T218" s="138"/>
      <c r="U218" s="139"/>
      <c r="V218" s="157">
        <f t="shared" si="314"/>
        <v>0</v>
      </c>
      <c r="W218" s="303"/>
      <c r="X218" s="139"/>
      <c r="Y218" s="157">
        <f t="shared" si="315"/>
        <v>0</v>
      </c>
      <c r="Z218" s="138"/>
      <c r="AA218" s="139"/>
      <c r="AB218" s="137">
        <f t="shared" si="316"/>
        <v>0</v>
      </c>
      <c r="AC218" s="140">
        <f t="shared" si="278"/>
        <v>25000</v>
      </c>
      <c r="AD218" s="460">
        <f t="shared" si="279"/>
        <v>25000</v>
      </c>
      <c r="AE218" s="140">
        <f t="shared" si="280"/>
        <v>0</v>
      </c>
      <c r="AF218" s="396">
        <f t="shared" si="299"/>
        <v>0</v>
      </c>
      <c r="AG218" s="403"/>
      <c r="AH218" s="502"/>
      <c r="AI218" s="502"/>
    </row>
    <row r="219" spans="1:35" ht="30" customHeight="1" outlineLevel="1" x14ac:dyDescent="0.25">
      <c r="A219" s="503" t="s">
        <v>111</v>
      </c>
      <c r="B219" s="269" t="s">
        <v>130</v>
      </c>
      <c r="C219" s="504" t="s">
        <v>348</v>
      </c>
      <c r="D219" s="148" t="s">
        <v>349</v>
      </c>
      <c r="E219" s="150">
        <v>1</v>
      </c>
      <c r="F219" s="150">
        <v>20000</v>
      </c>
      <c r="G219" s="150">
        <f t="shared" si="309"/>
        <v>20000</v>
      </c>
      <c r="H219" s="150">
        <v>1</v>
      </c>
      <c r="I219" s="150">
        <v>20000</v>
      </c>
      <c r="J219" s="157">
        <f t="shared" si="310"/>
        <v>20000</v>
      </c>
      <c r="K219" s="303"/>
      <c r="L219" s="139"/>
      <c r="M219" s="157">
        <f t="shared" si="311"/>
        <v>0</v>
      </c>
      <c r="N219" s="138"/>
      <c r="O219" s="139"/>
      <c r="P219" s="157">
        <f t="shared" si="312"/>
        <v>0</v>
      </c>
      <c r="Q219" s="303"/>
      <c r="R219" s="139"/>
      <c r="S219" s="157">
        <f t="shared" si="313"/>
        <v>0</v>
      </c>
      <c r="T219" s="138"/>
      <c r="U219" s="139"/>
      <c r="V219" s="157">
        <f t="shared" si="314"/>
        <v>0</v>
      </c>
      <c r="W219" s="303"/>
      <c r="X219" s="139"/>
      <c r="Y219" s="157">
        <f t="shared" si="315"/>
        <v>0</v>
      </c>
      <c r="Z219" s="138"/>
      <c r="AA219" s="139"/>
      <c r="AB219" s="137">
        <f t="shared" si="316"/>
        <v>0</v>
      </c>
      <c r="AC219" s="140">
        <f t="shared" si="278"/>
        <v>20000</v>
      </c>
      <c r="AD219" s="460">
        <f t="shared" si="279"/>
        <v>20000</v>
      </c>
      <c r="AE219" s="140">
        <f t="shared" si="280"/>
        <v>0</v>
      </c>
      <c r="AF219" s="396">
        <f t="shared" si="299"/>
        <v>0</v>
      </c>
      <c r="AG219" s="403"/>
      <c r="AH219" s="502"/>
      <c r="AI219" s="502"/>
    </row>
    <row r="220" spans="1:35" ht="30" customHeight="1" outlineLevel="1" x14ac:dyDescent="0.25">
      <c r="A220" s="503" t="s">
        <v>111</v>
      </c>
      <c r="B220" s="269" t="s">
        <v>148</v>
      </c>
      <c r="C220" s="504" t="s">
        <v>350</v>
      </c>
      <c r="D220" s="148" t="s">
        <v>349</v>
      </c>
      <c r="E220" s="150">
        <v>1</v>
      </c>
      <c r="F220" s="150">
        <v>15000</v>
      </c>
      <c r="G220" s="150">
        <f t="shared" si="309"/>
        <v>15000</v>
      </c>
      <c r="H220" s="150">
        <v>1</v>
      </c>
      <c r="I220" s="150">
        <v>15000</v>
      </c>
      <c r="J220" s="157">
        <f t="shared" si="310"/>
        <v>15000</v>
      </c>
      <c r="K220" s="303"/>
      <c r="L220" s="139"/>
      <c r="M220" s="157">
        <f t="shared" si="311"/>
        <v>0</v>
      </c>
      <c r="N220" s="138"/>
      <c r="O220" s="139"/>
      <c r="P220" s="157">
        <f t="shared" si="312"/>
        <v>0</v>
      </c>
      <c r="Q220" s="303"/>
      <c r="R220" s="139"/>
      <c r="S220" s="157">
        <f t="shared" si="313"/>
        <v>0</v>
      </c>
      <c r="T220" s="138"/>
      <c r="U220" s="139"/>
      <c r="V220" s="157">
        <f t="shared" si="314"/>
        <v>0</v>
      </c>
      <c r="W220" s="303"/>
      <c r="X220" s="139"/>
      <c r="Y220" s="157">
        <f t="shared" si="315"/>
        <v>0</v>
      </c>
      <c r="Z220" s="138"/>
      <c r="AA220" s="139"/>
      <c r="AB220" s="137">
        <f t="shared" si="316"/>
        <v>0</v>
      </c>
      <c r="AC220" s="140">
        <f t="shared" si="278"/>
        <v>15000</v>
      </c>
      <c r="AD220" s="460">
        <f t="shared" si="279"/>
        <v>15000</v>
      </c>
      <c r="AE220" s="140">
        <f t="shared" si="280"/>
        <v>0</v>
      </c>
      <c r="AF220" s="396">
        <f t="shared" si="299"/>
        <v>0</v>
      </c>
      <c r="AG220" s="403"/>
      <c r="AH220" s="502"/>
      <c r="AI220" s="502"/>
    </row>
    <row r="221" spans="1:35" ht="30" customHeight="1" outlineLevel="1" x14ac:dyDescent="0.25">
      <c r="A221" s="503" t="s">
        <v>111</v>
      </c>
      <c r="B221" s="505" t="s">
        <v>150</v>
      </c>
      <c r="C221" s="504" t="s">
        <v>351</v>
      </c>
      <c r="D221" s="148" t="s">
        <v>352</v>
      </c>
      <c r="E221" s="150">
        <v>1</v>
      </c>
      <c r="F221" s="150">
        <v>20000</v>
      </c>
      <c r="G221" s="150">
        <f t="shared" si="309"/>
        <v>20000</v>
      </c>
      <c r="H221" s="150">
        <v>1</v>
      </c>
      <c r="I221" s="150">
        <v>20000</v>
      </c>
      <c r="J221" s="157">
        <f t="shared" si="310"/>
        <v>20000</v>
      </c>
      <c r="K221" s="303"/>
      <c r="L221" s="139"/>
      <c r="M221" s="157">
        <f t="shared" si="311"/>
        <v>0</v>
      </c>
      <c r="N221" s="138"/>
      <c r="O221" s="139"/>
      <c r="P221" s="157">
        <f t="shared" si="312"/>
        <v>0</v>
      </c>
      <c r="Q221" s="303"/>
      <c r="R221" s="139"/>
      <c r="S221" s="157">
        <f t="shared" si="313"/>
        <v>0</v>
      </c>
      <c r="T221" s="138"/>
      <c r="U221" s="139"/>
      <c r="V221" s="157">
        <f t="shared" si="314"/>
        <v>0</v>
      </c>
      <c r="W221" s="303"/>
      <c r="X221" s="139"/>
      <c r="Y221" s="157">
        <f t="shared" si="315"/>
        <v>0</v>
      </c>
      <c r="Z221" s="138"/>
      <c r="AA221" s="139"/>
      <c r="AB221" s="137">
        <f t="shared" si="316"/>
        <v>0</v>
      </c>
      <c r="AC221" s="140">
        <f t="shared" si="278"/>
        <v>20000</v>
      </c>
      <c r="AD221" s="460">
        <f t="shared" si="279"/>
        <v>20000</v>
      </c>
      <c r="AE221" s="140">
        <f t="shared" si="280"/>
        <v>0</v>
      </c>
      <c r="AF221" s="396">
        <f t="shared" si="299"/>
        <v>0</v>
      </c>
      <c r="AG221" s="403"/>
      <c r="AH221" s="502"/>
      <c r="AI221" s="502"/>
    </row>
    <row r="222" spans="1:35" ht="30" customHeight="1" outlineLevel="1" x14ac:dyDescent="0.25">
      <c r="A222" s="503" t="s">
        <v>111</v>
      </c>
      <c r="B222" s="505" t="s">
        <v>152</v>
      </c>
      <c r="C222" s="504" t="s">
        <v>353</v>
      </c>
      <c r="D222" s="148" t="s">
        <v>298</v>
      </c>
      <c r="E222" s="150">
        <v>1</v>
      </c>
      <c r="F222" s="150">
        <v>29000</v>
      </c>
      <c r="G222" s="150">
        <f t="shared" si="309"/>
        <v>29000</v>
      </c>
      <c r="H222" s="150">
        <v>1</v>
      </c>
      <c r="I222" s="232">
        <v>29000</v>
      </c>
      <c r="J222" s="157">
        <f t="shared" si="310"/>
        <v>29000</v>
      </c>
      <c r="K222" s="303"/>
      <c r="L222" s="139"/>
      <c r="M222" s="157">
        <f t="shared" si="311"/>
        <v>0</v>
      </c>
      <c r="N222" s="138"/>
      <c r="O222" s="139"/>
      <c r="P222" s="157">
        <f t="shared" si="312"/>
        <v>0</v>
      </c>
      <c r="Q222" s="303"/>
      <c r="R222" s="139"/>
      <c r="S222" s="157">
        <f t="shared" si="313"/>
        <v>0</v>
      </c>
      <c r="T222" s="138"/>
      <c r="U222" s="139"/>
      <c r="V222" s="157">
        <f t="shared" si="314"/>
        <v>0</v>
      </c>
      <c r="W222" s="303"/>
      <c r="X222" s="139"/>
      <c r="Y222" s="157">
        <f t="shared" si="315"/>
        <v>0</v>
      </c>
      <c r="Z222" s="138"/>
      <c r="AA222" s="139"/>
      <c r="AB222" s="137">
        <f t="shared" si="316"/>
        <v>0</v>
      </c>
      <c r="AC222" s="140">
        <f t="shared" si="278"/>
        <v>29000</v>
      </c>
      <c r="AD222" s="460">
        <f t="shared" si="279"/>
        <v>29000</v>
      </c>
      <c r="AE222" s="140">
        <f t="shared" si="280"/>
        <v>0</v>
      </c>
      <c r="AF222" s="396">
        <f t="shared" si="299"/>
        <v>0</v>
      </c>
      <c r="AG222" s="403"/>
      <c r="AH222" s="502"/>
      <c r="AI222" s="502"/>
    </row>
    <row r="223" spans="1:35" ht="30" customHeight="1" outlineLevel="1" x14ac:dyDescent="0.25">
      <c r="A223" s="503" t="s">
        <v>111</v>
      </c>
      <c r="B223" s="505" t="s">
        <v>154</v>
      </c>
      <c r="C223" s="504" t="s">
        <v>354</v>
      </c>
      <c r="D223" s="148" t="s">
        <v>298</v>
      </c>
      <c r="E223" s="150">
        <v>1</v>
      </c>
      <c r="F223" s="150">
        <v>10000</v>
      </c>
      <c r="G223" s="150">
        <f t="shared" si="309"/>
        <v>10000</v>
      </c>
      <c r="H223" s="150">
        <v>1</v>
      </c>
      <c r="I223" s="232">
        <v>10000</v>
      </c>
      <c r="J223" s="157">
        <f t="shared" si="310"/>
        <v>10000</v>
      </c>
      <c r="K223" s="303"/>
      <c r="L223" s="139"/>
      <c r="M223" s="157">
        <f t="shared" si="311"/>
        <v>0</v>
      </c>
      <c r="N223" s="138"/>
      <c r="O223" s="139"/>
      <c r="P223" s="157">
        <f t="shared" si="312"/>
        <v>0</v>
      </c>
      <c r="Q223" s="303"/>
      <c r="R223" s="139"/>
      <c r="S223" s="157">
        <f t="shared" si="313"/>
        <v>0</v>
      </c>
      <c r="T223" s="138"/>
      <c r="U223" s="139"/>
      <c r="V223" s="157">
        <f t="shared" si="314"/>
        <v>0</v>
      </c>
      <c r="W223" s="303"/>
      <c r="X223" s="139"/>
      <c r="Y223" s="157">
        <f t="shared" si="315"/>
        <v>0</v>
      </c>
      <c r="Z223" s="138"/>
      <c r="AA223" s="139"/>
      <c r="AB223" s="137">
        <f t="shared" si="316"/>
        <v>0</v>
      </c>
      <c r="AC223" s="140">
        <f t="shared" si="278"/>
        <v>10000</v>
      </c>
      <c r="AD223" s="460">
        <f t="shared" si="279"/>
        <v>10000</v>
      </c>
      <c r="AE223" s="140">
        <f t="shared" si="280"/>
        <v>0</v>
      </c>
      <c r="AF223" s="396">
        <f t="shared" si="299"/>
        <v>0</v>
      </c>
      <c r="AG223" s="403"/>
      <c r="AH223" s="502"/>
      <c r="AI223" s="502"/>
    </row>
    <row r="224" spans="1:35" ht="30" customHeight="1" outlineLevel="1" x14ac:dyDescent="0.25">
      <c r="A224" s="503" t="s">
        <v>111</v>
      </c>
      <c r="B224" s="505" t="s">
        <v>156</v>
      </c>
      <c r="C224" s="504" t="s">
        <v>355</v>
      </c>
      <c r="D224" s="148" t="s">
        <v>298</v>
      </c>
      <c r="E224" s="150">
        <v>1</v>
      </c>
      <c r="F224" s="150">
        <v>23400</v>
      </c>
      <c r="G224" s="150">
        <f t="shared" si="309"/>
        <v>23400</v>
      </c>
      <c r="H224" s="150">
        <v>1</v>
      </c>
      <c r="I224" s="150">
        <v>23400</v>
      </c>
      <c r="J224" s="157">
        <f t="shared" si="310"/>
        <v>23400</v>
      </c>
      <c r="K224" s="303"/>
      <c r="L224" s="139"/>
      <c r="M224" s="157">
        <f t="shared" si="311"/>
        <v>0</v>
      </c>
      <c r="N224" s="138"/>
      <c r="O224" s="139"/>
      <c r="P224" s="157">
        <f t="shared" si="312"/>
        <v>0</v>
      </c>
      <c r="Q224" s="303"/>
      <c r="R224" s="139"/>
      <c r="S224" s="157">
        <f t="shared" si="313"/>
        <v>0</v>
      </c>
      <c r="T224" s="138"/>
      <c r="U224" s="139"/>
      <c r="V224" s="157">
        <f t="shared" si="314"/>
        <v>0</v>
      </c>
      <c r="W224" s="303"/>
      <c r="X224" s="139"/>
      <c r="Y224" s="157">
        <f t="shared" si="315"/>
        <v>0</v>
      </c>
      <c r="Z224" s="138"/>
      <c r="AA224" s="139"/>
      <c r="AB224" s="137">
        <f t="shared" si="316"/>
        <v>0</v>
      </c>
      <c r="AC224" s="140">
        <f t="shared" si="278"/>
        <v>23400</v>
      </c>
      <c r="AD224" s="460">
        <f t="shared" si="279"/>
        <v>23400</v>
      </c>
      <c r="AE224" s="140">
        <f t="shared" si="280"/>
        <v>0</v>
      </c>
      <c r="AF224" s="396">
        <f t="shared" si="299"/>
        <v>0</v>
      </c>
      <c r="AG224" s="403"/>
      <c r="AH224" s="502"/>
      <c r="AI224" s="502"/>
    </row>
    <row r="225" spans="1:35" ht="30" customHeight="1" outlineLevel="1" x14ac:dyDescent="0.25">
      <c r="A225" s="503" t="s">
        <v>111</v>
      </c>
      <c r="B225" s="505" t="s">
        <v>158</v>
      </c>
      <c r="C225" s="504" t="s">
        <v>356</v>
      </c>
      <c r="D225" s="148" t="s">
        <v>298</v>
      </c>
      <c r="E225" s="150">
        <v>1</v>
      </c>
      <c r="F225" s="150">
        <v>26820</v>
      </c>
      <c r="G225" s="150">
        <f t="shared" si="309"/>
        <v>26820</v>
      </c>
      <c r="H225" s="150">
        <v>1</v>
      </c>
      <c r="I225" s="150">
        <v>26820</v>
      </c>
      <c r="J225" s="157">
        <f t="shared" si="310"/>
        <v>26820</v>
      </c>
      <c r="K225" s="303"/>
      <c r="L225" s="139"/>
      <c r="M225" s="157">
        <f t="shared" si="311"/>
        <v>0</v>
      </c>
      <c r="N225" s="138"/>
      <c r="O225" s="139"/>
      <c r="P225" s="157">
        <f t="shared" si="312"/>
        <v>0</v>
      </c>
      <c r="Q225" s="303"/>
      <c r="R225" s="139"/>
      <c r="S225" s="157">
        <f t="shared" si="313"/>
        <v>0</v>
      </c>
      <c r="T225" s="138"/>
      <c r="U225" s="139"/>
      <c r="V225" s="157">
        <f t="shared" si="314"/>
        <v>0</v>
      </c>
      <c r="W225" s="303"/>
      <c r="X225" s="139"/>
      <c r="Y225" s="157">
        <f t="shared" si="315"/>
        <v>0</v>
      </c>
      <c r="Z225" s="138"/>
      <c r="AA225" s="139"/>
      <c r="AB225" s="137">
        <f t="shared" si="316"/>
        <v>0</v>
      </c>
      <c r="AC225" s="140">
        <f t="shared" si="278"/>
        <v>26820</v>
      </c>
      <c r="AD225" s="460">
        <f t="shared" si="279"/>
        <v>26820</v>
      </c>
      <c r="AE225" s="140">
        <f t="shared" si="280"/>
        <v>0</v>
      </c>
      <c r="AF225" s="396">
        <f t="shared" si="299"/>
        <v>0</v>
      </c>
      <c r="AG225" s="403"/>
      <c r="AH225" s="502"/>
      <c r="AI225" s="502"/>
    </row>
    <row r="226" spans="1:35" ht="30" customHeight="1" outlineLevel="1" x14ac:dyDescent="0.25">
      <c r="A226" s="503" t="s">
        <v>111</v>
      </c>
      <c r="B226" s="505" t="s">
        <v>192</v>
      </c>
      <c r="C226" s="504" t="s">
        <v>357</v>
      </c>
      <c r="D226" s="148" t="s">
        <v>352</v>
      </c>
      <c r="E226" s="150">
        <v>1</v>
      </c>
      <c r="F226" s="150">
        <v>20700</v>
      </c>
      <c r="G226" s="150">
        <f t="shared" si="309"/>
        <v>20700</v>
      </c>
      <c r="H226" s="150">
        <v>1</v>
      </c>
      <c r="I226" s="150">
        <v>20700</v>
      </c>
      <c r="J226" s="157">
        <f t="shared" si="310"/>
        <v>20700</v>
      </c>
      <c r="K226" s="303"/>
      <c r="L226" s="139"/>
      <c r="M226" s="157">
        <f t="shared" si="311"/>
        <v>0</v>
      </c>
      <c r="N226" s="138"/>
      <c r="O226" s="139"/>
      <c r="P226" s="157">
        <f t="shared" si="312"/>
        <v>0</v>
      </c>
      <c r="Q226" s="303"/>
      <c r="R226" s="139"/>
      <c r="S226" s="157">
        <f t="shared" si="313"/>
        <v>0</v>
      </c>
      <c r="T226" s="138"/>
      <c r="U226" s="139"/>
      <c r="V226" s="157">
        <f t="shared" si="314"/>
        <v>0</v>
      </c>
      <c r="W226" s="303"/>
      <c r="X226" s="139"/>
      <c r="Y226" s="157">
        <f t="shared" si="315"/>
        <v>0</v>
      </c>
      <c r="Z226" s="138"/>
      <c r="AA226" s="139"/>
      <c r="AB226" s="137">
        <f t="shared" si="316"/>
        <v>0</v>
      </c>
      <c r="AC226" s="140">
        <f t="shared" si="278"/>
        <v>20700</v>
      </c>
      <c r="AD226" s="460">
        <f t="shared" si="279"/>
        <v>20700</v>
      </c>
      <c r="AE226" s="140">
        <f t="shared" si="280"/>
        <v>0</v>
      </c>
      <c r="AF226" s="396">
        <f t="shared" si="299"/>
        <v>0</v>
      </c>
      <c r="AG226" s="403"/>
      <c r="AH226" s="502"/>
      <c r="AI226" s="502"/>
    </row>
    <row r="227" spans="1:35" ht="15.75" customHeight="1" x14ac:dyDescent="0.25">
      <c r="A227" s="613" t="s">
        <v>358</v>
      </c>
      <c r="B227" s="601"/>
      <c r="C227" s="601"/>
      <c r="D227" s="506"/>
      <c r="E227" s="442">
        <f t="shared" ref="E227:AB227" si="317">E210+E204+E200+E196</f>
        <v>587</v>
      </c>
      <c r="F227" s="442">
        <f t="shared" si="317"/>
        <v>191012</v>
      </c>
      <c r="G227" s="442">
        <f t="shared" si="317"/>
        <v>254980</v>
      </c>
      <c r="H227" s="442">
        <f t="shared" si="317"/>
        <v>587</v>
      </c>
      <c r="I227" s="442">
        <f t="shared" si="317"/>
        <v>191012</v>
      </c>
      <c r="J227" s="442">
        <f t="shared" si="317"/>
        <v>254980</v>
      </c>
      <c r="K227" s="507">
        <f t="shared" si="317"/>
        <v>0</v>
      </c>
      <c r="L227" s="442">
        <f t="shared" si="317"/>
        <v>0</v>
      </c>
      <c r="M227" s="442">
        <f t="shared" si="317"/>
        <v>0</v>
      </c>
      <c r="N227" s="442">
        <f t="shared" si="317"/>
        <v>0</v>
      </c>
      <c r="O227" s="442">
        <f t="shared" si="317"/>
        <v>0</v>
      </c>
      <c r="P227" s="442">
        <f t="shared" si="317"/>
        <v>0</v>
      </c>
      <c r="Q227" s="507">
        <f t="shared" si="317"/>
        <v>0</v>
      </c>
      <c r="R227" s="442">
        <f t="shared" si="317"/>
        <v>0</v>
      </c>
      <c r="S227" s="442">
        <f t="shared" si="317"/>
        <v>0</v>
      </c>
      <c r="T227" s="442">
        <f t="shared" si="317"/>
        <v>0</v>
      </c>
      <c r="U227" s="442">
        <f t="shared" si="317"/>
        <v>0</v>
      </c>
      <c r="V227" s="442">
        <f t="shared" si="317"/>
        <v>0</v>
      </c>
      <c r="W227" s="507">
        <f t="shared" si="317"/>
        <v>0</v>
      </c>
      <c r="X227" s="442">
        <f t="shared" si="317"/>
        <v>0</v>
      </c>
      <c r="Y227" s="442">
        <f t="shared" si="317"/>
        <v>0</v>
      </c>
      <c r="Z227" s="442">
        <f t="shared" si="317"/>
        <v>0</v>
      </c>
      <c r="AA227" s="442">
        <f t="shared" si="317"/>
        <v>0</v>
      </c>
      <c r="AB227" s="442">
        <f t="shared" si="317"/>
        <v>0</v>
      </c>
      <c r="AC227" s="473">
        <f t="shared" si="278"/>
        <v>254980</v>
      </c>
      <c r="AD227" s="474">
        <f t="shared" si="279"/>
        <v>254980</v>
      </c>
      <c r="AE227" s="489">
        <f t="shared" si="280"/>
        <v>0</v>
      </c>
      <c r="AF227" s="508">
        <f t="shared" si="299"/>
        <v>0</v>
      </c>
      <c r="AG227" s="509"/>
      <c r="AH227" s="115"/>
      <c r="AI227" s="115"/>
    </row>
    <row r="228" spans="1:35" ht="15.75" customHeight="1" x14ac:dyDescent="0.25">
      <c r="A228" s="510" t="s">
        <v>359</v>
      </c>
      <c r="B228" s="511"/>
      <c r="C228" s="512"/>
      <c r="D228" s="513"/>
      <c r="E228" s="514"/>
      <c r="F228" s="514"/>
      <c r="G228" s="515">
        <f>G49+G86+G100+G110+G132+G138+G152+G165+G175+G179+G183+G188+G194+G227</f>
        <v>1230479</v>
      </c>
      <c r="H228" s="516"/>
      <c r="I228" s="516"/>
      <c r="J228" s="515">
        <f>J49+J86+J100+J110+J132+J138+J152+J165+J175+J179+J183+J188+J194+J227</f>
        <v>1230479</v>
      </c>
      <c r="K228" s="514"/>
      <c r="L228" s="514"/>
      <c r="M228" s="515">
        <f>M49+M86+M100+M110+M132+M138+M152+M165+M175+M179+M183+M188+M194+M227</f>
        <v>0</v>
      </c>
      <c r="N228" s="514"/>
      <c r="O228" s="514"/>
      <c r="P228" s="515">
        <f>P49+P86+P100+P110+P132+P138+P152+P165+P175+P179+P183+P188+P194+P227</f>
        <v>0</v>
      </c>
      <c r="Q228" s="514"/>
      <c r="R228" s="514"/>
      <c r="S228" s="515">
        <f>S49+S86+S100+S110+S132+S138+S152+S165+S175+S179+S183+S188+S194+S227</f>
        <v>0</v>
      </c>
      <c r="T228" s="514"/>
      <c r="U228" s="514"/>
      <c r="V228" s="515">
        <f>V49+V86+V100+V110+V132+V138+V152+V165+V175+V179+V183+V188+V194+V227</f>
        <v>0</v>
      </c>
      <c r="W228" s="514"/>
      <c r="X228" s="514"/>
      <c r="Y228" s="515">
        <f>Y49+Y86+Y100+Y110+Y132+Y138+Y152+Y165+Y175+Y179+Y183+Y188+Y194+Y227</f>
        <v>0</v>
      </c>
      <c r="Z228" s="514"/>
      <c r="AA228" s="514"/>
      <c r="AB228" s="515">
        <f t="shared" ref="AB228:AD228" si="318">AB49+AB86+AB100+AB110+AB132+AB138+AB152+AB165+AB175+AB179+AB183+AB188+AB194+AB227</f>
        <v>0</v>
      </c>
      <c r="AC228" s="515">
        <f t="shared" si="318"/>
        <v>1230479</v>
      </c>
      <c r="AD228" s="515">
        <f t="shared" si="318"/>
        <v>1230479</v>
      </c>
      <c r="AE228" s="515">
        <f t="shared" si="280"/>
        <v>0</v>
      </c>
      <c r="AF228" s="517">
        <f t="shared" si="299"/>
        <v>0</v>
      </c>
      <c r="AG228" s="518"/>
      <c r="AH228" s="519"/>
      <c r="AI228" s="519"/>
    </row>
    <row r="229" spans="1:35" ht="15.75" customHeight="1" x14ac:dyDescent="0.3">
      <c r="A229" s="614"/>
      <c r="B229" s="598"/>
      <c r="C229" s="598"/>
      <c r="D229" s="520"/>
      <c r="E229" s="521"/>
      <c r="F229" s="521"/>
      <c r="G229" s="521"/>
      <c r="H229" s="521"/>
      <c r="I229" s="521"/>
      <c r="J229" s="521"/>
      <c r="K229" s="521"/>
      <c r="L229" s="521"/>
      <c r="M229" s="521"/>
      <c r="N229" s="521"/>
      <c r="O229" s="521"/>
      <c r="P229" s="521"/>
      <c r="Q229" s="521"/>
      <c r="R229" s="521"/>
      <c r="S229" s="521"/>
      <c r="T229" s="521"/>
      <c r="U229" s="521"/>
      <c r="V229" s="521"/>
      <c r="W229" s="521"/>
      <c r="X229" s="521"/>
      <c r="Y229" s="521"/>
      <c r="Z229" s="521"/>
      <c r="AA229" s="521"/>
      <c r="AB229" s="521"/>
      <c r="AC229" s="522"/>
      <c r="AD229" s="522"/>
      <c r="AE229" s="522"/>
      <c r="AF229" s="523"/>
      <c r="AG229" s="524"/>
      <c r="AH229" s="3"/>
      <c r="AI229" s="3"/>
    </row>
    <row r="230" spans="1:35" ht="15.75" customHeight="1" x14ac:dyDescent="0.3">
      <c r="A230" s="615" t="s">
        <v>360</v>
      </c>
      <c r="B230" s="601"/>
      <c r="C230" s="602"/>
      <c r="D230" s="525"/>
      <c r="E230" s="526"/>
      <c r="F230" s="526"/>
      <c r="G230" s="526">
        <f>Фінансування!C20-Витрати!G228</f>
        <v>0</v>
      </c>
      <c r="H230" s="526"/>
      <c r="I230" s="526"/>
      <c r="J230" s="526">
        <f>Фінансування!C21-Витрати!J228</f>
        <v>0</v>
      </c>
      <c r="K230" s="526"/>
      <c r="L230" s="526"/>
      <c r="M230" s="526"/>
      <c r="N230" s="526"/>
      <c r="O230" s="526"/>
      <c r="P230" s="526"/>
      <c r="Q230" s="526"/>
      <c r="R230" s="526"/>
      <c r="S230" s="526"/>
      <c r="T230" s="526"/>
      <c r="U230" s="526"/>
      <c r="V230" s="526"/>
      <c r="W230" s="526"/>
      <c r="X230" s="526"/>
      <c r="Y230" s="526"/>
      <c r="Z230" s="526"/>
      <c r="AA230" s="526"/>
      <c r="AB230" s="526"/>
      <c r="AC230" s="526">
        <f>Фінансування!N20-Витрати!AC228</f>
        <v>0</v>
      </c>
      <c r="AD230" s="526">
        <f>Фінансування!N21-Витрати!AD228</f>
        <v>0</v>
      </c>
      <c r="AE230" s="527"/>
      <c r="AF230" s="528"/>
      <c r="AG230" s="529"/>
      <c r="AH230" s="3"/>
      <c r="AI230" s="3"/>
    </row>
    <row r="231" spans="1:35" ht="15.75" customHeight="1" x14ac:dyDescent="0.25">
      <c r="A231" s="16"/>
      <c r="B231" s="530"/>
      <c r="C231" s="531"/>
      <c r="D231" s="16"/>
      <c r="E231" s="16"/>
      <c r="F231" s="16"/>
      <c r="G231" s="16"/>
      <c r="H231" s="16"/>
      <c r="I231" s="16"/>
      <c r="J231" s="16"/>
      <c r="K231" s="532"/>
      <c r="L231" s="532"/>
      <c r="M231" s="532"/>
      <c r="N231" s="532"/>
      <c r="O231" s="532"/>
      <c r="P231" s="532"/>
      <c r="Q231" s="532"/>
      <c r="R231" s="532"/>
      <c r="S231" s="532"/>
      <c r="T231" s="532"/>
      <c r="U231" s="532"/>
      <c r="V231" s="532"/>
      <c r="W231" s="532"/>
      <c r="X231" s="532"/>
      <c r="Y231" s="532"/>
      <c r="Z231" s="532"/>
      <c r="AA231" s="532"/>
      <c r="AB231" s="532"/>
      <c r="AC231" s="533"/>
      <c r="AD231" s="533"/>
      <c r="AE231" s="533"/>
      <c r="AF231" s="533"/>
      <c r="AG231" s="534"/>
    </row>
    <row r="232" spans="1:35" ht="15.75" customHeight="1" x14ac:dyDescent="0.25">
      <c r="A232" s="16"/>
      <c r="B232" s="530"/>
      <c r="C232" s="531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3"/>
      <c r="AD232" s="13"/>
      <c r="AE232" s="13"/>
      <c r="AF232" s="13"/>
      <c r="AG232" s="63"/>
    </row>
    <row r="233" spans="1:35" ht="15.75" customHeight="1" x14ac:dyDescent="0.25">
      <c r="A233" s="16"/>
      <c r="B233" s="530"/>
      <c r="C233" s="531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3"/>
      <c r="AD233" s="13"/>
      <c r="AE233" s="13"/>
      <c r="AF233" s="13"/>
      <c r="AG233" s="63"/>
    </row>
    <row r="234" spans="1:35" ht="15.75" customHeight="1" x14ac:dyDescent="0.25">
      <c r="A234" s="16"/>
      <c r="B234" s="530"/>
      <c r="C234" s="531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3"/>
      <c r="AD234" s="13"/>
      <c r="AE234" s="13"/>
      <c r="AF234" s="13"/>
      <c r="AG234" s="63"/>
    </row>
    <row r="235" spans="1:35" ht="15.75" customHeight="1" x14ac:dyDescent="0.3">
      <c r="A235" s="16"/>
      <c r="B235" s="530"/>
      <c r="C235" s="535" t="s">
        <v>361</v>
      </c>
      <c r="D235" s="536" t="s">
        <v>362</v>
      </c>
      <c r="E235" s="537"/>
      <c r="G235" s="537"/>
      <c r="H235" s="537"/>
      <c r="I235" s="537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3"/>
      <c r="AD235" s="13"/>
      <c r="AE235" s="13"/>
      <c r="AF235" s="13"/>
      <c r="AG235" s="63"/>
    </row>
    <row r="236" spans="1:35" ht="15.75" customHeight="1" x14ac:dyDescent="0.3">
      <c r="A236" s="16"/>
      <c r="B236" s="530"/>
      <c r="D236" s="535" t="s">
        <v>44</v>
      </c>
      <c r="G236" s="535" t="s">
        <v>45</v>
      </c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3"/>
      <c r="AD236" s="13"/>
      <c r="AE236" s="13"/>
      <c r="AF236" s="13"/>
      <c r="AG236" s="63"/>
    </row>
    <row r="237" spans="1:35" ht="15.75" customHeight="1" x14ac:dyDescent="0.25">
      <c r="A237" s="16"/>
      <c r="B237" s="530"/>
      <c r="C237" s="531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3"/>
      <c r="AD237" s="13"/>
      <c r="AE237" s="13"/>
      <c r="AF237" s="13"/>
      <c r="AG237" s="63"/>
    </row>
    <row r="238" spans="1:35" ht="15.75" customHeight="1" x14ac:dyDescent="0.25">
      <c r="A238" s="16"/>
      <c r="B238" s="530"/>
      <c r="C238" s="531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3"/>
      <c r="AD238" s="13"/>
      <c r="AE238" s="13"/>
      <c r="AF238" s="13"/>
      <c r="AG238" s="63"/>
    </row>
    <row r="239" spans="1:35" ht="15.75" customHeight="1" x14ac:dyDescent="0.3">
      <c r="A239" s="54"/>
      <c r="B239" s="538"/>
      <c r="C239" s="539"/>
      <c r="AG239" s="539"/>
    </row>
    <row r="240" spans="1:35" ht="15.75" customHeight="1" x14ac:dyDescent="0.3">
      <c r="A240" s="54"/>
      <c r="B240" s="538"/>
      <c r="C240" s="539"/>
      <c r="AG240" s="539"/>
    </row>
    <row r="241" spans="1:33" ht="15.75" customHeight="1" x14ac:dyDescent="0.3">
      <c r="A241" s="54"/>
      <c r="B241" s="538"/>
      <c r="C241" s="539"/>
      <c r="AG241" s="539"/>
    </row>
    <row r="242" spans="1:33" ht="15.75" customHeight="1" x14ac:dyDescent="0.3">
      <c r="A242" s="54"/>
      <c r="B242" s="538"/>
      <c r="C242" s="539"/>
      <c r="AG242" s="539"/>
    </row>
    <row r="243" spans="1:33" ht="15.75" customHeight="1" x14ac:dyDescent="0.3">
      <c r="A243" s="54"/>
      <c r="B243" s="538"/>
      <c r="C243" s="539"/>
      <c r="AG243" s="539"/>
    </row>
    <row r="244" spans="1:33" ht="15.75" customHeight="1" x14ac:dyDescent="0.3">
      <c r="A244" s="54"/>
      <c r="B244" s="538"/>
      <c r="C244" s="539"/>
      <c r="AG244" s="539"/>
    </row>
    <row r="245" spans="1:33" ht="15.75" customHeight="1" x14ac:dyDescent="0.3">
      <c r="A245" s="54"/>
      <c r="B245" s="538"/>
      <c r="C245" s="539"/>
      <c r="AG245" s="539"/>
    </row>
    <row r="246" spans="1:33" ht="15.75" customHeight="1" x14ac:dyDescent="0.3">
      <c r="A246" s="54"/>
      <c r="B246" s="538"/>
      <c r="C246" s="539"/>
      <c r="AG246" s="539"/>
    </row>
    <row r="247" spans="1:33" ht="15.75" customHeight="1" x14ac:dyDescent="0.3">
      <c r="A247" s="54"/>
      <c r="B247" s="538"/>
      <c r="C247" s="539"/>
      <c r="AG247" s="539"/>
    </row>
    <row r="248" spans="1:33" ht="15.75" customHeight="1" x14ac:dyDescent="0.3">
      <c r="A248" s="54"/>
      <c r="B248" s="538"/>
      <c r="C248" s="539"/>
      <c r="AG248" s="539"/>
    </row>
    <row r="249" spans="1:33" ht="15.75" customHeight="1" x14ac:dyDescent="0.3">
      <c r="A249" s="54"/>
      <c r="B249" s="538"/>
      <c r="C249" s="539"/>
      <c r="AG249" s="539"/>
    </row>
    <row r="250" spans="1:33" ht="15.75" customHeight="1" x14ac:dyDescent="0.3">
      <c r="A250" s="54"/>
      <c r="B250" s="538"/>
      <c r="C250" s="539"/>
      <c r="AG250" s="539"/>
    </row>
    <row r="251" spans="1:33" ht="15.75" customHeight="1" x14ac:dyDescent="0.3">
      <c r="A251" s="54"/>
      <c r="B251" s="538"/>
      <c r="C251" s="539"/>
      <c r="AG251" s="539"/>
    </row>
    <row r="252" spans="1:33" ht="15.75" customHeight="1" x14ac:dyDescent="0.3">
      <c r="A252" s="54"/>
      <c r="B252" s="538"/>
      <c r="C252" s="539"/>
      <c r="AG252" s="539"/>
    </row>
    <row r="253" spans="1:33" ht="15.75" customHeight="1" x14ac:dyDescent="0.3">
      <c r="A253" s="54"/>
      <c r="B253" s="538"/>
      <c r="C253" s="539"/>
      <c r="AG253" s="539"/>
    </row>
    <row r="254" spans="1:33" ht="15.75" customHeight="1" x14ac:dyDescent="0.3">
      <c r="A254" s="54"/>
      <c r="B254" s="538"/>
      <c r="C254" s="539"/>
      <c r="AG254" s="539"/>
    </row>
    <row r="255" spans="1:33" ht="15.75" customHeight="1" x14ac:dyDescent="0.3">
      <c r="A255" s="54"/>
      <c r="B255" s="538"/>
      <c r="C255" s="539"/>
      <c r="AG255" s="539"/>
    </row>
    <row r="256" spans="1:33" ht="15.75" customHeight="1" x14ac:dyDescent="0.3">
      <c r="A256" s="54"/>
      <c r="B256" s="538"/>
      <c r="C256" s="539"/>
      <c r="AG256" s="539"/>
    </row>
    <row r="257" spans="1:33" ht="15.75" customHeight="1" x14ac:dyDescent="0.3">
      <c r="A257" s="54"/>
      <c r="B257" s="538"/>
      <c r="C257" s="539"/>
      <c r="AG257" s="539"/>
    </row>
    <row r="258" spans="1:33" ht="15.75" customHeight="1" x14ac:dyDescent="0.3">
      <c r="A258" s="54"/>
      <c r="B258" s="538"/>
      <c r="C258" s="539"/>
      <c r="AG258" s="539"/>
    </row>
    <row r="259" spans="1:33" ht="15.75" customHeight="1" x14ac:dyDescent="0.3">
      <c r="A259" s="54"/>
      <c r="B259" s="538"/>
      <c r="C259" s="539"/>
      <c r="AG259" s="539"/>
    </row>
    <row r="260" spans="1:33" ht="15.75" customHeight="1" x14ac:dyDescent="0.3">
      <c r="A260" s="54"/>
      <c r="B260" s="538"/>
      <c r="C260" s="539"/>
      <c r="AG260" s="539"/>
    </row>
    <row r="261" spans="1:33" ht="15.75" customHeight="1" x14ac:dyDescent="0.3">
      <c r="A261" s="54"/>
      <c r="B261" s="538"/>
      <c r="C261" s="539"/>
      <c r="AG261" s="539"/>
    </row>
    <row r="262" spans="1:33" ht="15.75" customHeight="1" x14ac:dyDescent="0.3">
      <c r="A262" s="54"/>
      <c r="B262" s="538"/>
      <c r="C262" s="539"/>
      <c r="AG262" s="539"/>
    </row>
    <row r="263" spans="1:33" ht="15.75" customHeight="1" x14ac:dyDescent="0.3">
      <c r="A263" s="54"/>
      <c r="B263" s="538"/>
      <c r="C263" s="539"/>
      <c r="AG263" s="539"/>
    </row>
    <row r="264" spans="1:33" ht="15.75" customHeight="1" x14ac:dyDescent="0.3">
      <c r="A264" s="54"/>
      <c r="B264" s="538"/>
      <c r="C264" s="539"/>
      <c r="AG264" s="539"/>
    </row>
    <row r="265" spans="1:33" ht="15.75" customHeight="1" x14ac:dyDescent="0.3">
      <c r="A265" s="54"/>
      <c r="B265" s="538"/>
      <c r="C265" s="539"/>
      <c r="AG265" s="539"/>
    </row>
    <row r="266" spans="1:33" ht="15.75" customHeight="1" x14ac:dyDescent="0.3">
      <c r="A266" s="54"/>
      <c r="B266" s="538"/>
      <c r="C266" s="539"/>
      <c r="AG266" s="539"/>
    </row>
    <row r="267" spans="1:33" ht="15.75" customHeight="1" x14ac:dyDescent="0.3">
      <c r="A267" s="54"/>
      <c r="B267" s="538"/>
      <c r="C267" s="539"/>
      <c r="AG267" s="539"/>
    </row>
    <row r="268" spans="1:33" ht="15.75" customHeight="1" x14ac:dyDescent="0.3">
      <c r="A268" s="54"/>
      <c r="B268" s="538"/>
      <c r="C268" s="539"/>
      <c r="AG268" s="539"/>
    </row>
    <row r="269" spans="1:33" ht="15.75" customHeight="1" x14ac:dyDescent="0.3">
      <c r="A269" s="54"/>
      <c r="B269" s="538"/>
      <c r="C269" s="539"/>
      <c r="AG269" s="539"/>
    </row>
    <row r="270" spans="1:33" ht="15.75" customHeight="1" x14ac:dyDescent="0.3">
      <c r="A270" s="54"/>
      <c r="B270" s="538"/>
      <c r="C270" s="539"/>
      <c r="AG270" s="539"/>
    </row>
    <row r="271" spans="1:33" ht="15.75" customHeight="1" x14ac:dyDescent="0.3">
      <c r="A271" s="54"/>
      <c r="B271" s="538"/>
      <c r="C271" s="539"/>
      <c r="AG271" s="539"/>
    </row>
    <row r="272" spans="1:33" ht="15.75" customHeight="1" x14ac:dyDescent="0.3">
      <c r="A272" s="54"/>
      <c r="B272" s="538"/>
      <c r="C272" s="539"/>
      <c r="AG272" s="539"/>
    </row>
    <row r="273" spans="1:33" ht="15.75" customHeight="1" x14ac:dyDescent="0.3">
      <c r="A273" s="54"/>
      <c r="B273" s="538"/>
      <c r="C273" s="539"/>
      <c r="AG273" s="539"/>
    </row>
    <row r="274" spans="1:33" ht="15.75" customHeight="1" x14ac:dyDescent="0.3">
      <c r="A274" s="54"/>
      <c r="B274" s="538"/>
      <c r="C274" s="539"/>
      <c r="AG274" s="539"/>
    </row>
    <row r="275" spans="1:33" ht="15.75" customHeight="1" x14ac:dyDescent="0.3">
      <c r="A275" s="54"/>
      <c r="B275" s="538"/>
      <c r="C275" s="539"/>
      <c r="AG275" s="539"/>
    </row>
    <row r="276" spans="1:33" ht="15.75" customHeight="1" x14ac:dyDescent="0.3">
      <c r="A276" s="54"/>
      <c r="B276" s="538"/>
      <c r="C276" s="539"/>
      <c r="AG276" s="539"/>
    </row>
    <row r="277" spans="1:33" ht="15.75" customHeight="1" x14ac:dyDescent="0.3">
      <c r="A277" s="54"/>
      <c r="B277" s="538"/>
      <c r="C277" s="539"/>
      <c r="AG277" s="539"/>
    </row>
    <row r="278" spans="1:33" ht="15.75" customHeight="1" x14ac:dyDescent="0.3">
      <c r="A278" s="54"/>
      <c r="B278" s="538"/>
      <c r="C278" s="539"/>
      <c r="AG278" s="539"/>
    </row>
    <row r="279" spans="1:33" ht="15.75" customHeight="1" x14ac:dyDescent="0.3">
      <c r="A279" s="54"/>
      <c r="B279" s="538"/>
      <c r="C279" s="539"/>
      <c r="AG279" s="539"/>
    </row>
    <row r="280" spans="1:33" ht="15.75" customHeight="1" x14ac:dyDescent="0.3">
      <c r="A280" s="54"/>
      <c r="B280" s="538"/>
      <c r="C280" s="539"/>
      <c r="AG280" s="539"/>
    </row>
    <row r="281" spans="1:33" ht="15.75" customHeight="1" x14ac:dyDescent="0.3">
      <c r="A281" s="54"/>
      <c r="B281" s="538"/>
      <c r="C281" s="539"/>
      <c r="AG281" s="539"/>
    </row>
    <row r="282" spans="1:33" ht="15.75" customHeight="1" x14ac:dyDescent="0.3">
      <c r="A282" s="54"/>
      <c r="B282" s="538"/>
      <c r="C282" s="539"/>
      <c r="AG282" s="539"/>
    </row>
    <row r="283" spans="1:33" ht="15.75" customHeight="1" x14ac:dyDescent="0.3">
      <c r="A283" s="54"/>
      <c r="B283" s="538"/>
      <c r="C283" s="539"/>
      <c r="AG283" s="539"/>
    </row>
    <row r="284" spans="1:33" ht="15.75" customHeight="1" x14ac:dyDescent="0.3">
      <c r="A284" s="54"/>
      <c r="B284" s="538"/>
      <c r="C284" s="539"/>
      <c r="AG284" s="539"/>
    </row>
    <row r="285" spans="1:33" ht="15.75" customHeight="1" x14ac:dyDescent="0.3">
      <c r="A285" s="54"/>
      <c r="B285" s="538"/>
      <c r="C285" s="539"/>
      <c r="AG285" s="539"/>
    </row>
    <row r="286" spans="1:33" ht="15.75" customHeight="1" x14ac:dyDescent="0.3">
      <c r="A286" s="54"/>
      <c r="B286" s="538"/>
      <c r="C286" s="539"/>
      <c r="AG286" s="539"/>
    </row>
    <row r="287" spans="1:33" ht="15.75" customHeight="1" x14ac:dyDescent="0.3">
      <c r="A287" s="54"/>
      <c r="B287" s="538"/>
      <c r="C287" s="539"/>
      <c r="AG287" s="539"/>
    </row>
    <row r="288" spans="1:33" ht="15.75" customHeight="1" x14ac:dyDescent="0.3">
      <c r="A288" s="54"/>
      <c r="B288" s="538"/>
      <c r="C288" s="539"/>
      <c r="AG288" s="539"/>
    </row>
    <row r="289" spans="1:33" ht="15.75" customHeight="1" x14ac:dyDescent="0.3">
      <c r="A289" s="54"/>
      <c r="B289" s="538"/>
      <c r="C289" s="539"/>
      <c r="AG289" s="539"/>
    </row>
    <row r="290" spans="1:33" ht="15.75" customHeight="1" x14ac:dyDescent="0.3">
      <c r="A290" s="54"/>
      <c r="B290" s="538"/>
      <c r="C290" s="539"/>
      <c r="AG290" s="539"/>
    </row>
    <row r="291" spans="1:33" ht="15.75" customHeight="1" x14ac:dyDescent="0.3">
      <c r="A291" s="54"/>
      <c r="B291" s="538"/>
      <c r="C291" s="539"/>
      <c r="AG291" s="539"/>
    </row>
    <row r="292" spans="1:33" ht="15.75" customHeight="1" x14ac:dyDescent="0.3">
      <c r="A292" s="54"/>
      <c r="B292" s="538"/>
      <c r="C292" s="539"/>
      <c r="AG292" s="539"/>
    </row>
    <row r="293" spans="1:33" ht="15.75" customHeight="1" x14ac:dyDescent="0.3">
      <c r="A293" s="54"/>
      <c r="B293" s="538"/>
      <c r="C293" s="539"/>
      <c r="AG293" s="539"/>
    </row>
    <row r="294" spans="1:33" ht="15.75" customHeight="1" x14ac:dyDescent="0.3">
      <c r="A294" s="54"/>
      <c r="B294" s="538"/>
      <c r="C294" s="539"/>
      <c r="AG294" s="539"/>
    </row>
    <row r="295" spans="1:33" ht="15.75" customHeight="1" x14ac:dyDescent="0.3">
      <c r="A295" s="54"/>
      <c r="B295" s="538"/>
      <c r="C295" s="539"/>
      <c r="AG295" s="539"/>
    </row>
    <row r="296" spans="1:33" ht="15.75" customHeight="1" x14ac:dyDescent="0.3">
      <c r="A296" s="54"/>
      <c r="B296" s="538"/>
      <c r="C296" s="539"/>
      <c r="AG296" s="539"/>
    </row>
    <row r="297" spans="1:33" ht="15.75" customHeight="1" x14ac:dyDescent="0.3">
      <c r="A297" s="54"/>
      <c r="B297" s="538"/>
      <c r="C297" s="539"/>
      <c r="AG297" s="539"/>
    </row>
    <row r="298" spans="1:33" ht="15.75" customHeight="1" x14ac:dyDescent="0.3">
      <c r="A298" s="54"/>
      <c r="B298" s="538"/>
      <c r="C298" s="539"/>
      <c r="AG298" s="539"/>
    </row>
    <row r="299" spans="1:33" ht="15.75" customHeight="1" x14ac:dyDescent="0.3">
      <c r="A299" s="54"/>
      <c r="B299" s="538"/>
      <c r="C299" s="539"/>
      <c r="AG299" s="539"/>
    </row>
    <row r="300" spans="1:33" ht="15.75" customHeight="1" x14ac:dyDescent="0.3">
      <c r="A300" s="54"/>
      <c r="B300" s="538"/>
      <c r="C300" s="539"/>
      <c r="AG300" s="539"/>
    </row>
    <row r="301" spans="1:33" ht="15.75" customHeight="1" x14ac:dyDescent="0.3">
      <c r="A301" s="54"/>
      <c r="B301" s="538"/>
      <c r="C301" s="539"/>
      <c r="AG301" s="539"/>
    </row>
    <row r="302" spans="1:33" ht="15.75" customHeight="1" x14ac:dyDescent="0.3">
      <c r="A302" s="54"/>
      <c r="B302" s="538"/>
      <c r="C302" s="539"/>
      <c r="AG302" s="539"/>
    </row>
    <row r="303" spans="1:33" ht="15.75" customHeight="1" x14ac:dyDescent="0.3">
      <c r="A303" s="54"/>
      <c r="B303" s="538"/>
      <c r="C303" s="539"/>
      <c r="AG303" s="539"/>
    </row>
    <row r="304" spans="1:33" ht="15.75" customHeight="1" x14ac:dyDescent="0.3">
      <c r="A304" s="54"/>
      <c r="B304" s="538"/>
      <c r="C304" s="539"/>
      <c r="AG304" s="539"/>
    </row>
    <row r="305" spans="1:33" ht="15.75" customHeight="1" x14ac:dyDescent="0.3">
      <c r="A305" s="54"/>
      <c r="B305" s="538"/>
      <c r="C305" s="539"/>
      <c r="AG305" s="539"/>
    </row>
    <row r="306" spans="1:33" ht="15.75" customHeight="1" x14ac:dyDescent="0.3">
      <c r="A306" s="54"/>
      <c r="B306" s="538"/>
      <c r="C306" s="539"/>
      <c r="AG306" s="539"/>
    </row>
    <row r="307" spans="1:33" ht="15.75" customHeight="1" x14ac:dyDescent="0.3">
      <c r="A307" s="54"/>
      <c r="B307" s="538"/>
      <c r="C307" s="539"/>
      <c r="AG307" s="539"/>
    </row>
    <row r="308" spans="1:33" ht="15.75" customHeight="1" x14ac:dyDescent="0.3">
      <c r="A308" s="54"/>
      <c r="B308" s="538"/>
      <c r="C308" s="539"/>
      <c r="AG308" s="539"/>
    </row>
    <row r="309" spans="1:33" ht="15.75" customHeight="1" x14ac:dyDescent="0.3">
      <c r="A309" s="54"/>
      <c r="B309" s="538"/>
      <c r="C309" s="539"/>
      <c r="AG309" s="539"/>
    </row>
    <row r="310" spans="1:33" ht="15.75" customHeight="1" x14ac:dyDescent="0.3">
      <c r="A310" s="54"/>
      <c r="B310" s="538"/>
      <c r="C310" s="539"/>
      <c r="AG310" s="539"/>
    </row>
    <row r="311" spans="1:33" ht="15.75" customHeight="1" x14ac:dyDescent="0.3">
      <c r="A311" s="54"/>
      <c r="B311" s="538"/>
      <c r="C311" s="539"/>
      <c r="AG311" s="539"/>
    </row>
    <row r="312" spans="1:33" ht="15.75" customHeight="1" x14ac:dyDescent="0.3">
      <c r="A312" s="54"/>
      <c r="B312" s="538"/>
      <c r="C312" s="539"/>
      <c r="AG312" s="539"/>
    </row>
    <row r="313" spans="1:33" ht="15.75" customHeight="1" x14ac:dyDescent="0.3">
      <c r="A313" s="54"/>
      <c r="B313" s="538"/>
      <c r="C313" s="539"/>
      <c r="AG313" s="539"/>
    </row>
    <row r="314" spans="1:33" ht="15.75" customHeight="1" x14ac:dyDescent="0.3">
      <c r="A314" s="54"/>
      <c r="B314" s="538"/>
      <c r="C314" s="539"/>
      <c r="AG314" s="539"/>
    </row>
    <row r="315" spans="1:33" ht="15.75" customHeight="1" x14ac:dyDescent="0.3">
      <c r="A315" s="54"/>
      <c r="B315" s="538"/>
      <c r="C315" s="539"/>
      <c r="AG315" s="539"/>
    </row>
    <row r="316" spans="1:33" ht="15.75" customHeight="1" x14ac:dyDescent="0.3">
      <c r="A316" s="54"/>
      <c r="B316" s="538"/>
      <c r="C316" s="539"/>
      <c r="AG316" s="539"/>
    </row>
    <row r="317" spans="1:33" ht="15.75" customHeight="1" x14ac:dyDescent="0.3">
      <c r="A317" s="54"/>
      <c r="B317" s="538"/>
      <c r="C317" s="539"/>
      <c r="AG317" s="539"/>
    </row>
    <row r="318" spans="1:33" ht="15.75" customHeight="1" x14ac:dyDescent="0.3">
      <c r="A318" s="54"/>
      <c r="B318" s="538"/>
      <c r="C318" s="539"/>
      <c r="AG318" s="539"/>
    </row>
    <row r="319" spans="1:33" ht="15.75" customHeight="1" x14ac:dyDescent="0.3">
      <c r="A319" s="54"/>
      <c r="B319" s="538"/>
      <c r="C319" s="539"/>
      <c r="AG319" s="539"/>
    </row>
    <row r="320" spans="1:33" ht="15.75" customHeight="1" x14ac:dyDescent="0.3">
      <c r="A320" s="54"/>
      <c r="B320" s="538"/>
      <c r="C320" s="539"/>
      <c r="AG320" s="539"/>
    </row>
    <row r="321" spans="1:33" ht="15.75" customHeight="1" x14ac:dyDescent="0.3">
      <c r="A321" s="54"/>
      <c r="B321" s="538"/>
      <c r="C321" s="539"/>
      <c r="AG321" s="539"/>
    </row>
    <row r="322" spans="1:33" ht="15.75" customHeight="1" x14ac:dyDescent="0.3">
      <c r="A322" s="54"/>
      <c r="B322" s="538"/>
      <c r="C322" s="539"/>
      <c r="AG322" s="539"/>
    </row>
    <row r="323" spans="1:33" ht="15.75" customHeight="1" x14ac:dyDescent="0.3">
      <c r="A323" s="54"/>
      <c r="B323" s="538"/>
      <c r="C323" s="539"/>
      <c r="AG323" s="539"/>
    </row>
    <row r="324" spans="1:33" ht="15.75" customHeight="1" x14ac:dyDescent="0.3">
      <c r="A324" s="54"/>
      <c r="B324" s="538"/>
      <c r="C324" s="539"/>
      <c r="AG324" s="539"/>
    </row>
    <row r="325" spans="1:33" ht="15.75" customHeight="1" x14ac:dyDescent="0.3">
      <c r="A325" s="54"/>
      <c r="B325" s="538"/>
      <c r="C325" s="539"/>
      <c r="AG325" s="539"/>
    </row>
    <row r="326" spans="1:33" ht="15.75" customHeight="1" x14ac:dyDescent="0.3">
      <c r="A326" s="54"/>
      <c r="B326" s="538"/>
      <c r="C326" s="539"/>
      <c r="AG326" s="539"/>
    </row>
    <row r="327" spans="1:33" ht="15.75" customHeight="1" x14ac:dyDescent="0.3">
      <c r="A327" s="54"/>
      <c r="B327" s="538"/>
      <c r="C327" s="539"/>
      <c r="AG327" s="539"/>
    </row>
    <row r="328" spans="1:33" ht="15.75" customHeight="1" x14ac:dyDescent="0.3">
      <c r="A328" s="54"/>
      <c r="B328" s="538"/>
      <c r="C328" s="539"/>
      <c r="AG328" s="539"/>
    </row>
    <row r="329" spans="1:33" ht="15.75" customHeight="1" x14ac:dyDescent="0.3">
      <c r="A329" s="54"/>
      <c r="B329" s="538"/>
      <c r="C329" s="539"/>
      <c r="AG329" s="539"/>
    </row>
    <row r="330" spans="1:33" ht="15.75" customHeight="1" x14ac:dyDescent="0.3">
      <c r="A330" s="54"/>
      <c r="B330" s="538"/>
      <c r="C330" s="539"/>
      <c r="AG330" s="539"/>
    </row>
    <row r="331" spans="1:33" ht="15.75" customHeight="1" x14ac:dyDescent="0.3">
      <c r="A331" s="54"/>
      <c r="B331" s="538"/>
      <c r="C331" s="539"/>
      <c r="AG331" s="539"/>
    </row>
    <row r="332" spans="1:33" ht="15.75" customHeight="1" x14ac:dyDescent="0.3">
      <c r="A332" s="54"/>
      <c r="B332" s="538"/>
      <c r="C332" s="539"/>
      <c r="AG332" s="539"/>
    </row>
    <row r="333" spans="1:33" ht="15.75" customHeight="1" x14ac:dyDescent="0.3">
      <c r="A333" s="54"/>
      <c r="B333" s="538"/>
      <c r="C333" s="539"/>
      <c r="AG333" s="539"/>
    </row>
    <row r="334" spans="1:33" ht="15.75" customHeight="1" x14ac:dyDescent="0.3">
      <c r="A334" s="54"/>
      <c r="B334" s="538"/>
      <c r="C334" s="539"/>
      <c r="AG334" s="539"/>
    </row>
    <row r="335" spans="1:33" ht="15.75" customHeight="1" x14ac:dyDescent="0.3">
      <c r="A335" s="54"/>
      <c r="B335" s="538"/>
      <c r="C335" s="539"/>
      <c r="AG335" s="539"/>
    </row>
    <row r="336" spans="1:33" ht="15.75" customHeight="1" x14ac:dyDescent="0.3">
      <c r="A336" s="54"/>
      <c r="B336" s="538"/>
      <c r="C336" s="539"/>
      <c r="AG336" s="539"/>
    </row>
    <row r="337" spans="1:33" ht="15.75" customHeight="1" x14ac:dyDescent="0.3">
      <c r="A337" s="54"/>
      <c r="B337" s="538"/>
      <c r="C337" s="539"/>
      <c r="AG337" s="539"/>
    </row>
    <row r="338" spans="1:33" ht="15.75" customHeight="1" x14ac:dyDescent="0.3">
      <c r="A338" s="54"/>
      <c r="B338" s="538"/>
      <c r="C338" s="539"/>
      <c r="AG338" s="539"/>
    </row>
    <row r="339" spans="1:33" ht="15.75" customHeight="1" x14ac:dyDescent="0.3">
      <c r="A339" s="54"/>
      <c r="B339" s="538"/>
      <c r="C339" s="539"/>
      <c r="AG339" s="539"/>
    </row>
    <row r="340" spans="1:33" ht="15.75" customHeight="1" x14ac:dyDescent="0.3">
      <c r="A340" s="54"/>
      <c r="B340" s="538"/>
      <c r="C340" s="539"/>
      <c r="AG340" s="539"/>
    </row>
    <row r="341" spans="1:33" ht="15.75" customHeight="1" x14ac:dyDescent="0.3">
      <c r="A341" s="54"/>
      <c r="B341" s="538"/>
      <c r="C341" s="539"/>
      <c r="AG341" s="539"/>
    </row>
    <row r="342" spans="1:33" ht="15.75" customHeight="1" x14ac:dyDescent="0.3">
      <c r="A342" s="54"/>
      <c r="B342" s="538"/>
      <c r="C342" s="539"/>
      <c r="AG342" s="539"/>
    </row>
    <row r="343" spans="1:33" ht="15.75" customHeight="1" x14ac:dyDescent="0.3">
      <c r="A343" s="54"/>
      <c r="B343" s="538"/>
      <c r="C343" s="539"/>
      <c r="AG343" s="539"/>
    </row>
    <row r="344" spans="1:33" ht="15.75" customHeight="1" x14ac:dyDescent="0.3">
      <c r="A344" s="54"/>
      <c r="B344" s="538"/>
      <c r="C344" s="539"/>
      <c r="AG344" s="539"/>
    </row>
    <row r="345" spans="1:33" ht="15.75" customHeight="1" x14ac:dyDescent="0.3">
      <c r="A345" s="54"/>
      <c r="B345" s="538"/>
      <c r="C345" s="539"/>
      <c r="AG345" s="539"/>
    </row>
    <row r="346" spans="1:33" ht="15.75" customHeight="1" x14ac:dyDescent="0.3">
      <c r="A346" s="54"/>
      <c r="B346" s="538"/>
      <c r="C346" s="539"/>
      <c r="AG346" s="539"/>
    </row>
    <row r="347" spans="1:33" ht="15.75" customHeight="1" x14ac:dyDescent="0.3">
      <c r="A347" s="54"/>
      <c r="B347" s="538"/>
      <c r="C347" s="539"/>
      <c r="AG347" s="539"/>
    </row>
    <row r="348" spans="1:33" ht="15.75" customHeight="1" x14ac:dyDescent="0.3">
      <c r="A348" s="54"/>
      <c r="B348" s="538"/>
      <c r="C348" s="539"/>
      <c r="AG348" s="539"/>
    </row>
    <row r="349" spans="1:33" ht="15.75" customHeight="1" x14ac:dyDescent="0.3">
      <c r="A349" s="54"/>
      <c r="B349" s="538"/>
      <c r="C349" s="539"/>
      <c r="AG349" s="539"/>
    </row>
    <row r="350" spans="1:33" ht="15.75" customHeight="1" x14ac:dyDescent="0.3">
      <c r="A350" s="54"/>
      <c r="B350" s="538"/>
      <c r="C350" s="539"/>
      <c r="AG350" s="539"/>
    </row>
    <row r="351" spans="1:33" ht="15.75" customHeight="1" x14ac:dyDescent="0.3">
      <c r="A351" s="54"/>
      <c r="B351" s="538"/>
      <c r="C351" s="539"/>
      <c r="AG351" s="539"/>
    </row>
    <row r="352" spans="1:33" ht="15.75" customHeight="1" x14ac:dyDescent="0.3">
      <c r="A352" s="54"/>
      <c r="B352" s="538"/>
      <c r="C352" s="539"/>
      <c r="AG352" s="539"/>
    </row>
    <row r="353" spans="1:33" ht="15.75" customHeight="1" x14ac:dyDescent="0.3">
      <c r="A353" s="54"/>
      <c r="B353" s="538"/>
      <c r="C353" s="539"/>
      <c r="AG353" s="539"/>
    </row>
    <row r="354" spans="1:33" ht="15.75" customHeight="1" x14ac:dyDescent="0.3">
      <c r="A354" s="54"/>
      <c r="B354" s="538"/>
      <c r="C354" s="539"/>
      <c r="AG354" s="539"/>
    </row>
    <row r="355" spans="1:33" ht="15.75" customHeight="1" x14ac:dyDescent="0.3">
      <c r="A355" s="54"/>
      <c r="B355" s="538"/>
      <c r="C355" s="539"/>
      <c r="AG355" s="539"/>
    </row>
    <row r="356" spans="1:33" ht="15.75" customHeight="1" x14ac:dyDescent="0.3">
      <c r="A356" s="54"/>
      <c r="B356" s="538"/>
      <c r="C356" s="539"/>
      <c r="AG356" s="539"/>
    </row>
    <row r="357" spans="1:33" ht="15.75" customHeight="1" x14ac:dyDescent="0.3">
      <c r="A357" s="54"/>
      <c r="B357" s="538"/>
      <c r="C357" s="539"/>
      <c r="AG357" s="539"/>
    </row>
    <row r="358" spans="1:33" ht="15.75" customHeight="1" x14ac:dyDescent="0.3">
      <c r="A358" s="54"/>
      <c r="B358" s="538"/>
      <c r="C358" s="539"/>
      <c r="AG358" s="539"/>
    </row>
    <row r="359" spans="1:33" ht="15.75" customHeight="1" x14ac:dyDescent="0.3">
      <c r="A359" s="54"/>
      <c r="B359" s="538"/>
      <c r="C359" s="539"/>
      <c r="AG359" s="539"/>
    </row>
    <row r="360" spans="1:33" ht="15.75" customHeight="1" x14ac:dyDescent="0.3">
      <c r="A360" s="54"/>
      <c r="B360" s="538"/>
      <c r="C360" s="539"/>
      <c r="AG360" s="539"/>
    </row>
    <row r="361" spans="1:33" ht="15.75" customHeight="1" x14ac:dyDescent="0.3">
      <c r="A361" s="54"/>
      <c r="B361" s="538"/>
      <c r="C361" s="539"/>
      <c r="AG361" s="539"/>
    </row>
    <row r="362" spans="1:33" ht="15.75" customHeight="1" x14ac:dyDescent="0.3">
      <c r="A362" s="54"/>
      <c r="B362" s="538"/>
      <c r="C362" s="539"/>
      <c r="AG362" s="539"/>
    </row>
    <row r="363" spans="1:33" ht="15.75" customHeight="1" x14ac:dyDescent="0.3">
      <c r="A363" s="54"/>
      <c r="B363" s="538"/>
      <c r="C363" s="539"/>
      <c r="AG363" s="539"/>
    </row>
    <row r="364" spans="1:33" ht="15.75" customHeight="1" x14ac:dyDescent="0.3">
      <c r="A364" s="54"/>
      <c r="B364" s="538"/>
      <c r="C364" s="539"/>
      <c r="AG364" s="539"/>
    </row>
    <row r="365" spans="1:33" ht="15.75" customHeight="1" x14ac:dyDescent="0.3">
      <c r="A365" s="54"/>
      <c r="B365" s="538"/>
      <c r="C365" s="539"/>
      <c r="AG365" s="539"/>
    </row>
    <row r="366" spans="1:33" ht="15.75" customHeight="1" x14ac:dyDescent="0.3">
      <c r="A366" s="54"/>
      <c r="B366" s="538"/>
      <c r="C366" s="539"/>
      <c r="AG366" s="539"/>
    </row>
    <row r="367" spans="1:33" ht="15.75" customHeight="1" x14ac:dyDescent="0.3">
      <c r="A367" s="54"/>
      <c r="B367" s="538"/>
      <c r="C367" s="539"/>
      <c r="AG367" s="539"/>
    </row>
    <row r="368" spans="1:33" ht="15.75" customHeight="1" x14ac:dyDescent="0.3">
      <c r="A368" s="54"/>
      <c r="B368" s="538"/>
      <c r="C368" s="539"/>
      <c r="AG368" s="539"/>
    </row>
    <row r="369" spans="1:33" ht="15.75" customHeight="1" x14ac:dyDescent="0.3">
      <c r="A369" s="54"/>
      <c r="B369" s="538"/>
      <c r="C369" s="539"/>
      <c r="AG369" s="539"/>
    </row>
    <row r="370" spans="1:33" ht="15.75" customHeight="1" x14ac:dyDescent="0.3">
      <c r="A370" s="54"/>
      <c r="B370" s="538"/>
      <c r="C370" s="539"/>
      <c r="AG370" s="539"/>
    </row>
    <row r="371" spans="1:33" ht="15.75" customHeight="1" x14ac:dyDescent="0.3">
      <c r="A371" s="54"/>
      <c r="B371" s="538"/>
      <c r="C371" s="539"/>
      <c r="AG371" s="539"/>
    </row>
    <row r="372" spans="1:33" ht="15.75" customHeight="1" x14ac:dyDescent="0.3">
      <c r="A372" s="54"/>
      <c r="B372" s="538"/>
      <c r="C372" s="539"/>
      <c r="AG372" s="539"/>
    </row>
    <row r="373" spans="1:33" ht="15.75" customHeight="1" x14ac:dyDescent="0.3">
      <c r="A373" s="54"/>
      <c r="B373" s="538"/>
      <c r="C373" s="539"/>
      <c r="AG373" s="539"/>
    </row>
    <row r="374" spans="1:33" ht="15.75" customHeight="1" x14ac:dyDescent="0.3">
      <c r="A374" s="54"/>
      <c r="B374" s="538"/>
      <c r="C374" s="539"/>
      <c r="AG374" s="539"/>
    </row>
    <row r="375" spans="1:33" ht="15.75" customHeight="1" x14ac:dyDescent="0.3">
      <c r="A375" s="54"/>
      <c r="B375" s="538"/>
      <c r="C375" s="539"/>
      <c r="AG375" s="539"/>
    </row>
    <row r="376" spans="1:33" ht="15.75" customHeight="1" x14ac:dyDescent="0.3">
      <c r="A376" s="54"/>
      <c r="B376" s="538"/>
      <c r="C376" s="539"/>
      <c r="AG376" s="539"/>
    </row>
    <row r="377" spans="1:33" ht="15.75" customHeight="1" x14ac:dyDescent="0.3">
      <c r="A377" s="54"/>
      <c r="B377" s="538"/>
      <c r="C377" s="539"/>
      <c r="AG377" s="539"/>
    </row>
    <row r="378" spans="1:33" ht="15.75" customHeight="1" x14ac:dyDescent="0.3">
      <c r="A378" s="54"/>
      <c r="B378" s="538"/>
      <c r="C378" s="539"/>
      <c r="AG378" s="539"/>
    </row>
    <row r="379" spans="1:33" ht="15.75" customHeight="1" x14ac:dyDescent="0.3">
      <c r="A379" s="54"/>
      <c r="B379" s="538"/>
      <c r="C379" s="539"/>
      <c r="AG379" s="539"/>
    </row>
    <row r="380" spans="1:33" ht="15.75" customHeight="1" x14ac:dyDescent="0.3">
      <c r="A380" s="54"/>
      <c r="B380" s="538"/>
      <c r="C380" s="539"/>
      <c r="AG380" s="539"/>
    </row>
    <row r="381" spans="1:33" ht="15.75" customHeight="1" x14ac:dyDescent="0.3">
      <c r="A381" s="54"/>
      <c r="B381" s="538"/>
      <c r="C381" s="539"/>
      <c r="AG381" s="539"/>
    </row>
    <row r="382" spans="1:33" ht="15.75" customHeight="1" x14ac:dyDescent="0.3">
      <c r="A382" s="54"/>
      <c r="B382" s="538"/>
      <c r="C382" s="539"/>
      <c r="AG382" s="539"/>
    </row>
    <row r="383" spans="1:33" ht="15.75" customHeight="1" x14ac:dyDescent="0.3">
      <c r="A383" s="54"/>
      <c r="B383" s="538"/>
      <c r="C383" s="539"/>
      <c r="AG383" s="539"/>
    </row>
    <row r="384" spans="1:33" ht="15.75" customHeight="1" x14ac:dyDescent="0.3">
      <c r="A384" s="54"/>
      <c r="B384" s="538"/>
      <c r="C384" s="539"/>
      <c r="AG384" s="539"/>
    </row>
    <row r="385" spans="1:33" ht="15.75" customHeight="1" x14ac:dyDescent="0.3">
      <c r="A385" s="54"/>
      <c r="B385" s="538"/>
      <c r="C385" s="539"/>
      <c r="AG385" s="539"/>
    </row>
    <row r="386" spans="1:33" ht="15.75" customHeight="1" x14ac:dyDescent="0.3">
      <c r="A386" s="54"/>
      <c r="B386" s="538"/>
      <c r="C386" s="539"/>
      <c r="AG386" s="539"/>
    </row>
    <row r="387" spans="1:33" ht="15.75" customHeight="1" x14ac:dyDescent="0.3">
      <c r="A387" s="54"/>
      <c r="B387" s="538"/>
      <c r="C387" s="539"/>
      <c r="AG387" s="539"/>
    </row>
    <row r="388" spans="1:33" ht="15.75" customHeight="1" x14ac:dyDescent="0.3">
      <c r="A388" s="54"/>
      <c r="B388" s="538"/>
      <c r="C388" s="539"/>
      <c r="AG388" s="539"/>
    </row>
    <row r="389" spans="1:33" ht="15.75" customHeight="1" x14ac:dyDescent="0.3">
      <c r="A389" s="54"/>
      <c r="B389" s="538"/>
      <c r="C389" s="539"/>
      <c r="AG389" s="539"/>
    </row>
    <row r="390" spans="1:33" ht="15.75" customHeight="1" x14ac:dyDescent="0.3">
      <c r="A390" s="54"/>
      <c r="B390" s="538"/>
      <c r="C390" s="539"/>
      <c r="AG390" s="539"/>
    </row>
    <row r="391" spans="1:33" ht="15.75" customHeight="1" x14ac:dyDescent="0.3">
      <c r="A391" s="54"/>
      <c r="B391" s="538"/>
      <c r="C391" s="539"/>
      <c r="AG391" s="539"/>
    </row>
    <row r="392" spans="1:33" ht="15.75" customHeight="1" x14ac:dyDescent="0.3">
      <c r="A392" s="54"/>
      <c r="B392" s="538"/>
      <c r="C392" s="539"/>
      <c r="AG392" s="539"/>
    </row>
    <row r="393" spans="1:33" ht="15.75" customHeight="1" x14ac:dyDescent="0.3">
      <c r="A393" s="54"/>
      <c r="B393" s="538"/>
      <c r="C393" s="539"/>
      <c r="AG393" s="539"/>
    </row>
    <row r="394" spans="1:33" ht="15.75" customHeight="1" x14ac:dyDescent="0.3">
      <c r="A394" s="54"/>
      <c r="B394" s="538"/>
      <c r="C394" s="539"/>
      <c r="AG394" s="539"/>
    </row>
    <row r="395" spans="1:33" ht="15.75" customHeight="1" x14ac:dyDescent="0.3">
      <c r="A395" s="54"/>
      <c r="B395" s="538"/>
      <c r="C395" s="539"/>
      <c r="AG395" s="539"/>
    </row>
    <row r="396" spans="1:33" ht="15.75" customHeight="1" x14ac:dyDescent="0.3">
      <c r="A396" s="54"/>
      <c r="B396" s="538"/>
      <c r="C396" s="539"/>
      <c r="AG396" s="539"/>
    </row>
    <row r="397" spans="1:33" ht="15.75" customHeight="1" x14ac:dyDescent="0.3">
      <c r="A397" s="54"/>
      <c r="B397" s="538"/>
      <c r="C397" s="539"/>
      <c r="AG397" s="539"/>
    </row>
    <row r="398" spans="1:33" ht="15.75" customHeight="1" x14ac:dyDescent="0.3">
      <c r="A398" s="54"/>
      <c r="B398" s="538"/>
      <c r="C398" s="539"/>
      <c r="AG398" s="539"/>
    </row>
    <row r="399" spans="1:33" ht="15.75" customHeight="1" x14ac:dyDescent="0.3">
      <c r="A399" s="54"/>
      <c r="B399" s="538"/>
      <c r="C399" s="539"/>
      <c r="AG399" s="539"/>
    </row>
    <row r="400" spans="1:33" ht="15.75" customHeight="1" x14ac:dyDescent="0.3">
      <c r="A400" s="54"/>
      <c r="B400" s="538"/>
      <c r="C400" s="539"/>
      <c r="AG400" s="539"/>
    </row>
    <row r="401" spans="1:33" ht="15.75" customHeight="1" x14ac:dyDescent="0.3">
      <c r="A401" s="54"/>
      <c r="B401" s="538"/>
      <c r="C401" s="539"/>
      <c r="AG401" s="539"/>
    </row>
    <row r="402" spans="1:33" ht="15.75" customHeight="1" x14ac:dyDescent="0.3">
      <c r="A402" s="54"/>
      <c r="B402" s="538"/>
      <c r="C402" s="539"/>
      <c r="AG402" s="539"/>
    </row>
    <row r="403" spans="1:33" ht="15.75" customHeight="1" x14ac:dyDescent="0.3">
      <c r="A403" s="54"/>
      <c r="B403" s="538"/>
      <c r="C403" s="539"/>
      <c r="AG403" s="539"/>
    </row>
    <row r="404" spans="1:33" ht="15.75" customHeight="1" x14ac:dyDescent="0.3">
      <c r="A404" s="54"/>
      <c r="B404" s="538"/>
      <c r="C404" s="539"/>
      <c r="AG404" s="539"/>
    </row>
    <row r="405" spans="1:33" ht="15.75" customHeight="1" x14ac:dyDescent="0.3">
      <c r="A405" s="54"/>
      <c r="B405" s="538"/>
      <c r="C405" s="539"/>
      <c r="AG405" s="539"/>
    </row>
    <row r="406" spans="1:33" ht="15.75" customHeight="1" x14ac:dyDescent="0.3">
      <c r="A406" s="54"/>
      <c r="B406" s="538"/>
      <c r="C406" s="539"/>
      <c r="AG406" s="539"/>
    </row>
    <row r="407" spans="1:33" ht="15.75" customHeight="1" x14ac:dyDescent="0.3">
      <c r="A407" s="54"/>
      <c r="B407" s="538"/>
      <c r="C407" s="539"/>
      <c r="AG407" s="539"/>
    </row>
    <row r="408" spans="1:33" ht="15.75" customHeight="1" x14ac:dyDescent="0.3">
      <c r="A408" s="54"/>
      <c r="B408" s="538"/>
      <c r="C408" s="539"/>
      <c r="AG408" s="539"/>
    </row>
    <row r="409" spans="1:33" ht="15.75" customHeight="1" x14ac:dyDescent="0.3">
      <c r="A409" s="54"/>
      <c r="B409" s="538"/>
      <c r="C409" s="539"/>
      <c r="AG409" s="539"/>
    </row>
    <row r="410" spans="1:33" ht="15.75" customHeight="1" x14ac:dyDescent="0.3">
      <c r="A410" s="54"/>
      <c r="B410" s="538"/>
      <c r="C410" s="539"/>
      <c r="AG410" s="539"/>
    </row>
    <row r="411" spans="1:33" ht="15.75" customHeight="1" x14ac:dyDescent="0.3">
      <c r="A411" s="54"/>
      <c r="B411" s="538"/>
      <c r="C411" s="539"/>
      <c r="AG411" s="539"/>
    </row>
    <row r="412" spans="1:33" ht="15.75" customHeight="1" x14ac:dyDescent="0.3">
      <c r="A412" s="54"/>
      <c r="B412" s="538"/>
      <c r="C412" s="539"/>
      <c r="AG412" s="539"/>
    </row>
    <row r="413" spans="1:33" ht="15.75" customHeight="1" x14ac:dyDescent="0.3">
      <c r="A413" s="54"/>
      <c r="B413" s="538"/>
      <c r="C413" s="539"/>
      <c r="AG413" s="539"/>
    </row>
    <row r="414" spans="1:33" ht="15.75" customHeight="1" x14ac:dyDescent="0.3">
      <c r="A414" s="54"/>
      <c r="B414" s="538"/>
      <c r="C414" s="539"/>
      <c r="AG414" s="539"/>
    </row>
    <row r="415" spans="1:33" ht="15.75" customHeight="1" x14ac:dyDescent="0.3">
      <c r="A415" s="54"/>
      <c r="B415" s="538"/>
      <c r="C415" s="539"/>
      <c r="AG415" s="539"/>
    </row>
    <row r="416" spans="1:33" ht="15.75" customHeight="1" x14ac:dyDescent="0.3">
      <c r="A416" s="54"/>
      <c r="B416" s="538"/>
      <c r="C416" s="539"/>
      <c r="AG416" s="539"/>
    </row>
    <row r="417" spans="1:33" ht="15.75" customHeight="1" x14ac:dyDescent="0.3">
      <c r="A417" s="54"/>
      <c r="B417" s="538"/>
      <c r="C417" s="539"/>
      <c r="AG417" s="539"/>
    </row>
    <row r="418" spans="1:33" ht="15.75" customHeight="1" x14ac:dyDescent="0.3">
      <c r="A418" s="54"/>
      <c r="B418" s="538"/>
      <c r="C418" s="539"/>
      <c r="AG418" s="539"/>
    </row>
    <row r="419" spans="1:33" ht="15.75" customHeight="1" x14ac:dyDescent="0.3">
      <c r="A419" s="54"/>
      <c r="B419" s="538"/>
      <c r="C419" s="539"/>
      <c r="AG419" s="539"/>
    </row>
    <row r="420" spans="1:33" ht="15.75" customHeight="1" x14ac:dyDescent="0.3">
      <c r="A420" s="54"/>
      <c r="B420" s="538"/>
      <c r="C420" s="539"/>
      <c r="AG420" s="539"/>
    </row>
    <row r="421" spans="1:33" ht="15.75" customHeight="1" x14ac:dyDescent="0.3">
      <c r="A421" s="54"/>
      <c r="B421" s="538"/>
      <c r="C421" s="539"/>
      <c r="AG421" s="539"/>
    </row>
    <row r="422" spans="1:33" ht="15.75" customHeight="1" x14ac:dyDescent="0.3">
      <c r="A422" s="54"/>
      <c r="B422" s="538"/>
      <c r="C422" s="539"/>
      <c r="AG422" s="539"/>
    </row>
    <row r="423" spans="1:33" ht="15.75" customHeight="1" x14ac:dyDescent="0.3">
      <c r="A423" s="54"/>
      <c r="B423" s="538"/>
      <c r="C423" s="539"/>
      <c r="AG423" s="539"/>
    </row>
    <row r="424" spans="1:33" ht="15.75" customHeight="1" x14ac:dyDescent="0.3">
      <c r="A424" s="54"/>
      <c r="B424" s="538"/>
      <c r="C424" s="539"/>
      <c r="AG424" s="539"/>
    </row>
    <row r="425" spans="1:33" ht="15.75" customHeight="1" x14ac:dyDescent="0.3">
      <c r="A425" s="54"/>
      <c r="B425" s="538"/>
      <c r="C425" s="539"/>
      <c r="AG425" s="539"/>
    </row>
    <row r="426" spans="1:33" ht="15.75" customHeight="1" x14ac:dyDescent="0.3">
      <c r="A426" s="54"/>
      <c r="B426" s="538"/>
      <c r="C426" s="539"/>
      <c r="AG426" s="539"/>
    </row>
    <row r="427" spans="1:33" ht="15.75" customHeight="1" x14ac:dyDescent="0.3">
      <c r="A427" s="54"/>
      <c r="B427" s="538"/>
      <c r="C427" s="539"/>
      <c r="AG427" s="539"/>
    </row>
    <row r="428" spans="1:33" ht="15.75" customHeight="1" x14ac:dyDescent="0.3">
      <c r="A428" s="54"/>
      <c r="B428" s="538"/>
      <c r="C428" s="539"/>
      <c r="AG428" s="539"/>
    </row>
    <row r="429" spans="1:33" ht="15.75" customHeight="1" x14ac:dyDescent="0.3">
      <c r="A429" s="54"/>
      <c r="B429" s="538"/>
      <c r="C429" s="539"/>
      <c r="AG429" s="539"/>
    </row>
    <row r="430" spans="1:33" ht="15.75" customHeight="1" x14ac:dyDescent="0.3">
      <c r="A430" s="54"/>
      <c r="B430" s="538"/>
      <c r="C430" s="539"/>
      <c r="AG430" s="539"/>
    </row>
    <row r="431" spans="1:33" ht="15.75" customHeight="1" x14ac:dyDescent="0.3">
      <c r="A431" s="54"/>
      <c r="B431" s="538"/>
      <c r="C431" s="539"/>
      <c r="AG431" s="539"/>
    </row>
    <row r="432" spans="1:33" ht="15.75" customHeight="1" x14ac:dyDescent="0.3">
      <c r="A432" s="54"/>
      <c r="B432" s="538"/>
      <c r="C432" s="539"/>
      <c r="AG432" s="539"/>
    </row>
    <row r="433" spans="1:33" ht="15.75" customHeight="1" x14ac:dyDescent="0.3">
      <c r="A433" s="54"/>
      <c r="B433" s="538"/>
      <c r="C433" s="539"/>
      <c r="AG433" s="539"/>
    </row>
    <row r="434" spans="1:33" ht="15.75" customHeight="1" x14ac:dyDescent="0.3">
      <c r="A434" s="54"/>
      <c r="B434" s="538"/>
      <c r="C434" s="539"/>
      <c r="AG434" s="539"/>
    </row>
    <row r="435" spans="1:33" ht="15.75" customHeight="1" x14ac:dyDescent="0.3">
      <c r="A435" s="54"/>
      <c r="B435" s="538"/>
      <c r="C435" s="539"/>
      <c r="AG435" s="539"/>
    </row>
    <row r="436" spans="1:33" ht="15.75" customHeight="1" x14ac:dyDescent="0.3">
      <c r="A436" s="54"/>
      <c r="B436" s="538"/>
      <c r="C436" s="539"/>
      <c r="AG436" s="539"/>
    </row>
    <row r="437" spans="1:33" ht="15.75" customHeight="1" x14ac:dyDescent="0.25"/>
    <row r="438" spans="1:33" ht="15.75" customHeight="1" x14ac:dyDescent="0.25"/>
    <row r="439" spans="1:33" ht="15.75" customHeight="1" x14ac:dyDescent="0.25"/>
    <row r="440" spans="1:33" ht="15.75" customHeight="1" x14ac:dyDescent="0.25"/>
    <row r="441" spans="1:33" ht="15.75" customHeight="1" x14ac:dyDescent="0.25"/>
    <row r="442" spans="1:33" ht="15.75" customHeight="1" x14ac:dyDescent="0.25"/>
    <row r="443" spans="1:33" ht="15.75" customHeight="1" x14ac:dyDescent="0.25"/>
    <row r="444" spans="1:33" ht="15.75" customHeight="1" x14ac:dyDescent="0.25"/>
    <row r="445" spans="1:33" ht="15.75" customHeight="1" x14ac:dyDescent="0.25"/>
    <row r="446" spans="1:33" ht="15.75" customHeight="1" x14ac:dyDescent="0.25"/>
    <row r="447" spans="1:33" ht="15.75" customHeight="1" x14ac:dyDescent="0.25"/>
    <row r="448" spans="1:33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  <row r="1029" ht="15.75" customHeight="1" x14ac:dyDescent="0.25"/>
    <row r="1030" ht="15.75" customHeight="1" x14ac:dyDescent="0.25"/>
    <row r="1031" ht="15.75" customHeight="1" x14ac:dyDescent="0.25"/>
    <row r="1032" ht="15.75" customHeight="1" x14ac:dyDescent="0.25"/>
    <row r="1033" ht="15.75" customHeight="1" x14ac:dyDescent="0.25"/>
    <row r="1034" ht="15.75" customHeight="1" x14ac:dyDescent="0.25"/>
    <row r="1035" ht="15.75" customHeight="1" x14ac:dyDescent="0.25"/>
    <row r="1036" ht="15.75" customHeight="1" x14ac:dyDescent="0.25"/>
    <row r="1037" ht="15.75" customHeight="1" x14ac:dyDescent="0.25"/>
    <row r="1038" ht="15.75" customHeight="1" x14ac:dyDescent="0.25"/>
    <row r="1039" ht="15.75" customHeight="1" x14ac:dyDescent="0.25"/>
    <row r="1040" ht="15.75" customHeight="1" x14ac:dyDescent="0.25"/>
    <row r="1041" ht="15.75" customHeight="1" x14ac:dyDescent="0.25"/>
    <row r="1042" ht="15.75" customHeight="1" x14ac:dyDescent="0.25"/>
    <row r="1043" ht="15.75" customHeight="1" x14ac:dyDescent="0.25"/>
    <row r="1044" ht="15.75" customHeight="1" x14ac:dyDescent="0.25"/>
    <row r="1045" ht="15.75" customHeight="1" x14ac:dyDescent="0.25"/>
    <row r="1046" ht="15.75" customHeight="1" x14ac:dyDescent="0.25"/>
    <row r="1047" ht="15.75" customHeight="1" x14ac:dyDescent="0.25"/>
    <row r="1048" ht="15.75" customHeight="1" x14ac:dyDescent="0.25"/>
    <row r="1049" ht="15.75" customHeight="1" x14ac:dyDescent="0.25"/>
    <row r="1050" ht="15.75" customHeight="1" x14ac:dyDescent="0.25"/>
    <row r="1051" ht="15.75" customHeight="1" x14ac:dyDescent="0.25"/>
    <row r="1052" ht="15.75" customHeight="1" x14ac:dyDescent="0.25"/>
    <row r="1053" ht="15.75" customHeight="1" x14ac:dyDescent="0.25"/>
    <row r="1054" ht="15.75" customHeight="1" x14ac:dyDescent="0.25"/>
    <row r="1055" ht="15.75" customHeight="1" x14ac:dyDescent="0.25"/>
    <row r="1056" ht="15.75" customHeight="1" x14ac:dyDescent="0.25"/>
    <row r="1057" ht="15.75" customHeight="1" x14ac:dyDescent="0.25"/>
    <row r="1058" ht="15.75" customHeight="1" x14ac:dyDescent="0.25"/>
    <row r="1059" ht="15.75" customHeight="1" x14ac:dyDescent="0.25"/>
    <row r="1060" ht="15.75" customHeight="1" x14ac:dyDescent="0.25"/>
    <row r="1061" ht="15.75" customHeight="1" x14ac:dyDescent="0.25"/>
    <row r="1062" ht="15.75" customHeight="1" x14ac:dyDescent="0.25"/>
    <row r="1063" ht="15.75" customHeight="1" x14ac:dyDescent="0.25"/>
    <row r="1064" ht="15.75" customHeight="1" x14ac:dyDescent="0.25"/>
    <row r="1065" ht="15.75" customHeight="1" x14ac:dyDescent="0.25"/>
    <row r="1066" ht="15.75" customHeight="1" x14ac:dyDescent="0.25"/>
    <row r="1067" ht="15.75" customHeight="1" x14ac:dyDescent="0.25"/>
    <row r="1068" ht="15.75" customHeight="1" x14ac:dyDescent="0.25"/>
    <row r="1069" ht="15.75" customHeight="1" x14ac:dyDescent="0.25"/>
    <row r="1070" ht="15.75" customHeight="1" x14ac:dyDescent="0.25"/>
    <row r="1071" ht="15.75" customHeight="1" x14ac:dyDescent="0.25"/>
  </sheetData>
  <autoFilter ref="A9:AF9" xr:uid="{00000000-0009-0000-0000-000001000000}"/>
  <mergeCells count="27">
    <mergeCell ref="A227:C227"/>
    <mergeCell ref="A229:C229"/>
    <mergeCell ref="A230:C230"/>
    <mergeCell ref="K7:M7"/>
    <mergeCell ref="N7:P7"/>
    <mergeCell ref="E7:G7"/>
    <mergeCell ref="H7:J7"/>
    <mergeCell ref="A183:C183"/>
    <mergeCell ref="A188:C188"/>
    <mergeCell ref="A194:C194"/>
    <mergeCell ref="Q7:S7"/>
    <mergeCell ref="T7:V7"/>
    <mergeCell ref="A6:A8"/>
    <mergeCell ref="B6:B8"/>
    <mergeCell ref="C6:C8"/>
    <mergeCell ref="D6:D8"/>
    <mergeCell ref="E6:J6"/>
    <mergeCell ref="K6:P6"/>
    <mergeCell ref="Q6:V6"/>
    <mergeCell ref="W6:AB6"/>
    <mergeCell ref="AC6:AF6"/>
    <mergeCell ref="AG6:AG8"/>
    <mergeCell ref="W7:Y7"/>
    <mergeCell ref="Z7:AB7"/>
    <mergeCell ref="AC7:AC8"/>
    <mergeCell ref="AD7:AD8"/>
    <mergeCell ref="AE7:AF7"/>
  </mergeCells>
  <pageMargins left="0" right="0" top="0.35433070866141736" bottom="0.35433070866141736" header="0" footer="0"/>
  <pageSetup paperSize="9" scale="6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88"/>
  <sheetViews>
    <sheetView tabSelected="1" topLeftCell="B1" workbookViewId="0">
      <pane ySplit="9" topLeftCell="A16" activePane="bottomLeft" state="frozen"/>
      <selection pane="bottomLeft" activeCell="K8" sqref="K8"/>
    </sheetView>
  </sheetViews>
  <sheetFormatPr defaultColWidth="12.59765625" defaultRowHeight="15" customHeight="1" x14ac:dyDescent="0.25"/>
  <cols>
    <col min="1" max="1" width="16.8984375" hidden="1" customWidth="1"/>
    <col min="2" max="2" width="9.59765625" customWidth="1"/>
    <col min="3" max="3" width="29.8984375" customWidth="1"/>
    <col min="4" max="4" width="11.69921875" customWidth="1"/>
    <col min="5" max="5" width="20" customWidth="1"/>
    <col min="6" max="6" width="11.5" customWidth="1"/>
    <col min="7" max="7" width="23.3984375" customWidth="1"/>
    <col min="8" max="8" width="14" customWidth="1"/>
    <col min="9" max="9" width="10.5" customWidth="1"/>
    <col min="10" max="10" width="42.3984375" customWidth="1"/>
    <col min="11" max="26" width="7.59765625" customWidth="1"/>
  </cols>
  <sheetData>
    <row r="1" spans="1:26" ht="14.4" x14ac:dyDescent="0.3">
      <c r="A1" s="539"/>
      <c r="B1" s="539"/>
      <c r="C1" s="539"/>
      <c r="D1" s="3"/>
      <c r="E1" s="539"/>
      <c r="F1" s="3"/>
      <c r="G1" s="539"/>
      <c r="H1" s="539"/>
      <c r="I1" s="54"/>
      <c r="J1" s="540" t="s">
        <v>363</v>
      </c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</row>
    <row r="2" spans="1:26" ht="38.25" customHeight="1" x14ac:dyDescent="0.3">
      <c r="A2" s="539"/>
      <c r="B2" s="539"/>
      <c r="C2" s="539"/>
      <c r="D2" s="3"/>
      <c r="E2" s="539"/>
      <c r="F2" s="3"/>
      <c r="G2" s="539"/>
      <c r="H2" s="621" t="s">
        <v>364</v>
      </c>
      <c r="I2" s="598"/>
      <c r="J2" s="598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</row>
    <row r="3" spans="1:26" ht="12" customHeight="1" x14ac:dyDescent="0.3">
      <c r="A3" s="539"/>
      <c r="B3" s="539"/>
      <c r="C3" s="539"/>
      <c r="D3" s="3"/>
      <c r="E3" s="539"/>
      <c r="F3" s="3"/>
      <c r="G3" s="539"/>
      <c r="H3" s="539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</row>
    <row r="4" spans="1:26" x14ac:dyDescent="0.35">
      <c r="A4" s="539"/>
      <c r="B4" s="622" t="s">
        <v>365</v>
      </c>
      <c r="C4" s="598"/>
      <c r="D4" s="598"/>
      <c r="E4" s="598"/>
      <c r="F4" s="598"/>
      <c r="G4" s="598"/>
      <c r="H4" s="598"/>
      <c r="I4" s="598"/>
      <c r="J4" s="598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</row>
    <row r="5" spans="1:26" x14ac:dyDescent="0.35">
      <c r="A5" s="539"/>
      <c r="B5" s="622" t="s">
        <v>366</v>
      </c>
      <c r="C5" s="598"/>
      <c r="D5" s="598"/>
      <c r="E5" s="598"/>
      <c r="F5" s="598"/>
      <c r="G5" s="598"/>
      <c r="H5" s="598"/>
      <c r="I5" s="598"/>
      <c r="J5" s="598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</row>
    <row r="6" spans="1:26" x14ac:dyDescent="0.35">
      <c r="A6" s="539"/>
      <c r="B6" s="622" t="s">
        <v>367</v>
      </c>
      <c r="C6" s="598"/>
      <c r="D6" s="598"/>
      <c r="E6" s="598"/>
      <c r="F6" s="598"/>
      <c r="G6" s="598"/>
      <c r="H6" s="598"/>
      <c r="I6" s="598"/>
      <c r="J6" s="598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</row>
    <row r="7" spans="1:26" ht="12" customHeight="1" x14ac:dyDescent="0.3">
      <c r="A7" s="539"/>
      <c r="B7" s="539"/>
      <c r="C7" s="539"/>
      <c r="D7" s="3"/>
      <c r="E7" s="539"/>
      <c r="F7" s="3"/>
      <c r="G7" s="539"/>
      <c r="H7" s="539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</row>
    <row r="8" spans="1:26" ht="14.4" x14ac:dyDescent="0.25">
      <c r="A8" s="18"/>
      <c r="B8" s="623" t="s">
        <v>368</v>
      </c>
      <c r="C8" s="620"/>
      <c r="D8" s="624"/>
      <c r="E8" s="625" t="s">
        <v>369</v>
      </c>
      <c r="F8" s="620"/>
      <c r="G8" s="620"/>
      <c r="H8" s="620"/>
      <c r="I8" s="620"/>
      <c r="J8" s="624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55.5" customHeight="1" x14ac:dyDescent="0.25">
      <c r="A9" s="541" t="s">
        <v>370</v>
      </c>
      <c r="B9" s="541" t="s">
        <v>371</v>
      </c>
      <c r="C9" s="541" t="s">
        <v>52</v>
      </c>
      <c r="D9" s="542" t="s">
        <v>372</v>
      </c>
      <c r="E9" s="541" t="s">
        <v>373</v>
      </c>
      <c r="F9" s="542" t="s">
        <v>372</v>
      </c>
      <c r="G9" s="541" t="s">
        <v>374</v>
      </c>
      <c r="H9" s="541" t="s">
        <v>375</v>
      </c>
      <c r="I9" s="541" t="s">
        <v>376</v>
      </c>
      <c r="J9" s="541" t="s">
        <v>377</v>
      </c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14.4" x14ac:dyDescent="0.3">
      <c r="A10" s="543"/>
      <c r="B10" s="544" t="s">
        <v>24</v>
      </c>
      <c r="C10" s="545" t="s">
        <v>107</v>
      </c>
      <c r="D10" s="546"/>
      <c r="E10" s="547"/>
      <c r="F10" s="546"/>
      <c r="G10" s="547"/>
      <c r="H10" s="547"/>
      <c r="I10" s="546"/>
      <c r="J10" s="547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4" x14ac:dyDescent="0.3">
      <c r="A11" s="548"/>
      <c r="B11" s="549" t="s">
        <v>109</v>
      </c>
      <c r="C11" s="550" t="s">
        <v>110</v>
      </c>
      <c r="D11" s="551"/>
      <c r="E11" s="552"/>
      <c r="F11" s="551"/>
      <c r="G11" s="552"/>
      <c r="H11" s="552"/>
      <c r="I11" s="551"/>
      <c r="J11" s="552"/>
      <c r="K11" s="553"/>
      <c r="L11" s="553"/>
      <c r="M11" s="553"/>
      <c r="N11" s="553"/>
      <c r="O11" s="553"/>
      <c r="P11" s="553"/>
      <c r="Q11" s="553"/>
      <c r="R11" s="553"/>
      <c r="S11" s="553"/>
      <c r="T11" s="553"/>
      <c r="U11" s="553"/>
      <c r="V11" s="553"/>
      <c r="W11" s="553"/>
      <c r="X11" s="553"/>
      <c r="Y11" s="553"/>
      <c r="Z11" s="553"/>
    </row>
    <row r="12" spans="1:26" ht="86.4" x14ac:dyDescent="0.3">
      <c r="A12" s="554"/>
      <c r="B12" s="555" t="s">
        <v>112</v>
      </c>
      <c r="C12" s="556" t="s">
        <v>113</v>
      </c>
      <c r="D12" s="557">
        <v>30000</v>
      </c>
      <c r="E12" s="556" t="s">
        <v>378</v>
      </c>
      <c r="F12" s="557">
        <v>30000</v>
      </c>
      <c r="G12" s="558" t="s">
        <v>379</v>
      </c>
      <c r="H12" s="559"/>
      <c r="I12" s="557">
        <v>30000</v>
      </c>
      <c r="J12" s="558" t="s">
        <v>380</v>
      </c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</row>
    <row r="13" spans="1:26" ht="86.4" x14ac:dyDescent="0.3">
      <c r="A13" s="554"/>
      <c r="B13" s="560" t="s">
        <v>115</v>
      </c>
      <c r="C13" s="561" t="s">
        <v>116</v>
      </c>
      <c r="D13" s="562">
        <v>21000</v>
      </c>
      <c r="E13" s="561" t="s">
        <v>381</v>
      </c>
      <c r="F13" s="562">
        <v>21000</v>
      </c>
      <c r="G13" s="558" t="s">
        <v>379</v>
      </c>
      <c r="H13" s="559"/>
      <c r="I13" s="562">
        <v>21000</v>
      </c>
      <c r="J13" s="558" t="s">
        <v>380</v>
      </c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</row>
    <row r="14" spans="1:26" ht="86.4" x14ac:dyDescent="0.3">
      <c r="A14" s="554"/>
      <c r="B14" s="560" t="s">
        <v>117</v>
      </c>
      <c r="C14" s="563" t="s">
        <v>118</v>
      </c>
      <c r="D14" s="562">
        <v>21000</v>
      </c>
      <c r="E14" s="564" t="s">
        <v>382</v>
      </c>
      <c r="F14" s="562">
        <v>21000</v>
      </c>
      <c r="G14" s="558" t="s">
        <v>379</v>
      </c>
      <c r="H14" s="559"/>
      <c r="I14" s="562">
        <v>21000</v>
      </c>
      <c r="J14" s="558" t="s">
        <v>380</v>
      </c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</row>
    <row r="15" spans="1:26" ht="86.4" x14ac:dyDescent="0.3">
      <c r="A15" s="554"/>
      <c r="B15" s="560" t="s">
        <v>119</v>
      </c>
      <c r="C15" s="563" t="s">
        <v>120</v>
      </c>
      <c r="D15" s="562">
        <v>21000</v>
      </c>
      <c r="E15" s="564" t="s">
        <v>383</v>
      </c>
      <c r="F15" s="562">
        <v>21000</v>
      </c>
      <c r="G15" s="558" t="s">
        <v>379</v>
      </c>
      <c r="H15" s="559"/>
      <c r="I15" s="562">
        <v>21000</v>
      </c>
      <c r="J15" s="558" t="s">
        <v>380</v>
      </c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</row>
    <row r="16" spans="1:26" ht="86.4" x14ac:dyDescent="0.3">
      <c r="A16" s="554"/>
      <c r="B16" s="560" t="s">
        <v>121</v>
      </c>
      <c r="C16" s="563" t="s">
        <v>122</v>
      </c>
      <c r="D16" s="562">
        <v>21000</v>
      </c>
      <c r="E16" s="564" t="s">
        <v>384</v>
      </c>
      <c r="F16" s="562">
        <v>21000</v>
      </c>
      <c r="G16" s="558" t="s">
        <v>379</v>
      </c>
      <c r="H16" s="559"/>
      <c r="I16" s="562">
        <v>21000</v>
      </c>
      <c r="J16" s="558" t="s">
        <v>380</v>
      </c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</row>
    <row r="17" spans="1:26" ht="86.4" x14ac:dyDescent="0.3">
      <c r="A17" s="554"/>
      <c r="B17" s="560" t="s">
        <v>123</v>
      </c>
      <c r="C17" s="563" t="s">
        <v>124</v>
      </c>
      <c r="D17" s="562">
        <v>21000</v>
      </c>
      <c r="E17" s="564" t="s">
        <v>385</v>
      </c>
      <c r="F17" s="562">
        <v>21000</v>
      </c>
      <c r="G17" s="558" t="s">
        <v>379</v>
      </c>
      <c r="H17" s="559"/>
      <c r="I17" s="562">
        <v>21000</v>
      </c>
      <c r="J17" s="558" t="s">
        <v>380</v>
      </c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</row>
    <row r="18" spans="1:26" ht="86.4" x14ac:dyDescent="0.3">
      <c r="A18" s="554"/>
      <c r="B18" s="560" t="s">
        <v>125</v>
      </c>
      <c r="C18" s="563" t="s">
        <v>126</v>
      </c>
      <c r="D18" s="562">
        <v>22000</v>
      </c>
      <c r="E18" s="564" t="s">
        <v>386</v>
      </c>
      <c r="F18" s="562">
        <v>22000</v>
      </c>
      <c r="G18" s="558" t="s">
        <v>379</v>
      </c>
      <c r="H18" s="559"/>
      <c r="I18" s="562">
        <v>22000</v>
      </c>
      <c r="J18" s="558" t="s">
        <v>380</v>
      </c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spans="1:26" ht="43.2" x14ac:dyDescent="0.3">
      <c r="A19" s="554"/>
      <c r="B19" s="560" t="s">
        <v>127</v>
      </c>
      <c r="C19" s="564" t="s">
        <v>128</v>
      </c>
      <c r="D19" s="562">
        <v>3000</v>
      </c>
      <c r="E19" s="564" t="s">
        <v>387</v>
      </c>
      <c r="F19" s="562">
        <v>3000</v>
      </c>
      <c r="G19" s="558" t="s">
        <v>388</v>
      </c>
      <c r="H19" s="559"/>
      <c r="I19" s="562">
        <v>3000</v>
      </c>
      <c r="J19" s="558" t="s">
        <v>389</v>
      </c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spans="1:26" ht="72" x14ac:dyDescent="0.3">
      <c r="A20" s="554"/>
      <c r="B20" s="560" t="s">
        <v>127</v>
      </c>
      <c r="C20" s="564" t="s">
        <v>129</v>
      </c>
      <c r="D20" s="562">
        <v>12000</v>
      </c>
      <c r="E20" s="564" t="s">
        <v>390</v>
      </c>
      <c r="F20" s="562">
        <v>12000</v>
      </c>
      <c r="G20" s="558" t="s">
        <v>391</v>
      </c>
      <c r="H20" s="559"/>
      <c r="I20" s="562">
        <v>12000</v>
      </c>
      <c r="J20" s="558" t="s">
        <v>392</v>
      </c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</row>
    <row r="21" spans="1:26" ht="86.4" x14ac:dyDescent="0.3">
      <c r="A21" s="554"/>
      <c r="B21" s="565" t="s">
        <v>130</v>
      </c>
      <c r="C21" s="566" t="s">
        <v>393</v>
      </c>
      <c r="D21" s="562">
        <v>21000</v>
      </c>
      <c r="E21" s="567" t="s">
        <v>394</v>
      </c>
      <c r="F21" s="562">
        <v>21000</v>
      </c>
      <c r="G21" s="559"/>
      <c r="H21" s="559"/>
      <c r="I21" s="562">
        <v>21000</v>
      </c>
      <c r="J21" s="558" t="s">
        <v>395</v>
      </c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</row>
    <row r="22" spans="1:26" ht="14.4" x14ac:dyDescent="0.3">
      <c r="A22" s="548"/>
      <c r="B22" s="549" t="s">
        <v>132</v>
      </c>
      <c r="C22" s="550" t="s">
        <v>133</v>
      </c>
      <c r="D22" s="551"/>
      <c r="E22" s="552"/>
      <c r="F22" s="551"/>
      <c r="G22" s="552"/>
      <c r="H22" s="552"/>
      <c r="I22" s="551"/>
      <c r="J22" s="552"/>
      <c r="K22" s="553"/>
      <c r="L22" s="553"/>
      <c r="M22" s="553"/>
      <c r="N22" s="553"/>
      <c r="O22" s="553"/>
      <c r="P22" s="553"/>
      <c r="Q22" s="553"/>
      <c r="R22" s="553"/>
      <c r="S22" s="553"/>
      <c r="T22" s="553"/>
      <c r="U22" s="553"/>
      <c r="V22" s="553"/>
      <c r="W22" s="553"/>
      <c r="X22" s="553"/>
      <c r="Y22" s="553"/>
      <c r="Z22" s="553"/>
    </row>
    <row r="23" spans="1:26" ht="43.2" x14ac:dyDescent="0.3">
      <c r="A23" s="554"/>
      <c r="B23" s="554" t="s">
        <v>115</v>
      </c>
      <c r="C23" s="568" t="s">
        <v>134</v>
      </c>
      <c r="D23" s="569">
        <v>13300</v>
      </c>
      <c r="E23" s="570" t="s">
        <v>396</v>
      </c>
      <c r="F23" s="569">
        <v>13300</v>
      </c>
      <c r="G23" s="570" t="s">
        <v>397</v>
      </c>
      <c r="H23" s="570" t="s">
        <v>398</v>
      </c>
      <c r="I23" s="571">
        <v>13300</v>
      </c>
      <c r="J23" s="572" t="s">
        <v>399</v>
      </c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</row>
    <row r="24" spans="1:26" ht="43.2" x14ac:dyDescent="0.3">
      <c r="A24" s="554"/>
      <c r="B24" s="554" t="s">
        <v>117</v>
      </c>
      <c r="C24" s="573" t="s">
        <v>136</v>
      </c>
      <c r="D24" s="569">
        <v>13300</v>
      </c>
      <c r="E24" s="570" t="s">
        <v>400</v>
      </c>
      <c r="F24" s="569">
        <v>13300</v>
      </c>
      <c r="G24" s="570" t="s">
        <v>397</v>
      </c>
      <c r="H24" s="570" t="s">
        <v>398</v>
      </c>
      <c r="I24" s="569">
        <v>13300</v>
      </c>
      <c r="J24" s="570" t="s">
        <v>401</v>
      </c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</row>
    <row r="25" spans="1:26" ht="43.2" x14ac:dyDescent="0.3">
      <c r="A25" s="554"/>
      <c r="B25" s="554" t="s">
        <v>137</v>
      </c>
      <c r="C25" s="573" t="s">
        <v>138</v>
      </c>
      <c r="D25" s="569">
        <v>10000</v>
      </c>
      <c r="E25" s="570" t="s">
        <v>402</v>
      </c>
      <c r="F25" s="569">
        <v>10000</v>
      </c>
      <c r="G25" s="570" t="s">
        <v>403</v>
      </c>
      <c r="H25" s="570" t="s">
        <v>397</v>
      </c>
      <c r="I25" s="571">
        <v>10000</v>
      </c>
      <c r="J25" s="573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</row>
    <row r="26" spans="1:26" ht="28.8" x14ac:dyDescent="0.3">
      <c r="A26" s="554"/>
      <c r="B26" s="554" t="s">
        <v>140</v>
      </c>
      <c r="C26" s="573" t="s">
        <v>141</v>
      </c>
      <c r="D26" s="569">
        <v>10000</v>
      </c>
      <c r="E26" s="570" t="s">
        <v>404</v>
      </c>
      <c r="F26" s="569">
        <v>10000</v>
      </c>
      <c r="G26" s="570" t="s">
        <v>405</v>
      </c>
      <c r="H26" s="570" t="s">
        <v>398</v>
      </c>
      <c r="I26" s="571">
        <v>10000</v>
      </c>
      <c r="J26" s="570" t="s">
        <v>406</v>
      </c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</row>
    <row r="27" spans="1:26" ht="43.2" x14ac:dyDescent="0.3">
      <c r="A27" s="554"/>
      <c r="B27" s="554" t="s">
        <v>142</v>
      </c>
      <c r="C27" s="574" t="s">
        <v>143</v>
      </c>
      <c r="D27" s="569">
        <v>10000</v>
      </c>
      <c r="E27" s="570" t="s">
        <v>407</v>
      </c>
      <c r="F27" s="569">
        <v>10000</v>
      </c>
      <c r="G27" s="570" t="s">
        <v>408</v>
      </c>
      <c r="H27" s="570" t="s">
        <v>409</v>
      </c>
      <c r="I27" s="571">
        <v>10000</v>
      </c>
      <c r="J27" s="570" t="s">
        <v>410</v>
      </c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</row>
    <row r="28" spans="1:26" ht="43.2" x14ac:dyDescent="0.3">
      <c r="A28" s="554"/>
      <c r="B28" s="554" t="s">
        <v>123</v>
      </c>
      <c r="C28" s="573" t="s">
        <v>144</v>
      </c>
      <c r="D28" s="569">
        <v>13000</v>
      </c>
      <c r="E28" s="570" t="s">
        <v>411</v>
      </c>
      <c r="F28" s="569">
        <v>13000</v>
      </c>
      <c r="G28" s="570" t="s">
        <v>412</v>
      </c>
      <c r="H28" s="570" t="s">
        <v>413</v>
      </c>
      <c r="I28" s="571">
        <v>13000</v>
      </c>
      <c r="J28" s="570" t="s">
        <v>414</v>
      </c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</row>
    <row r="29" spans="1:26" ht="43.2" x14ac:dyDescent="0.3">
      <c r="A29" s="554"/>
      <c r="B29" s="554" t="s">
        <v>125</v>
      </c>
      <c r="C29" s="568" t="s">
        <v>145</v>
      </c>
      <c r="D29" s="569">
        <v>13000</v>
      </c>
      <c r="E29" s="570" t="s">
        <v>415</v>
      </c>
      <c r="F29" s="571">
        <v>13000</v>
      </c>
      <c r="G29" s="570" t="s">
        <v>416</v>
      </c>
      <c r="H29" s="570" t="s">
        <v>417</v>
      </c>
      <c r="I29" s="571">
        <v>13000</v>
      </c>
      <c r="J29" s="570" t="s">
        <v>418</v>
      </c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</row>
    <row r="30" spans="1:26" ht="43.2" x14ac:dyDescent="0.3">
      <c r="A30" s="554"/>
      <c r="B30" s="554" t="s">
        <v>127</v>
      </c>
      <c r="C30" s="568" t="s">
        <v>146</v>
      </c>
      <c r="D30" s="569">
        <v>13000</v>
      </c>
      <c r="E30" s="570" t="s">
        <v>419</v>
      </c>
      <c r="F30" s="571">
        <v>13000</v>
      </c>
      <c r="G30" s="570" t="s">
        <v>420</v>
      </c>
      <c r="H30" s="570" t="s">
        <v>421</v>
      </c>
      <c r="I30" s="571">
        <v>13000</v>
      </c>
      <c r="J30" s="570" t="s">
        <v>422</v>
      </c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</row>
    <row r="31" spans="1:26" ht="28.8" x14ac:dyDescent="0.3">
      <c r="A31" s="554"/>
      <c r="B31" s="554" t="s">
        <v>130</v>
      </c>
      <c r="C31" s="568" t="s">
        <v>147</v>
      </c>
      <c r="D31" s="569">
        <v>13000</v>
      </c>
      <c r="E31" s="570" t="s">
        <v>423</v>
      </c>
      <c r="F31" s="571">
        <v>13000</v>
      </c>
      <c r="G31" s="570" t="s">
        <v>424</v>
      </c>
      <c r="H31" s="570" t="s">
        <v>420</v>
      </c>
      <c r="I31" s="571">
        <v>13000</v>
      </c>
      <c r="J31" s="570" t="s">
        <v>425</v>
      </c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</row>
    <row r="32" spans="1:26" ht="43.2" x14ac:dyDescent="0.3">
      <c r="A32" s="554"/>
      <c r="B32" s="554" t="s">
        <v>148</v>
      </c>
      <c r="C32" s="573" t="s">
        <v>149</v>
      </c>
      <c r="D32" s="569">
        <v>5500</v>
      </c>
      <c r="E32" s="570" t="s">
        <v>426</v>
      </c>
      <c r="F32" s="569">
        <v>5500</v>
      </c>
      <c r="G32" s="570" t="s">
        <v>405</v>
      </c>
      <c r="H32" s="570" t="s">
        <v>427</v>
      </c>
      <c r="I32" s="569">
        <v>5500</v>
      </c>
      <c r="J32" s="570" t="s">
        <v>428</v>
      </c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</row>
    <row r="33" spans="1:26" ht="28.8" x14ac:dyDescent="0.3">
      <c r="A33" s="554"/>
      <c r="B33" s="554" t="s">
        <v>150</v>
      </c>
      <c r="C33" s="573" t="s">
        <v>151</v>
      </c>
      <c r="D33" s="569">
        <v>3000</v>
      </c>
      <c r="E33" s="570" t="s">
        <v>429</v>
      </c>
      <c r="F33" s="569">
        <v>3000</v>
      </c>
      <c r="G33" s="570" t="s">
        <v>430</v>
      </c>
      <c r="H33" s="570" t="s">
        <v>431</v>
      </c>
      <c r="I33" s="569">
        <v>3000</v>
      </c>
      <c r="J33" s="570" t="s">
        <v>432</v>
      </c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</row>
    <row r="34" spans="1:26" ht="28.8" x14ac:dyDescent="0.3">
      <c r="A34" s="554"/>
      <c r="B34" s="554" t="s">
        <v>152</v>
      </c>
      <c r="C34" s="573" t="s">
        <v>153</v>
      </c>
      <c r="D34" s="569">
        <v>3000</v>
      </c>
      <c r="E34" s="570" t="s">
        <v>433</v>
      </c>
      <c r="F34" s="569">
        <v>3000</v>
      </c>
      <c r="G34" s="570" t="s">
        <v>434</v>
      </c>
      <c r="H34" s="570" t="s">
        <v>408</v>
      </c>
      <c r="I34" s="569">
        <v>3000</v>
      </c>
      <c r="J34" s="570" t="s">
        <v>435</v>
      </c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</row>
    <row r="35" spans="1:26" ht="28.8" x14ac:dyDescent="0.3">
      <c r="A35" s="554"/>
      <c r="B35" s="554" t="s">
        <v>154</v>
      </c>
      <c r="C35" s="573" t="s">
        <v>155</v>
      </c>
      <c r="D35" s="569">
        <v>3000</v>
      </c>
      <c r="E35" s="570" t="s">
        <v>436</v>
      </c>
      <c r="F35" s="569">
        <v>3000</v>
      </c>
      <c r="G35" s="570" t="s">
        <v>420</v>
      </c>
      <c r="H35" s="570" t="s">
        <v>437</v>
      </c>
      <c r="I35" s="569">
        <v>3000</v>
      </c>
      <c r="J35" s="570" t="s">
        <v>438</v>
      </c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</row>
    <row r="36" spans="1:26" ht="43.2" x14ac:dyDescent="0.3">
      <c r="A36" s="554"/>
      <c r="B36" s="554" t="s">
        <v>156</v>
      </c>
      <c r="C36" s="573" t="s">
        <v>157</v>
      </c>
      <c r="D36" s="569">
        <v>3000</v>
      </c>
      <c r="E36" s="570" t="s">
        <v>439</v>
      </c>
      <c r="F36" s="569">
        <v>3000</v>
      </c>
      <c r="G36" s="570" t="s">
        <v>421</v>
      </c>
      <c r="H36" s="570" t="s">
        <v>440</v>
      </c>
      <c r="I36" s="571">
        <v>3000</v>
      </c>
      <c r="J36" s="570" t="s">
        <v>441</v>
      </c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</row>
    <row r="37" spans="1:26" ht="28.8" x14ac:dyDescent="0.3">
      <c r="A37" s="554"/>
      <c r="B37" s="554" t="s">
        <v>158</v>
      </c>
      <c r="C37" s="573" t="s">
        <v>159</v>
      </c>
      <c r="D37" s="569">
        <v>3000</v>
      </c>
      <c r="E37" s="570" t="s">
        <v>442</v>
      </c>
      <c r="F37" s="569">
        <v>3000</v>
      </c>
      <c r="G37" s="570" t="s">
        <v>421</v>
      </c>
      <c r="H37" s="570" t="s">
        <v>440</v>
      </c>
      <c r="I37" s="569">
        <v>3000</v>
      </c>
      <c r="J37" s="570" t="s">
        <v>443</v>
      </c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</row>
    <row r="38" spans="1:26" ht="28.8" x14ac:dyDescent="0.3">
      <c r="A38" s="554"/>
      <c r="B38" s="554" t="s">
        <v>160</v>
      </c>
      <c r="C38" s="573" t="s">
        <v>161</v>
      </c>
      <c r="D38" s="569">
        <v>3500</v>
      </c>
      <c r="E38" s="570" t="s">
        <v>444</v>
      </c>
      <c r="F38" s="569">
        <v>3500</v>
      </c>
      <c r="G38" s="570" t="s">
        <v>421</v>
      </c>
      <c r="H38" s="570" t="s">
        <v>440</v>
      </c>
      <c r="I38" s="569">
        <v>3500</v>
      </c>
      <c r="J38" s="570" t="s">
        <v>445</v>
      </c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</row>
    <row r="39" spans="1:26" ht="43.2" x14ac:dyDescent="0.3">
      <c r="A39" s="554"/>
      <c r="B39" s="554" t="s">
        <v>163</v>
      </c>
      <c r="C39" s="574" t="s">
        <v>164</v>
      </c>
      <c r="D39" s="569">
        <v>20000</v>
      </c>
      <c r="E39" s="570" t="s">
        <v>446</v>
      </c>
      <c r="F39" s="569">
        <v>20000</v>
      </c>
      <c r="G39" s="570" t="s">
        <v>447</v>
      </c>
      <c r="H39" s="570" t="s">
        <v>448</v>
      </c>
      <c r="I39" s="571">
        <v>4000</v>
      </c>
      <c r="J39" s="570" t="s">
        <v>449</v>
      </c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</row>
    <row r="40" spans="1:26" ht="14.4" x14ac:dyDescent="0.3">
      <c r="A40" s="554"/>
      <c r="B40" s="554"/>
      <c r="C40" s="573"/>
      <c r="D40" s="569"/>
      <c r="E40" s="573"/>
      <c r="F40" s="569"/>
      <c r="G40" s="573"/>
      <c r="H40" s="570" t="s">
        <v>450</v>
      </c>
      <c r="I40" s="571">
        <v>4000</v>
      </c>
      <c r="J40" s="570" t="s">
        <v>451</v>
      </c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</row>
    <row r="41" spans="1:26" ht="14.4" x14ac:dyDescent="0.3">
      <c r="A41" s="554"/>
      <c r="B41" s="554"/>
      <c r="C41" s="573"/>
      <c r="D41" s="569"/>
      <c r="E41" s="573"/>
      <c r="F41" s="569"/>
      <c r="G41" s="573"/>
      <c r="H41" s="570" t="s">
        <v>452</v>
      </c>
      <c r="I41" s="571">
        <v>4000</v>
      </c>
      <c r="J41" s="570" t="s">
        <v>453</v>
      </c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</row>
    <row r="42" spans="1:26" ht="14.4" x14ac:dyDescent="0.3">
      <c r="A42" s="554"/>
      <c r="B42" s="554"/>
      <c r="C42" s="573"/>
      <c r="D42" s="569"/>
      <c r="E42" s="573"/>
      <c r="F42" s="569"/>
      <c r="G42" s="573"/>
      <c r="H42" s="570" t="s">
        <v>454</v>
      </c>
      <c r="I42" s="571">
        <v>4000</v>
      </c>
      <c r="J42" s="570" t="s">
        <v>455</v>
      </c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</row>
    <row r="43" spans="1:26" ht="14.4" x14ac:dyDescent="0.3">
      <c r="A43" s="554"/>
      <c r="B43" s="554"/>
      <c r="C43" s="573"/>
      <c r="D43" s="569"/>
      <c r="E43" s="573"/>
      <c r="F43" s="569"/>
      <c r="G43" s="573"/>
      <c r="H43" s="570" t="s">
        <v>456</v>
      </c>
      <c r="I43" s="571">
        <v>4000</v>
      </c>
      <c r="J43" s="570" t="s">
        <v>457</v>
      </c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</row>
    <row r="44" spans="1:26" ht="43.2" x14ac:dyDescent="0.3">
      <c r="A44" s="554"/>
      <c r="B44" s="554" t="s">
        <v>166</v>
      </c>
      <c r="C44" s="573" t="s">
        <v>167</v>
      </c>
      <c r="D44" s="569">
        <v>49950</v>
      </c>
      <c r="E44" s="570" t="s">
        <v>458</v>
      </c>
      <c r="F44" s="569">
        <v>49950</v>
      </c>
      <c r="G44" s="570" t="s">
        <v>459</v>
      </c>
      <c r="H44" s="570" t="s">
        <v>448</v>
      </c>
      <c r="I44" s="571">
        <v>16650</v>
      </c>
      <c r="J44" s="570" t="s">
        <v>460</v>
      </c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</row>
    <row r="45" spans="1:26" ht="14.4" x14ac:dyDescent="0.3">
      <c r="A45" s="554"/>
      <c r="B45" s="554"/>
      <c r="C45" s="573"/>
      <c r="D45" s="569"/>
      <c r="E45" s="573"/>
      <c r="F45" s="569"/>
      <c r="G45" s="573"/>
      <c r="H45" s="570" t="s">
        <v>450</v>
      </c>
      <c r="I45" s="571">
        <v>16650</v>
      </c>
      <c r="J45" s="570" t="s">
        <v>461</v>
      </c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</row>
    <row r="46" spans="1:26" ht="14.4" x14ac:dyDescent="0.3">
      <c r="A46" s="554"/>
      <c r="B46" s="554"/>
      <c r="C46" s="573"/>
      <c r="D46" s="569"/>
      <c r="E46" s="573"/>
      <c r="F46" s="569"/>
      <c r="G46" s="573"/>
      <c r="H46" s="570" t="s">
        <v>454</v>
      </c>
      <c r="I46" s="571">
        <v>16650</v>
      </c>
      <c r="J46" s="570" t="s">
        <v>462</v>
      </c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</row>
    <row r="47" spans="1:26" ht="28.8" x14ac:dyDescent="0.3">
      <c r="A47" s="554"/>
      <c r="B47" s="554" t="s">
        <v>168</v>
      </c>
      <c r="C47" s="573" t="s">
        <v>169</v>
      </c>
      <c r="D47" s="569">
        <v>29700</v>
      </c>
      <c r="E47" s="570" t="s">
        <v>463</v>
      </c>
      <c r="F47" s="569">
        <v>29700</v>
      </c>
      <c r="G47" s="570" t="s">
        <v>459</v>
      </c>
      <c r="H47" s="570" t="s">
        <v>448</v>
      </c>
      <c r="I47" s="571">
        <v>9900</v>
      </c>
      <c r="J47" s="570" t="s">
        <v>464</v>
      </c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</row>
    <row r="48" spans="1:26" ht="14.4" x14ac:dyDescent="0.3">
      <c r="A48" s="554"/>
      <c r="B48" s="554"/>
      <c r="C48" s="573"/>
      <c r="D48" s="569"/>
      <c r="E48" s="573"/>
      <c r="F48" s="569"/>
      <c r="G48" s="573"/>
      <c r="H48" s="570" t="s">
        <v>450</v>
      </c>
      <c r="I48" s="571">
        <v>9900</v>
      </c>
      <c r="J48" s="570" t="s">
        <v>465</v>
      </c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</row>
    <row r="49" spans="1:26" ht="14.4" x14ac:dyDescent="0.3">
      <c r="A49" s="554"/>
      <c r="B49" s="554"/>
      <c r="C49" s="573"/>
      <c r="D49" s="569"/>
      <c r="E49" s="573"/>
      <c r="F49" s="569"/>
      <c r="G49" s="573"/>
      <c r="H49" s="570" t="s">
        <v>454</v>
      </c>
      <c r="I49" s="571">
        <v>9900</v>
      </c>
      <c r="J49" s="570" t="s">
        <v>466</v>
      </c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</row>
    <row r="50" spans="1:26" ht="43.2" x14ac:dyDescent="0.3">
      <c r="A50" s="554"/>
      <c r="B50" s="554" t="s">
        <v>170</v>
      </c>
      <c r="C50" s="573" t="s">
        <v>171</v>
      </c>
      <c r="D50" s="569">
        <v>27000</v>
      </c>
      <c r="E50" s="570" t="s">
        <v>467</v>
      </c>
      <c r="F50" s="569">
        <v>27000</v>
      </c>
      <c r="G50" s="570" t="s">
        <v>459</v>
      </c>
      <c r="H50" s="570" t="s">
        <v>448</v>
      </c>
      <c r="I50" s="571">
        <v>9000</v>
      </c>
      <c r="J50" s="570" t="s">
        <v>468</v>
      </c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</row>
    <row r="51" spans="1:26" ht="14.4" x14ac:dyDescent="0.3">
      <c r="A51" s="554"/>
      <c r="B51" s="554"/>
      <c r="C51" s="574"/>
      <c r="D51" s="569"/>
      <c r="E51" s="573"/>
      <c r="F51" s="569"/>
      <c r="G51" s="573"/>
      <c r="H51" s="570" t="s">
        <v>450</v>
      </c>
      <c r="I51" s="571">
        <v>9000</v>
      </c>
      <c r="J51" s="570" t="s">
        <v>469</v>
      </c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</row>
    <row r="52" spans="1:26" ht="14.4" x14ac:dyDescent="0.3">
      <c r="A52" s="554"/>
      <c r="B52" s="554"/>
      <c r="C52" s="574"/>
      <c r="D52" s="569"/>
      <c r="E52" s="573"/>
      <c r="F52" s="569"/>
      <c r="G52" s="573"/>
      <c r="H52" s="570" t="s">
        <v>454</v>
      </c>
      <c r="I52" s="571">
        <v>9000</v>
      </c>
      <c r="J52" s="570" t="s">
        <v>470</v>
      </c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</row>
    <row r="53" spans="1:26" ht="28.8" x14ac:dyDescent="0.3">
      <c r="A53" s="554"/>
      <c r="B53" s="554" t="s">
        <v>172</v>
      </c>
      <c r="C53" s="574" t="s">
        <v>173</v>
      </c>
      <c r="D53" s="569">
        <v>27000</v>
      </c>
      <c r="E53" s="570" t="s">
        <v>471</v>
      </c>
      <c r="F53" s="569">
        <v>27000</v>
      </c>
      <c r="G53" s="570" t="s">
        <v>459</v>
      </c>
      <c r="H53" s="570" t="s">
        <v>448</v>
      </c>
      <c r="I53" s="571">
        <v>9000</v>
      </c>
      <c r="J53" s="570" t="s">
        <v>472</v>
      </c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</row>
    <row r="54" spans="1:26" ht="14.4" x14ac:dyDescent="0.3">
      <c r="A54" s="554"/>
      <c r="B54" s="554"/>
      <c r="C54" s="573"/>
      <c r="D54" s="569"/>
      <c r="E54" s="573"/>
      <c r="F54" s="569"/>
      <c r="G54" s="573"/>
      <c r="H54" s="570" t="s">
        <v>450</v>
      </c>
      <c r="I54" s="571">
        <v>9000</v>
      </c>
      <c r="J54" s="570" t="s">
        <v>473</v>
      </c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</row>
    <row r="55" spans="1:26" ht="14.4" x14ac:dyDescent="0.3">
      <c r="A55" s="554"/>
      <c r="B55" s="554"/>
      <c r="C55" s="573"/>
      <c r="D55" s="569"/>
      <c r="E55" s="573"/>
      <c r="F55" s="569"/>
      <c r="G55" s="573"/>
      <c r="H55" s="570" t="s">
        <v>454</v>
      </c>
      <c r="I55" s="571">
        <v>9000</v>
      </c>
      <c r="J55" s="570" t="s">
        <v>474</v>
      </c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</row>
    <row r="56" spans="1:26" ht="28.8" x14ac:dyDescent="0.3">
      <c r="A56" s="554"/>
      <c r="B56" s="554" t="s">
        <v>174</v>
      </c>
      <c r="C56" s="573" t="s">
        <v>175</v>
      </c>
      <c r="D56" s="569">
        <v>16740</v>
      </c>
      <c r="E56" s="570" t="s">
        <v>475</v>
      </c>
      <c r="F56" s="569">
        <v>16740</v>
      </c>
      <c r="G56" s="570" t="s">
        <v>459</v>
      </c>
      <c r="H56" s="570" t="s">
        <v>448</v>
      </c>
      <c r="I56" s="571">
        <v>5580</v>
      </c>
      <c r="J56" s="570" t="s">
        <v>476</v>
      </c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</row>
    <row r="57" spans="1:26" ht="14.4" x14ac:dyDescent="0.3">
      <c r="A57" s="554"/>
      <c r="B57" s="554"/>
      <c r="C57" s="573"/>
      <c r="D57" s="569"/>
      <c r="E57" s="573"/>
      <c r="F57" s="569"/>
      <c r="G57" s="573"/>
      <c r="H57" s="570" t="s">
        <v>450</v>
      </c>
      <c r="I57" s="571">
        <v>5580</v>
      </c>
      <c r="J57" s="570" t="s">
        <v>477</v>
      </c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</row>
    <row r="58" spans="1:26" ht="14.4" x14ac:dyDescent="0.3">
      <c r="A58" s="554"/>
      <c r="B58" s="554"/>
      <c r="C58" s="573"/>
      <c r="D58" s="569"/>
      <c r="E58" s="573"/>
      <c r="F58" s="569"/>
      <c r="G58" s="573"/>
      <c r="H58" s="570" t="s">
        <v>454</v>
      </c>
      <c r="I58" s="571">
        <v>5580</v>
      </c>
      <c r="J58" s="570" t="s">
        <v>478</v>
      </c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</row>
    <row r="59" spans="1:26" ht="43.2" x14ac:dyDescent="0.3">
      <c r="A59" s="554"/>
      <c r="B59" s="554" t="s">
        <v>176</v>
      </c>
      <c r="C59" s="573" t="s">
        <v>177</v>
      </c>
      <c r="D59" s="569">
        <v>19800</v>
      </c>
      <c r="E59" s="570" t="s">
        <v>479</v>
      </c>
      <c r="F59" s="569">
        <v>19800</v>
      </c>
      <c r="G59" s="570" t="s">
        <v>430</v>
      </c>
      <c r="H59" s="570" t="s">
        <v>448</v>
      </c>
      <c r="I59" s="571">
        <v>9900</v>
      </c>
      <c r="J59" s="570" t="s">
        <v>480</v>
      </c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</row>
    <row r="60" spans="1:26" ht="14.4" x14ac:dyDescent="0.3">
      <c r="A60" s="554"/>
      <c r="B60" s="554"/>
      <c r="C60" s="573"/>
      <c r="D60" s="569"/>
      <c r="E60" s="573"/>
      <c r="F60" s="569"/>
      <c r="G60" s="573"/>
      <c r="H60" s="570" t="s">
        <v>450</v>
      </c>
      <c r="I60" s="571">
        <v>9900</v>
      </c>
      <c r="J60" s="570" t="s">
        <v>481</v>
      </c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</row>
    <row r="61" spans="1:26" ht="28.8" x14ac:dyDescent="0.3">
      <c r="A61" s="554"/>
      <c r="B61" s="554" t="s">
        <v>178</v>
      </c>
      <c r="C61" s="573" t="s">
        <v>179</v>
      </c>
      <c r="D61" s="569">
        <v>11160</v>
      </c>
      <c r="E61" s="570" t="s">
        <v>482</v>
      </c>
      <c r="F61" s="569">
        <v>11160</v>
      </c>
      <c r="G61" s="570" t="s">
        <v>430</v>
      </c>
      <c r="H61" s="570" t="s">
        <v>448</v>
      </c>
      <c r="I61" s="571">
        <v>5580</v>
      </c>
      <c r="J61" s="570" t="s">
        <v>483</v>
      </c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</row>
    <row r="62" spans="1:26" ht="14.4" x14ac:dyDescent="0.3">
      <c r="A62" s="554"/>
      <c r="B62" s="575"/>
      <c r="C62" s="570"/>
      <c r="D62" s="569"/>
      <c r="E62" s="573"/>
      <c r="F62" s="569"/>
      <c r="G62" s="573"/>
      <c r="H62" s="570" t="s">
        <v>450</v>
      </c>
      <c r="I62" s="571">
        <v>5580</v>
      </c>
      <c r="J62" s="570" t="s">
        <v>484</v>
      </c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</row>
    <row r="63" spans="1:26" ht="14.4" x14ac:dyDescent="0.3">
      <c r="A63" s="543"/>
      <c r="B63" s="544" t="s">
        <v>25</v>
      </c>
      <c r="C63" s="545" t="s">
        <v>181</v>
      </c>
      <c r="D63" s="546">
        <v>115929</v>
      </c>
      <c r="E63" s="547"/>
      <c r="F63" s="546">
        <v>115929</v>
      </c>
      <c r="G63" s="547"/>
      <c r="H63" s="547"/>
      <c r="I63" s="546">
        <v>115929</v>
      </c>
      <c r="J63" s="547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4" x14ac:dyDescent="0.3">
      <c r="A64" s="543"/>
      <c r="B64" s="544" t="s">
        <v>28</v>
      </c>
      <c r="C64" s="545" t="s">
        <v>485</v>
      </c>
      <c r="D64" s="546"/>
      <c r="E64" s="547"/>
      <c r="F64" s="546"/>
      <c r="G64" s="547"/>
      <c r="H64" s="547"/>
      <c r="I64" s="546"/>
      <c r="J64" s="547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8.8" x14ac:dyDescent="0.3">
      <c r="A65" s="548"/>
      <c r="B65" s="549" t="s">
        <v>246</v>
      </c>
      <c r="C65" s="550" t="s">
        <v>247</v>
      </c>
      <c r="D65" s="551"/>
      <c r="E65" s="552"/>
      <c r="F65" s="551"/>
      <c r="G65" s="552"/>
      <c r="H65" s="552"/>
      <c r="I65" s="551"/>
      <c r="J65" s="552"/>
      <c r="K65" s="553"/>
      <c r="L65" s="553"/>
      <c r="M65" s="553"/>
      <c r="N65" s="553"/>
      <c r="O65" s="553"/>
      <c r="P65" s="553"/>
      <c r="Q65" s="553"/>
      <c r="R65" s="553"/>
      <c r="S65" s="553"/>
      <c r="T65" s="553"/>
      <c r="U65" s="553"/>
      <c r="V65" s="553"/>
      <c r="W65" s="553"/>
      <c r="X65" s="553"/>
      <c r="Y65" s="553"/>
      <c r="Z65" s="553"/>
    </row>
    <row r="66" spans="1:26" ht="57.6" x14ac:dyDescent="0.3">
      <c r="A66" s="554"/>
      <c r="B66" s="554" t="s">
        <v>112</v>
      </c>
      <c r="C66" s="573" t="s">
        <v>248</v>
      </c>
      <c r="D66" s="571">
        <v>10800</v>
      </c>
      <c r="E66" s="570" t="s">
        <v>486</v>
      </c>
      <c r="F66" s="571">
        <v>10800</v>
      </c>
      <c r="G66" s="570" t="s">
        <v>487</v>
      </c>
      <c r="H66" s="570" t="s">
        <v>488</v>
      </c>
      <c r="I66" s="571">
        <v>10800</v>
      </c>
      <c r="J66" s="570" t="s">
        <v>489</v>
      </c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</row>
    <row r="67" spans="1:26" ht="14.4" x14ac:dyDescent="0.3">
      <c r="A67" s="543"/>
      <c r="B67" s="544" t="s">
        <v>31</v>
      </c>
      <c r="C67" s="545" t="s">
        <v>269</v>
      </c>
      <c r="D67" s="546"/>
      <c r="E67" s="547"/>
      <c r="F67" s="546"/>
      <c r="G67" s="547"/>
      <c r="H67" s="547"/>
      <c r="I67" s="546"/>
      <c r="J67" s="547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4" x14ac:dyDescent="0.3">
      <c r="A68" s="548"/>
      <c r="B68" s="548" t="s">
        <v>270</v>
      </c>
      <c r="C68" s="550" t="s">
        <v>490</v>
      </c>
      <c r="D68" s="551"/>
      <c r="E68" s="552"/>
      <c r="F68" s="551"/>
      <c r="G68" s="552"/>
      <c r="H68" s="552"/>
      <c r="I68" s="551"/>
      <c r="J68" s="552"/>
      <c r="K68" s="553"/>
      <c r="L68" s="553"/>
      <c r="M68" s="553"/>
      <c r="N68" s="553"/>
      <c r="O68" s="553"/>
      <c r="P68" s="553"/>
      <c r="Q68" s="553"/>
      <c r="R68" s="553"/>
      <c r="S68" s="553"/>
      <c r="T68" s="553"/>
      <c r="U68" s="553"/>
      <c r="V68" s="553"/>
      <c r="W68" s="553"/>
      <c r="X68" s="553"/>
      <c r="Y68" s="553"/>
      <c r="Z68" s="553"/>
    </row>
    <row r="69" spans="1:26" ht="43.2" x14ac:dyDescent="0.3">
      <c r="A69" s="554"/>
      <c r="B69" s="554" t="s">
        <v>123</v>
      </c>
      <c r="C69" s="573" t="s">
        <v>279</v>
      </c>
      <c r="D69" s="571">
        <v>5000</v>
      </c>
      <c r="E69" s="570" t="s">
        <v>491</v>
      </c>
      <c r="F69" s="571">
        <v>5000</v>
      </c>
      <c r="G69" s="570" t="s">
        <v>492</v>
      </c>
      <c r="H69" s="570" t="s">
        <v>493</v>
      </c>
      <c r="I69" s="571">
        <v>5000</v>
      </c>
      <c r="J69" s="570" t="s">
        <v>494</v>
      </c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</row>
    <row r="70" spans="1:26" ht="14.4" x14ac:dyDescent="0.3">
      <c r="A70" s="543"/>
      <c r="B70" s="544" t="s">
        <v>32</v>
      </c>
      <c r="C70" s="545" t="s">
        <v>284</v>
      </c>
      <c r="D70" s="546"/>
      <c r="E70" s="547"/>
      <c r="F70" s="546"/>
      <c r="G70" s="547"/>
      <c r="H70" s="547"/>
      <c r="I70" s="546"/>
      <c r="J70" s="547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8.8" x14ac:dyDescent="0.3">
      <c r="A71" s="554"/>
      <c r="B71" s="554" t="s">
        <v>112</v>
      </c>
      <c r="C71" s="573" t="s">
        <v>285</v>
      </c>
      <c r="D71" s="571">
        <v>29500</v>
      </c>
      <c r="E71" s="570" t="s">
        <v>495</v>
      </c>
      <c r="F71" s="571">
        <v>29500</v>
      </c>
      <c r="G71" s="570" t="s">
        <v>496</v>
      </c>
      <c r="H71" s="570" t="s">
        <v>497</v>
      </c>
      <c r="I71" s="571">
        <v>29500</v>
      </c>
      <c r="J71" s="570" t="s">
        <v>498</v>
      </c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</row>
    <row r="72" spans="1:26" ht="57.6" x14ac:dyDescent="0.3">
      <c r="A72" s="554"/>
      <c r="B72" s="554" t="s">
        <v>115</v>
      </c>
      <c r="C72" s="573" t="s">
        <v>287</v>
      </c>
      <c r="D72" s="569">
        <v>29250</v>
      </c>
      <c r="E72" s="570" t="s">
        <v>499</v>
      </c>
      <c r="F72" s="569">
        <v>29250</v>
      </c>
      <c r="G72" s="570" t="s">
        <v>500</v>
      </c>
      <c r="H72" s="570" t="s">
        <v>501</v>
      </c>
      <c r="I72" s="569">
        <v>29250</v>
      </c>
      <c r="J72" s="570" t="s">
        <v>502</v>
      </c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</row>
    <row r="73" spans="1:26" ht="57.6" x14ac:dyDescent="0.3">
      <c r="A73" s="554"/>
      <c r="B73" s="554" t="s">
        <v>117</v>
      </c>
      <c r="C73" s="573" t="s">
        <v>289</v>
      </c>
      <c r="D73" s="569">
        <v>29400</v>
      </c>
      <c r="E73" s="570" t="s">
        <v>503</v>
      </c>
      <c r="F73" s="569">
        <v>29400</v>
      </c>
      <c r="G73" s="570" t="s">
        <v>504</v>
      </c>
      <c r="H73" s="570" t="s">
        <v>505</v>
      </c>
      <c r="I73" s="569">
        <v>29400</v>
      </c>
      <c r="J73" s="570" t="s">
        <v>506</v>
      </c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</row>
    <row r="74" spans="1:26" ht="57.6" x14ac:dyDescent="0.3">
      <c r="A74" s="554"/>
      <c r="B74" s="554" t="s">
        <v>119</v>
      </c>
      <c r="C74" s="573" t="s">
        <v>291</v>
      </c>
      <c r="D74" s="569">
        <v>29400</v>
      </c>
      <c r="E74" s="570" t="s">
        <v>507</v>
      </c>
      <c r="F74" s="569">
        <v>29400</v>
      </c>
      <c r="G74" s="570" t="s">
        <v>496</v>
      </c>
      <c r="H74" s="570" t="s">
        <v>508</v>
      </c>
      <c r="I74" s="569">
        <v>29400</v>
      </c>
      <c r="J74" s="570" t="s">
        <v>509</v>
      </c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</row>
    <row r="75" spans="1:26" ht="57.6" x14ac:dyDescent="0.3">
      <c r="A75" s="554"/>
      <c r="B75" s="554" t="s">
        <v>121</v>
      </c>
      <c r="C75" s="573" t="s">
        <v>292</v>
      </c>
      <c r="D75" s="571">
        <v>22920</v>
      </c>
      <c r="E75" s="570" t="s">
        <v>510</v>
      </c>
      <c r="F75" s="571">
        <v>22920</v>
      </c>
      <c r="G75" s="570" t="s">
        <v>496</v>
      </c>
      <c r="H75" s="570" t="s">
        <v>508</v>
      </c>
      <c r="I75" s="571">
        <v>16800</v>
      </c>
      <c r="J75" s="570" t="s">
        <v>511</v>
      </c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</row>
    <row r="76" spans="1:26" ht="57.6" x14ac:dyDescent="0.3">
      <c r="A76" s="554"/>
      <c r="B76" s="554"/>
      <c r="C76" s="573"/>
      <c r="D76" s="569"/>
      <c r="E76" s="570"/>
      <c r="F76" s="569"/>
      <c r="G76" s="573"/>
      <c r="H76" s="576" t="s">
        <v>512</v>
      </c>
      <c r="I76" s="571">
        <v>6120</v>
      </c>
      <c r="J76" s="570" t="s">
        <v>513</v>
      </c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</row>
    <row r="77" spans="1:26" ht="57.6" x14ac:dyDescent="0.3">
      <c r="A77" s="554"/>
      <c r="B77" s="554" t="s">
        <v>189</v>
      </c>
      <c r="C77" s="573" t="s">
        <v>293</v>
      </c>
      <c r="D77" s="569">
        <v>21000</v>
      </c>
      <c r="E77" s="570" t="s">
        <v>514</v>
      </c>
      <c r="F77" s="571">
        <v>5500</v>
      </c>
      <c r="G77" s="570" t="s">
        <v>515</v>
      </c>
      <c r="H77" s="570" t="s">
        <v>516</v>
      </c>
      <c r="I77" s="571">
        <v>5500</v>
      </c>
      <c r="J77" s="570" t="s">
        <v>517</v>
      </c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</row>
    <row r="78" spans="1:26" ht="57.6" x14ac:dyDescent="0.3">
      <c r="A78" s="554"/>
      <c r="B78" s="554"/>
      <c r="C78" s="573"/>
      <c r="D78" s="569"/>
      <c r="E78" s="570" t="s">
        <v>518</v>
      </c>
      <c r="F78" s="571">
        <v>15500</v>
      </c>
      <c r="G78" s="570" t="s">
        <v>519</v>
      </c>
      <c r="H78" s="570" t="s">
        <v>501</v>
      </c>
      <c r="I78" s="571">
        <v>15500</v>
      </c>
      <c r="J78" s="570" t="s">
        <v>520</v>
      </c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</row>
    <row r="79" spans="1:26" ht="72" x14ac:dyDescent="0.3">
      <c r="A79" s="554"/>
      <c r="B79" s="554" t="s">
        <v>123</v>
      </c>
      <c r="C79" s="573" t="s">
        <v>295</v>
      </c>
      <c r="D79" s="569">
        <v>29100</v>
      </c>
      <c r="E79" s="570" t="s">
        <v>521</v>
      </c>
      <c r="F79" s="571">
        <v>29100</v>
      </c>
      <c r="G79" s="570" t="s">
        <v>447</v>
      </c>
      <c r="H79" s="570" t="s">
        <v>522</v>
      </c>
      <c r="I79" s="571">
        <v>29100</v>
      </c>
      <c r="J79" s="570" t="s">
        <v>523</v>
      </c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</row>
    <row r="80" spans="1:26" ht="57.6" x14ac:dyDescent="0.3">
      <c r="A80" s="554"/>
      <c r="B80" s="554" t="s">
        <v>125</v>
      </c>
      <c r="C80" s="573" t="s">
        <v>297</v>
      </c>
      <c r="D80" s="569">
        <v>24000</v>
      </c>
      <c r="E80" s="570" t="s">
        <v>524</v>
      </c>
      <c r="F80" s="571">
        <v>24000</v>
      </c>
      <c r="G80" s="570" t="s">
        <v>447</v>
      </c>
      <c r="H80" s="570" t="s">
        <v>525</v>
      </c>
      <c r="I80" s="571">
        <v>24000</v>
      </c>
      <c r="J80" s="570" t="s">
        <v>526</v>
      </c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</row>
    <row r="81" spans="1:26" ht="14.4" x14ac:dyDescent="0.3">
      <c r="A81" s="543"/>
      <c r="B81" s="544" t="s">
        <v>33</v>
      </c>
      <c r="C81" s="547" t="s">
        <v>300</v>
      </c>
      <c r="D81" s="546"/>
      <c r="E81" s="547"/>
      <c r="F81" s="546"/>
      <c r="G81" s="547"/>
      <c r="H81" s="547"/>
      <c r="I81" s="546"/>
      <c r="J81" s="547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57.6" x14ac:dyDescent="0.3">
      <c r="A82" s="554"/>
      <c r="B82" s="554" t="s">
        <v>112</v>
      </c>
      <c r="C82" s="574" t="s">
        <v>301</v>
      </c>
      <c r="D82" s="569">
        <v>24000</v>
      </c>
      <c r="E82" s="570" t="s">
        <v>527</v>
      </c>
      <c r="F82" s="569">
        <v>24000</v>
      </c>
      <c r="G82" s="570" t="s">
        <v>528</v>
      </c>
      <c r="H82" s="570" t="s">
        <v>529</v>
      </c>
      <c r="I82" s="569">
        <v>24000</v>
      </c>
      <c r="J82" s="570" t="s">
        <v>530</v>
      </c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</row>
    <row r="83" spans="1:26" ht="57.6" x14ac:dyDescent="0.3">
      <c r="A83" s="554"/>
      <c r="B83" s="554" t="s">
        <v>115</v>
      </c>
      <c r="C83" s="574" t="s">
        <v>302</v>
      </c>
      <c r="D83" s="569">
        <v>20000</v>
      </c>
      <c r="E83" s="570" t="s">
        <v>531</v>
      </c>
      <c r="F83" s="569">
        <v>20000</v>
      </c>
      <c r="G83" s="570" t="s">
        <v>532</v>
      </c>
      <c r="H83" s="570" t="s">
        <v>533</v>
      </c>
      <c r="I83" s="569">
        <v>20000</v>
      </c>
      <c r="J83" s="570" t="s">
        <v>534</v>
      </c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</row>
    <row r="84" spans="1:26" ht="14.4" x14ac:dyDescent="0.3">
      <c r="A84" s="543"/>
      <c r="B84" s="544" t="s">
        <v>35</v>
      </c>
      <c r="C84" s="545" t="s">
        <v>308</v>
      </c>
      <c r="D84" s="546"/>
      <c r="E84" s="547"/>
      <c r="F84" s="546"/>
      <c r="G84" s="547"/>
      <c r="H84" s="547"/>
      <c r="I84" s="546"/>
      <c r="J84" s="547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57.6" x14ac:dyDescent="0.3">
      <c r="A85" s="554"/>
      <c r="B85" s="554" t="s">
        <v>117</v>
      </c>
      <c r="C85" s="573" t="s">
        <v>311</v>
      </c>
      <c r="D85" s="569">
        <v>29250</v>
      </c>
      <c r="E85" s="570" t="s">
        <v>535</v>
      </c>
      <c r="F85" s="569">
        <v>29250</v>
      </c>
      <c r="G85" s="570" t="s">
        <v>536</v>
      </c>
      <c r="H85" s="570" t="s">
        <v>501</v>
      </c>
      <c r="I85" s="569">
        <v>29250</v>
      </c>
      <c r="J85" s="570" t="s">
        <v>537</v>
      </c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</row>
    <row r="86" spans="1:26" ht="14.4" x14ac:dyDescent="0.3">
      <c r="A86" s="543"/>
      <c r="B86" s="544" t="s">
        <v>538</v>
      </c>
      <c r="C86" s="545" t="s">
        <v>315</v>
      </c>
      <c r="D86" s="546"/>
      <c r="E86" s="547"/>
      <c r="F86" s="546"/>
      <c r="G86" s="547"/>
      <c r="H86" s="547"/>
      <c r="I86" s="546"/>
      <c r="J86" s="547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43.2" x14ac:dyDescent="0.3">
      <c r="A87" s="554"/>
      <c r="B87" s="554" t="s">
        <v>117</v>
      </c>
      <c r="C87" s="573" t="s">
        <v>318</v>
      </c>
      <c r="D87" s="569">
        <v>29000</v>
      </c>
      <c r="E87" s="570" t="s">
        <v>539</v>
      </c>
      <c r="F87" s="569">
        <v>29000</v>
      </c>
      <c r="G87" s="570" t="s">
        <v>540</v>
      </c>
      <c r="H87" s="570" t="s">
        <v>541</v>
      </c>
      <c r="I87" s="569">
        <v>29000</v>
      </c>
      <c r="J87" s="570" t="s">
        <v>542</v>
      </c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</row>
    <row r="88" spans="1:26" ht="14.4" x14ac:dyDescent="0.3">
      <c r="A88" s="543"/>
      <c r="B88" s="544" t="s">
        <v>321</v>
      </c>
      <c r="C88" s="545" t="s">
        <v>322</v>
      </c>
      <c r="D88" s="546"/>
      <c r="E88" s="547"/>
      <c r="F88" s="546"/>
      <c r="G88" s="547"/>
      <c r="H88" s="547"/>
      <c r="I88" s="546"/>
      <c r="J88" s="547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4" x14ac:dyDescent="0.3">
      <c r="A89" s="548"/>
      <c r="B89" s="549" t="s">
        <v>329</v>
      </c>
      <c r="C89" s="550" t="s">
        <v>330</v>
      </c>
      <c r="D89" s="551"/>
      <c r="E89" s="552"/>
      <c r="F89" s="551"/>
      <c r="G89" s="552"/>
      <c r="H89" s="552"/>
      <c r="I89" s="551"/>
      <c r="J89" s="552"/>
      <c r="K89" s="553"/>
      <c r="L89" s="553"/>
      <c r="M89" s="553"/>
      <c r="N89" s="553"/>
      <c r="O89" s="553"/>
      <c r="P89" s="553"/>
      <c r="Q89" s="553"/>
      <c r="R89" s="553"/>
      <c r="S89" s="553"/>
      <c r="T89" s="553"/>
      <c r="U89" s="553"/>
      <c r="V89" s="553"/>
      <c r="W89" s="553"/>
      <c r="X89" s="553"/>
      <c r="Y89" s="553"/>
      <c r="Z89" s="553"/>
    </row>
    <row r="90" spans="1:26" ht="72" x14ac:dyDescent="0.3">
      <c r="A90" s="554"/>
      <c r="B90" s="554" t="s">
        <v>137</v>
      </c>
      <c r="C90" s="573" t="s">
        <v>335</v>
      </c>
      <c r="D90" s="569">
        <v>29700</v>
      </c>
      <c r="E90" s="570" t="s">
        <v>543</v>
      </c>
      <c r="F90" s="571">
        <v>29700</v>
      </c>
      <c r="G90" s="570" t="s">
        <v>544</v>
      </c>
      <c r="H90" s="570" t="s">
        <v>545</v>
      </c>
      <c r="I90" s="571">
        <v>29700</v>
      </c>
      <c r="J90" s="570" t="s">
        <v>546</v>
      </c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</row>
    <row r="91" spans="1:26" ht="14.4" x14ac:dyDescent="0.3">
      <c r="A91" s="548"/>
      <c r="B91" s="549" t="s">
        <v>337</v>
      </c>
      <c r="C91" s="550" t="s">
        <v>322</v>
      </c>
      <c r="D91" s="551"/>
      <c r="E91" s="552"/>
      <c r="F91" s="551"/>
      <c r="G91" s="552"/>
      <c r="H91" s="552"/>
      <c r="I91" s="551"/>
      <c r="J91" s="552"/>
      <c r="K91" s="553"/>
      <c r="L91" s="553"/>
      <c r="M91" s="553"/>
      <c r="N91" s="553"/>
      <c r="O91" s="553"/>
      <c r="P91" s="553"/>
      <c r="Q91" s="553"/>
      <c r="R91" s="553"/>
      <c r="S91" s="553"/>
      <c r="T91" s="553"/>
      <c r="U91" s="553"/>
      <c r="V91" s="553"/>
      <c r="W91" s="553"/>
      <c r="X91" s="553"/>
      <c r="Y91" s="553"/>
      <c r="Z91" s="553"/>
    </row>
    <row r="92" spans="1:26" ht="57.6" x14ac:dyDescent="0.3">
      <c r="A92" s="554"/>
      <c r="B92" s="554" t="s">
        <v>123</v>
      </c>
      <c r="C92" s="573" t="s">
        <v>343</v>
      </c>
      <c r="D92" s="569">
        <v>5600</v>
      </c>
      <c r="E92" s="570" t="s">
        <v>547</v>
      </c>
      <c r="F92" s="569">
        <v>5600</v>
      </c>
      <c r="G92" s="570" t="s">
        <v>548</v>
      </c>
      <c r="H92" s="570" t="s">
        <v>549</v>
      </c>
      <c r="I92" s="569">
        <v>5600</v>
      </c>
      <c r="J92" s="570" t="s">
        <v>550</v>
      </c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</row>
    <row r="93" spans="1:26" ht="57.6" x14ac:dyDescent="0.3">
      <c r="A93" s="554"/>
      <c r="B93" s="554" t="s">
        <v>125</v>
      </c>
      <c r="C93" s="573" t="s">
        <v>344</v>
      </c>
      <c r="D93" s="569">
        <v>29760</v>
      </c>
      <c r="E93" s="570" t="s">
        <v>551</v>
      </c>
      <c r="F93" s="569">
        <v>29760</v>
      </c>
      <c r="G93" s="570" t="s">
        <v>552</v>
      </c>
      <c r="H93" s="570" t="s">
        <v>553</v>
      </c>
      <c r="I93" s="569">
        <v>29760</v>
      </c>
      <c r="J93" s="570" t="s">
        <v>554</v>
      </c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</row>
    <row r="94" spans="1:26" ht="43.2" x14ac:dyDescent="0.3">
      <c r="A94" s="554"/>
      <c r="B94" s="554" t="s">
        <v>127</v>
      </c>
      <c r="C94" s="573" t="s">
        <v>346</v>
      </c>
      <c r="D94" s="569">
        <v>25000</v>
      </c>
      <c r="E94" s="570" t="s">
        <v>555</v>
      </c>
      <c r="F94" s="571">
        <v>25000</v>
      </c>
      <c r="G94" s="570" t="s">
        <v>556</v>
      </c>
      <c r="H94" s="570" t="s">
        <v>557</v>
      </c>
      <c r="I94" s="571">
        <v>25000</v>
      </c>
      <c r="J94" s="570" t="s">
        <v>558</v>
      </c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</row>
    <row r="95" spans="1:26" ht="28.8" x14ac:dyDescent="0.3">
      <c r="A95" s="554"/>
      <c r="B95" s="554" t="s">
        <v>130</v>
      </c>
      <c r="C95" s="573" t="s">
        <v>348</v>
      </c>
      <c r="D95" s="569">
        <v>20000</v>
      </c>
      <c r="E95" s="570" t="s">
        <v>559</v>
      </c>
      <c r="F95" s="569">
        <v>20000</v>
      </c>
      <c r="G95" s="570" t="s">
        <v>556</v>
      </c>
      <c r="H95" s="570" t="s">
        <v>557</v>
      </c>
      <c r="I95" s="569">
        <v>20000</v>
      </c>
      <c r="J95" s="570" t="s">
        <v>560</v>
      </c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</row>
    <row r="96" spans="1:26" ht="43.2" x14ac:dyDescent="0.3">
      <c r="A96" s="554"/>
      <c r="B96" s="554" t="s">
        <v>148</v>
      </c>
      <c r="C96" s="573" t="s">
        <v>350</v>
      </c>
      <c r="D96" s="569">
        <v>15000</v>
      </c>
      <c r="E96" s="570" t="s">
        <v>561</v>
      </c>
      <c r="F96" s="569">
        <v>15000</v>
      </c>
      <c r="G96" s="570" t="s">
        <v>556</v>
      </c>
      <c r="H96" s="570" t="s">
        <v>557</v>
      </c>
      <c r="I96" s="569">
        <v>15000</v>
      </c>
      <c r="J96" s="570" t="s">
        <v>562</v>
      </c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</row>
    <row r="97" spans="1:26" ht="72" x14ac:dyDescent="0.3">
      <c r="A97" s="554"/>
      <c r="B97" s="575" t="s">
        <v>150</v>
      </c>
      <c r="C97" s="573" t="s">
        <v>351</v>
      </c>
      <c r="D97" s="569">
        <v>20000</v>
      </c>
      <c r="E97" s="570" t="s">
        <v>563</v>
      </c>
      <c r="F97" s="571">
        <v>20000</v>
      </c>
      <c r="G97" s="570" t="s">
        <v>564</v>
      </c>
      <c r="H97" s="570" t="s">
        <v>565</v>
      </c>
      <c r="I97" s="571">
        <v>20000</v>
      </c>
      <c r="J97" s="570" t="s">
        <v>566</v>
      </c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</row>
    <row r="98" spans="1:26" ht="28.8" x14ac:dyDescent="0.3">
      <c r="A98" s="554"/>
      <c r="B98" s="575" t="s">
        <v>152</v>
      </c>
      <c r="C98" s="573" t="s">
        <v>353</v>
      </c>
      <c r="D98" s="569">
        <v>29000</v>
      </c>
      <c r="E98" s="570" t="s">
        <v>436</v>
      </c>
      <c r="F98" s="571">
        <v>13639.7464</v>
      </c>
      <c r="G98" s="570" t="s">
        <v>567</v>
      </c>
      <c r="H98" s="570" t="s">
        <v>568</v>
      </c>
      <c r="I98" s="571">
        <v>13639.7464</v>
      </c>
      <c r="J98" s="570" t="s">
        <v>569</v>
      </c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</row>
    <row r="99" spans="1:26" ht="57.6" x14ac:dyDescent="0.3">
      <c r="A99" s="554"/>
      <c r="B99" s="575"/>
      <c r="C99" s="573"/>
      <c r="D99" s="569"/>
      <c r="E99" s="576" t="s">
        <v>570</v>
      </c>
      <c r="F99" s="577">
        <v>15360.2536</v>
      </c>
      <c r="G99" s="576" t="s">
        <v>571</v>
      </c>
      <c r="H99" s="576" t="s">
        <v>572</v>
      </c>
      <c r="I99" s="577">
        <v>15360.2536</v>
      </c>
      <c r="J99" s="578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</row>
    <row r="100" spans="1:26" ht="57.6" x14ac:dyDescent="0.3">
      <c r="A100" s="554"/>
      <c r="B100" s="575" t="s">
        <v>154</v>
      </c>
      <c r="C100" s="573" t="s">
        <v>354</v>
      </c>
      <c r="D100" s="577">
        <v>10000</v>
      </c>
      <c r="E100" s="576" t="s">
        <v>573</v>
      </c>
      <c r="F100" s="577">
        <v>10000</v>
      </c>
      <c r="G100" s="576" t="s">
        <v>574</v>
      </c>
      <c r="H100" s="576" t="s">
        <v>501</v>
      </c>
      <c r="I100" s="577">
        <v>10000</v>
      </c>
      <c r="J100" s="578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</row>
    <row r="101" spans="1:26" ht="57.6" x14ac:dyDescent="0.3">
      <c r="A101" s="554"/>
      <c r="B101" s="575" t="s">
        <v>156</v>
      </c>
      <c r="C101" s="573" t="s">
        <v>355</v>
      </c>
      <c r="D101" s="569">
        <v>23400</v>
      </c>
      <c r="E101" s="570" t="s">
        <v>575</v>
      </c>
      <c r="F101" s="569">
        <v>23400</v>
      </c>
      <c r="G101" s="570" t="s">
        <v>576</v>
      </c>
      <c r="H101" s="570" t="s">
        <v>488</v>
      </c>
      <c r="I101" s="569">
        <v>23400</v>
      </c>
      <c r="J101" s="570" t="s">
        <v>577</v>
      </c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</row>
    <row r="102" spans="1:26" ht="57.6" x14ac:dyDescent="0.3">
      <c r="A102" s="554"/>
      <c r="B102" s="575" t="s">
        <v>158</v>
      </c>
      <c r="C102" s="573" t="s">
        <v>356</v>
      </c>
      <c r="D102" s="569">
        <v>26820</v>
      </c>
      <c r="E102" s="570" t="s">
        <v>578</v>
      </c>
      <c r="F102" s="569">
        <v>26820</v>
      </c>
      <c r="G102" s="570" t="s">
        <v>579</v>
      </c>
      <c r="H102" s="570" t="s">
        <v>580</v>
      </c>
      <c r="I102" s="571">
        <v>16820</v>
      </c>
      <c r="J102" s="570" t="s">
        <v>581</v>
      </c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</row>
    <row r="103" spans="1:26" ht="57.6" x14ac:dyDescent="0.3">
      <c r="A103" s="554"/>
      <c r="B103" s="575"/>
      <c r="C103" s="573"/>
      <c r="D103" s="569"/>
      <c r="E103" s="570"/>
      <c r="F103" s="569"/>
      <c r="G103" s="573"/>
      <c r="H103" s="570" t="s">
        <v>582</v>
      </c>
      <c r="I103" s="571">
        <v>10000</v>
      </c>
      <c r="J103" s="570" t="s">
        <v>583</v>
      </c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</row>
    <row r="104" spans="1:26" ht="57.6" x14ac:dyDescent="0.3">
      <c r="A104" s="554"/>
      <c r="B104" s="575" t="s">
        <v>192</v>
      </c>
      <c r="C104" s="573" t="s">
        <v>357</v>
      </c>
      <c r="D104" s="569">
        <v>20700</v>
      </c>
      <c r="E104" s="570" t="s">
        <v>584</v>
      </c>
      <c r="F104" s="569">
        <v>20700</v>
      </c>
      <c r="G104" s="570" t="s">
        <v>585</v>
      </c>
      <c r="H104" s="570" t="s">
        <v>488</v>
      </c>
      <c r="I104" s="569">
        <v>20700</v>
      </c>
      <c r="J104" s="570" t="s">
        <v>586</v>
      </c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</row>
    <row r="105" spans="1:26" ht="15" customHeight="1" x14ac:dyDescent="0.3">
      <c r="A105" s="579"/>
      <c r="B105" s="619" t="s">
        <v>587</v>
      </c>
      <c r="C105" s="620"/>
      <c r="D105" s="580">
        <f>SUM(D12:D104)</f>
        <v>1230479</v>
      </c>
      <c r="E105" s="547"/>
      <c r="F105" s="580">
        <f>SUM(F12:F104)</f>
        <v>1230479</v>
      </c>
      <c r="G105" s="547"/>
      <c r="H105" s="547"/>
      <c r="I105" s="580">
        <f>SUM(I12:I104)</f>
        <v>1230479</v>
      </c>
      <c r="J105" s="547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4" x14ac:dyDescent="0.3">
      <c r="A106" s="539"/>
      <c r="B106" s="539"/>
      <c r="C106" s="539"/>
      <c r="D106" s="3"/>
      <c r="E106" s="539"/>
      <c r="F106" s="3"/>
      <c r="G106" s="539"/>
      <c r="H106" s="539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</row>
    <row r="107" spans="1:26" ht="14.4" x14ac:dyDescent="0.25">
      <c r="A107" s="18"/>
      <c r="B107" s="623" t="s">
        <v>588</v>
      </c>
      <c r="C107" s="620"/>
      <c r="D107" s="624"/>
      <c r="E107" s="625" t="s">
        <v>369</v>
      </c>
      <c r="F107" s="620"/>
      <c r="G107" s="620"/>
      <c r="H107" s="620"/>
      <c r="I107" s="620"/>
      <c r="J107" s="624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 ht="57.6" x14ac:dyDescent="0.25">
      <c r="A108" s="541" t="s">
        <v>370</v>
      </c>
      <c r="B108" s="541" t="s">
        <v>371</v>
      </c>
      <c r="C108" s="541" t="s">
        <v>52</v>
      </c>
      <c r="D108" s="542" t="s">
        <v>372</v>
      </c>
      <c r="E108" s="541" t="s">
        <v>373</v>
      </c>
      <c r="F108" s="542" t="s">
        <v>372</v>
      </c>
      <c r="G108" s="541" t="s">
        <v>374</v>
      </c>
      <c r="H108" s="541" t="s">
        <v>375</v>
      </c>
      <c r="I108" s="541" t="s">
        <v>376</v>
      </c>
      <c r="J108" s="541" t="s">
        <v>377</v>
      </c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1:26" ht="15.75" customHeight="1" x14ac:dyDescent="0.3">
      <c r="A109" s="554"/>
      <c r="B109" s="554" t="s">
        <v>109</v>
      </c>
      <c r="C109" s="573"/>
      <c r="D109" s="569"/>
      <c r="E109" s="573"/>
      <c r="F109" s="569"/>
      <c r="G109" s="573"/>
      <c r="H109" s="573"/>
      <c r="I109" s="569"/>
      <c r="J109" s="573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</row>
    <row r="110" spans="1:26" ht="15.75" customHeight="1" x14ac:dyDescent="0.3">
      <c r="A110" s="554"/>
      <c r="B110" s="554" t="s">
        <v>182</v>
      </c>
      <c r="C110" s="573"/>
      <c r="D110" s="569"/>
      <c r="E110" s="573"/>
      <c r="F110" s="569"/>
      <c r="G110" s="573"/>
      <c r="H110" s="573"/>
      <c r="I110" s="569"/>
      <c r="J110" s="573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</row>
    <row r="111" spans="1:26" ht="15.75" customHeight="1" x14ac:dyDescent="0.3">
      <c r="A111" s="554"/>
      <c r="B111" s="554" t="s">
        <v>589</v>
      </c>
      <c r="C111" s="573"/>
      <c r="D111" s="569"/>
      <c r="E111" s="573"/>
      <c r="F111" s="569"/>
      <c r="G111" s="573"/>
      <c r="H111" s="573"/>
      <c r="I111" s="569"/>
      <c r="J111" s="573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</row>
    <row r="112" spans="1:26" ht="15.75" customHeight="1" x14ac:dyDescent="0.3">
      <c r="A112" s="554"/>
      <c r="B112" s="554" t="s">
        <v>207</v>
      </c>
      <c r="C112" s="573"/>
      <c r="D112" s="569"/>
      <c r="E112" s="573"/>
      <c r="F112" s="569"/>
      <c r="G112" s="573"/>
      <c r="H112" s="573"/>
      <c r="I112" s="569"/>
      <c r="J112" s="573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</row>
    <row r="113" spans="1:26" ht="15.75" customHeight="1" x14ac:dyDescent="0.3">
      <c r="A113" s="554"/>
      <c r="B113" s="554" t="s">
        <v>220</v>
      </c>
      <c r="C113" s="573"/>
      <c r="D113" s="569"/>
      <c r="E113" s="573"/>
      <c r="F113" s="569"/>
      <c r="G113" s="573"/>
      <c r="H113" s="573"/>
      <c r="I113" s="569"/>
      <c r="J113" s="573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</row>
    <row r="114" spans="1:26" ht="15.75" customHeight="1" x14ac:dyDescent="0.3">
      <c r="A114" s="554"/>
      <c r="B114" s="554"/>
      <c r="C114" s="573"/>
      <c r="D114" s="569"/>
      <c r="E114" s="573"/>
      <c r="F114" s="569"/>
      <c r="G114" s="573"/>
      <c r="H114" s="573"/>
      <c r="I114" s="569"/>
      <c r="J114" s="573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</row>
    <row r="115" spans="1:26" ht="15" customHeight="1" x14ac:dyDescent="0.3">
      <c r="A115" s="579"/>
      <c r="B115" s="619" t="s">
        <v>587</v>
      </c>
      <c r="C115" s="620"/>
      <c r="D115" s="547"/>
      <c r="E115" s="547"/>
      <c r="F115" s="547"/>
      <c r="G115" s="547"/>
      <c r="H115" s="547"/>
      <c r="I115" s="546"/>
      <c r="J115" s="547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539"/>
      <c r="B116" s="539"/>
      <c r="C116" s="539"/>
      <c r="D116" s="3"/>
      <c r="E116" s="539"/>
      <c r="F116" s="3"/>
      <c r="G116" s="539"/>
      <c r="H116" s="539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</row>
    <row r="117" spans="1:26" ht="15.75" customHeight="1" x14ac:dyDescent="0.25">
      <c r="A117" s="18"/>
      <c r="B117" s="623" t="s">
        <v>590</v>
      </c>
      <c r="C117" s="620"/>
      <c r="D117" s="624"/>
      <c r="E117" s="625" t="s">
        <v>369</v>
      </c>
      <c r="F117" s="620"/>
      <c r="G117" s="620"/>
      <c r="H117" s="620"/>
      <c r="I117" s="620"/>
      <c r="J117" s="624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spans="1:26" ht="15.75" customHeight="1" x14ac:dyDescent="0.25">
      <c r="A118" s="541" t="s">
        <v>370</v>
      </c>
      <c r="B118" s="541" t="s">
        <v>371</v>
      </c>
      <c r="C118" s="541" t="s">
        <v>52</v>
      </c>
      <c r="D118" s="542" t="s">
        <v>372</v>
      </c>
      <c r="E118" s="541" t="s">
        <v>373</v>
      </c>
      <c r="F118" s="542" t="s">
        <v>372</v>
      </c>
      <c r="G118" s="541" t="s">
        <v>374</v>
      </c>
      <c r="H118" s="541" t="s">
        <v>375</v>
      </c>
      <c r="I118" s="541" t="s">
        <v>376</v>
      </c>
      <c r="J118" s="541" t="s">
        <v>377</v>
      </c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spans="1:26" ht="15.75" customHeight="1" x14ac:dyDescent="0.3">
      <c r="A119" s="554"/>
      <c r="B119" s="554" t="s">
        <v>109</v>
      </c>
      <c r="C119" s="573"/>
      <c r="D119" s="569"/>
      <c r="E119" s="573"/>
      <c r="F119" s="569"/>
      <c r="G119" s="573"/>
      <c r="H119" s="573"/>
      <c r="I119" s="569"/>
      <c r="J119" s="573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</row>
    <row r="120" spans="1:26" ht="15.75" customHeight="1" x14ac:dyDescent="0.3">
      <c r="A120" s="554"/>
      <c r="B120" s="554" t="s">
        <v>182</v>
      </c>
      <c r="C120" s="573"/>
      <c r="D120" s="569"/>
      <c r="E120" s="573"/>
      <c r="F120" s="569"/>
      <c r="G120" s="573"/>
      <c r="H120" s="573"/>
      <c r="I120" s="569"/>
      <c r="J120" s="573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</row>
    <row r="121" spans="1:26" ht="15.75" customHeight="1" x14ac:dyDescent="0.3">
      <c r="A121" s="554"/>
      <c r="B121" s="554" t="s">
        <v>589</v>
      </c>
      <c r="C121" s="573"/>
      <c r="D121" s="569"/>
      <c r="E121" s="573"/>
      <c r="F121" s="569"/>
      <c r="G121" s="573"/>
      <c r="H121" s="573"/>
      <c r="I121" s="569"/>
      <c r="J121" s="573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</row>
    <row r="122" spans="1:26" ht="15.75" customHeight="1" x14ac:dyDescent="0.3">
      <c r="A122" s="554"/>
      <c r="B122" s="554" t="s">
        <v>207</v>
      </c>
      <c r="C122" s="573"/>
      <c r="D122" s="569"/>
      <c r="E122" s="573"/>
      <c r="F122" s="569"/>
      <c r="G122" s="573"/>
      <c r="H122" s="573"/>
      <c r="I122" s="569"/>
      <c r="J122" s="573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</row>
    <row r="123" spans="1:26" ht="15.75" customHeight="1" x14ac:dyDescent="0.3">
      <c r="A123" s="554"/>
      <c r="B123" s="554" t="s">
        <v>220</v>
      </c>
      <c r="C123" s="573"/>
      <c r="D123" s="569"/>
      <c r="E123" s="573"/>
      <c r="F123" s="569"/>
      <c r="G123" s="573"/>
      <c r="H123" s="573"/>
      <c r="I123" s="569"/>
      <c r="J123" s="573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</row>
    <row r="124" spans="1:26" ht="15.75" customHeight="1" x14ac:dyDescent="0.3">
      <c r="A124" s="554"/>
      <c r="B124" s="554"/>
      <c r="C124" s="573"/>
      <c r="D124" s="569"/>
      <c r="E124" s="573"/>
      <c r="F124" s="569"/>
      <c r="G124" s="573"/>
      <c r="H124" s="573"/>
      <c r="I124" s="569"/>
      <c r="J124" s="573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</row>
    <row r="125" spans="1:26" ht="15" customHeight="1" x14ac:dyDescent="0.3">
      <c r="A125" s="579"/>
      <c r="B125" s="619" t="s">
        <v>587</v>
      </c>
      <c r="C125" s="620"/>
      <c r="D125" s="547"/>
      <c r="E125" s="547"/>
      <c r="F125" s="547"/>
      <c r="G125" s="547"/>
      <c r="H125" s="547"/>
      <c r="I125" s="546"/>
      <c r="J125" s="547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539"/>
      <c r="B126" s="539"/>
      <c r="C126" s="539"/>
      <c r="D126" s="3"/>
      <c r="E126" s="539"/>
      <c r="F126" s="3"/>
      <c r="G126" s="539"/>
      <c r="H126" s="539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</row>
    <row r="127" spans="1:26" ht="15.75" customHeight="1" x14ac:dyDescent="0.3">
      <c r="A127" s="581"/>
      <c r="B127" s="581" t="s">
        <v>591</v>
      </c>
      <c r="C127" s="581"/>
      <c r="D127" s="582"/>
      <c r="E127" s="581"/>
      <c r="F127" s="582"/>
      <c r="G127" s="581"/>
      <c r="H127" s="581"/>
      <c r="I127" s="581"/>
      <c r="J127" s="581"/>
      <c r="K127" s="581"/>
      <c r="L127" s="581"/>
      <c r="M127" s="581"/>
      <c r="N127" s="581"/>
      <c r="O127" s="581"/>
      <c r="P127" s="581"/>
      <c r="Q127" s="581"/>
      <c r="R127" s="581"/>
      <c r="S127" s="581"/>
      <c r="T127" s="581"/>
      <c r="U127" s="581"/>
      <c r="V127" s="581"/>
      <c r="W127" s="581"/>
      <c r="X127" s="581"/>
      <c r="Y127" s="581"/>
      <c r="Z127" s="581"/>
    </row>
    <row r="128" spans="1:26" ht="15.75" customHeight="1" x14ac:dyDescent="0.3">
      <c r="A128" s="539"/>
      <c r="B128" s="539"/>
      <c r="C128" s="539"/>
      <c r="D128" s="3"/>
      <c r="E128" s="539"/>
      <c r="F128" s="3"/>
      <c r="G128" s="539"/>
      <c r="H128" s="539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</row>
    <row r="129" spans="1:26" ht="15.75" customHeight="1" x14ac:dyDescent="0.3">
      <c r="A129" s="539"/>
      <c r="B129" s="539"/>
      <c r="C129" s="539"/>
      <c r="D129" s="3"/>
      <c r="E129" s="539"/>
      <c r="F129" s="3"/>
      <c r="G129" s="539"/>
      <c r="H129" s="539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</row>
    <row r="130" spans="1:26" ht="15.75" customHeight="1" x14ac:dyDescent="0.3">
      <c r="A130" s="539"/>
      <c r="B130" s="539"/>
      <c r="C130" s="539"/>
      <c r="D130" s="3"/>
      <c r="E130" s="539"/>
      <c r="F130" s="3"/>
      <c r="G130" s="539"/>
      <c r="H130" s="539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</row>
    <row r="131" spans="1:26" ht="15.75" customHeight="1" x14ac:dyDescent="0.3">
      <c r="A131" s="539"/>
      <c r="B131" s="539"/>
      <c r="C131" s="539"/>
      <c r="D131" s="3"/>
      <c r="E131" s="539"/>
      <c r="F131" s="3"/>
      <c r="G131" s="539"/>
      <c r="H131" s="539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</row>
    <row r="132" spans="1:26" ht="15.75" customHeight="1" x14ac:dyDescent="0.3">
      <c r="A132" s="539"/>
      <c r="B132" s="539"/>
      <c r="C132" s="539"/>
      <c r="D132" s="3"/>
      <c r="E132" s="539"/>
      <c r="F132" s="3"/>
      <c r="G132" s="539"/>
      <c r="H132" s="539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</row>
    <row r="133" spans="1:26" ht="15.75" customHeight="1" x14ac:dyDescent="0.3">
      <c r="A133" s="539"/>
      <c r="B133" s="539"/>
      <c r="C133" s="539"/>
      <c r="D133" s="3"/>
      <c r="E133" s="539"/>
      <c r="F133" s="3"/>
      <c r="G133" s="539"/>
      <c r="H133" s="539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</row>
    <row r="134" spans="1:26" ht="15.75" customHeight="1" x14ac:dyDescent="0.3">
      <c r="A134" s="539"/>
      <c r="B134" s="539"/>
      <c r="C134" s="539"/>
      <c r="D134" s="3"/>
      <c r="E134" s="539"/>
      <c r="F134" s="3"/>
      <c r="G134" s="539"/>
      <c r="H134" s="539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</row>
    <row r="135" spans="1:26" ht="15.75" customHeight="1" x14ac:dyDescent="0.3">
      <c r="A135" s="539"/>
      <c r="B135" s="539"/>
      <c r="C135" s="539"/>
      <c r="D135" s="3"/>
      <c r="E135" s="539"/>
      <c r="F135" s="3"/>
      <c r="G135" s="539"/>
      <c r="H135" s="539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</row>
    <row r="136" spans="1:26" ht="15.75" customHeight="1" x14ac:dyDescent="0.3">
      <c r="A136" s="539"/>
      <c r="B136" s="539"/>
      <c r="C136" s="539"/>
      <c r="D136" s="3"/>
      <c r="E136" s="539"/>
      <c r="F136" s="3"/>
      <c r="G136" s="539"/>
      <c r="H136" s="539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</row>
    <row r="137" spans="1:26" ht="15.75" customHeight="1" x14ac:dyDescent="0.3">
      <c r="A137" s="539"/>
      <c r="B137" s="539"/>
      <c r="C137" s="539"/>
      <c r="D137" s="3"/>
      <c r="E137" s="539"/>
      <c r="F137" s="3"/>
      <c r="G137" s="539"/>
      <c r="H137" s="539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</row>
    <row r="138" spans="1:26" ht="15.75" customHeight="1" x14ac:dyDescent="0.3">
      <c r="A138" s="539"/>
      <c r="B138" s="539"/>
      <c r="C138" s="539"/>
      <c r="D138" s="3"/>
      <c r="E138" s="539"/>
      <c r="F138" s="3"/>
      <c r="G138" s="539"/>
      <c r="H138" s="539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</row>
    <row r="139" spans="1:26" ht="15.75" customHeight="1" x14ac:dyDescent="0.3">
      <c r="A139" s="539"/>
      <c r="B139" s="539"/>
      <c r="C139" s="539"/>
      <c r="D139" s="3"/>
      <c r="E139" s="539"/>
      <c r="F139" s="3"/>
      <c r="G139" s="539"/>
      <c r="H139" s="539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</row>
    <row r="140" spans="1:26" ht="15.75" customHeight="1" x14ac:dyDescent="0.3">
      <c r="A140" s="539"/>
      <c r="B140" s="539"/>
      <c r="C140" s="539"/>
      <c r="D140" s="3"/>
      <c r="E140" s="539"/>
      <c r="F140" s="3"/>
      <c r="G140" s="539"/>
      <c r="H140" s="539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</row>
    <row r="141" spans="1:26" ht="15.75" customHeight="1" x14ac:dyDescent="0.3">
      <c r="A141" s="539"/>
      <c r="B141" s="539"/>
      <c r="C141" s="539"/>
      <c r="D141" s="3"/>
      <c r="E141" s="539"/>
      <c r="F141" s="3"/>
      <c r="G141" s="539"/>
      <c r="H141" s="539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</row>
    <row r="142" spans="1:26" ht="15.75" customHeight="1" x14ac:dyDescent="0.3">
      <c r="A142" s="539"/>
      <c r="B142" s="539"/>
      <c r="C142" s="539"/>
      <c r="D142" s="3"/>
      <c r="E142" s="539"/>
      <c r="F142" s="3"/>
      <c r="G142" s="539"/>
      <c r="H142" s="539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</row>
    <row r="143" spans="1:26" ht="15.75" customHeight="1" x14ac:dyDescent="0.3">
      <c r="A143" s="539"/>
      <c r="B143" s="539"/>
      <c r="C143" s="539"/>
      <c r="D143" s="3"/>
      <c r="E143" s="539"/>
      <c r="F143" s="3"/>
      <c r="G143" s="539"/>
      <c r="H143" s="539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</row>
    <row r="144" spans="1:26" ht="15.75" customHeight="1" x14ac:dyDescent="0.3">
      <c r="A144" s="539"/>
      <c r="B144" s="539"/>
      <c r="C144" s="539"/>
      <c r="D144" s="3"/>
      <c r="E144" s="539"/>
      <c r="F144" s="3"/>
      <c r="G144" s="539"/>
      <c r="H144" s="539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</row>
    <row r="145" spans="1:26" ht="15.75" customHeight="1" x14ac:dyDescent="0.3">
      <c r="A145" s="539"/>
      <c r="B145" s="539"/>
      <c r="C145" s="539"/>
      <c r="D145" s="3"/>
      <c r="E145" s="539"/>
      <c r="F145" s="3"/>
      <c r="G145" s="539"/>
      <c r="H145" s="539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</row>
    <row r="146" spans="1:26" ht="15.75" customHeight="1" x14ac:dyDescent="0.3">
      <c r="A146" s="539"/>
      <c r="B146" s="539"/>
      <c r="C146" s="539"/>
      <c r="D146" s="3"/>
      <c r="E146" s="539"/>
      <c r="F146" s="3"/>
      <c r="G146" s="539"/>
      <c r="H146" s="539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</row>
    <row r="147" spans="1:26" ht="15.75" customHeight="1" x14ac:dyDescent="0.3">
      <c r="A147" s="539"/>
      <c r="B147" s="539"/>
      <c r="C147" s="539"/>
      <c r="D147" s="3"/>
      <c r="E147" s="539"/>
      <c r="F147" s="3"/>
      <c r="G147" s="539"/>
      <c r="H147" s="539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</row>
    <row r="148" spans="1:26" ht="15.75" customHeight="1" x14ac:dyDescent="0.3">
      <c r="A148" s="539"/>
      <c r="B148" s="539"/>
      <c r="C148" s="539"/>
      <c r="D148" s="3"/>
      <c r="E148" s="539"/>
      <c r="F148" s="3"/>
      <c r="G148" s="539"/>
      <c r="H148" s="539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</row>
    <row r="149" spans="1:26" ht="15.75" customHeight="1" x14ac:dyDescent="0.3">
      <c r="A149" s="539"/>
      <c r="B149" s="539"/>
      <c r="C149" s="539"/>
      <c r="D149" s="3"/>
      <c r="E149" s="539"/>
      <c r="F149" s="3"/>
      <c r="G149" s="539"/>
      <c r="H149" s="539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</row>
    <row r="150" spans="1:26" ht="15.75" customHeight="1" x14ac:dyDescent="0.3">
      <c r="A150" s="539"/>
      <c r="B150" s="539"/>
      <c r="C150" s="539"/>
      <c r="D150" s="3"/>
      <c r="E150" s="539"/>
      <c r="F150" s="3"/>
      <c r="G150" s="539"/>
      <c r="H150" s="539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</row>
    <row r="151" spans="1:26" ht="15.75" customHeight="1" x14ac:dyDescent="0.3">
      <c r="A151" s="539"/>
      <c r="B151" s="539"/>
      <c r="C151" s="539"/>
      <c r="D151" s="3"/>
      <c r="E151" s="539"/>
      <c r="F151" s="3"/>
      <c r="G151" s="539"/>
      <c r="H151" s="539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</row>
    <row r="152" spans="1:26" ht="15.75" customHeight="1" x14ac:dyDescent="0.3">
      <c r="A152" s="539"/>
      <c r="B152" s="539"/>
      <c r="C152" s="539"/>
      <c r="D152" s="3"/>
      <c r="E152" s="539"/>
      <c r="F152" s="3"/>
      <c r="G152" s="539"/>
      <c r="H152" s="539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</row>
    <row r="153" spans="1:26" ht="15.75" customHeight="1" x14ac:dyDescent="0.3">
      <c r="A153" s="539"/>
      <c r="B153" s="539"/>
      <c r="C153" s="539"/>
      <c r="D153" s="3"/>
      <c r="E153" s="539"/>
      <c r="F153" s="3"/>
      <c r="G153" s="539"/>
      <c r="H153" s="539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</row>
    <row r="154" spans="1:26" ht="15.75" customHeight="1" x14ac:dyDescent="0.3">
      <c r="A154" s="539"/>
      <c r="B154" s="539"/>
      <c r="C154" s="539"/>
      <c r="D154" s="3"/>
      <c r="E154" s="539"/>
      <c r="F154" s="3"/>
      <c r="G154" s="539"/>
      <c r="H154" s="539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</row>
    <row r="155" spans="1:26" ht="15.75" customHeight="1" x14ac:dyDescent="0.3">
      <c r="A155" s="539"/>
      <c r="B155" s="539"/>
      <c r="C155" s="539"/>
      <c r="D155" s="3"/>
      <c r="E155" s="539"/>
      <c r="F155" s="3"/>
      <c r="G155" s="539"/>
      <c r="H155" s="539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</row>
    <row r="156" spans="1:26" ht="15.75" customHeight="1" x14ac:dyDescent="0.3">
      <c r="A156" s="539"/>
      <c r="B156" s="539"/>
      <c r="C156" s="539"/>
      <c r="D156" s="3"/>
      <c r="E156" s="539"/>
      <c r="F156" s="3"/>
      <c r="G156" s="539"/>
      <c r="H156" s="539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</row>
    <row r="157" spans="1:26" ht="15.75" customHeight="1" x14ac:dyDescent="0.3">
      <c r="A157" s="539"/>
      <c r="B157" s="539"/>
      <c r="C157" s="539"/>
      <c r="D157" s="3"/>
      <c r="E157" s="539"/>
      <c r="F157" s="3"/>
      <c r="G157" s="539"/>
      <c r="H157" s="539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</row>
    <row r="158" spans="1:26" ht="15.75" customHeight="1" x14ac:dyDescent="0.3">
      <c r="A158" s="539"/>
      <c r="B158" s="539"/>
      <c r="C158" s="539"/>
      <c r="D158" s="3"/>
      <c r="E158" s="539"/>
      <c r="F158" s="3"/>
      <c r="G158" s="539"/>
      <c r="H158" s="539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</row>
    <row r="159" spans="1:26" ht="15.75" customHeight="1" x14ac:dyDescent="0.3">
      <c r="A159" s="539"/>
      <c r="B159" s="539"/>
      <c r="C159" s="539"/>
      <c r="D159" s="3"/>
      <c r="E159" s="539"/>
      <c r="F159" s="3"/>
      <c r="G159" s="539"/>
      <c r="H159" s="539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</row>
    <row r="160" spans="1:26" ht="15.75" customHeight="1" x14ac:dyDescent="0.3">
      <c r="A160" s="539"/>
      <c r="B160" s="539"/>
      <c r="C160" s="539"/>
      <c r="D160" s="3"/>
      <c r="E160" s="539"/>
      <c r="F160" s="3"/>
      <c r="G160" s="539"/>
      <c r="H160" s="539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</row>
    <row r="161" spans="1:26" ht="15.75" customHeight="1" x14ac:dyDescent="0.3">
      <c r="A161" s="539"/>
      <c r="B161" s="539"/>
      <c r="C161" s="539"/>
      <c r="D161" s="3"/>
      <c r="E161" s="539"/>
      <c r="F161" s="3"/>
      <c r="G161" s="539"/>
      <c r="H161" s="539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</row>
    <row r="162" spans="1:26" ht="15.75" customHeight="1" x14ac:dyDescent="0.3">
      <c r="A162" s="539"/>
      <c r="B162" s="539"/>
      <c r="C162" s="539"/>
      <c r="D162" s="3"/>
      <c r="E162" s="539"/>
      <c r="F162" s="3"/>
      <c r="G162" s="539"/>
      <c r="H162" s="539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</row>
    <row r="163" spans="1:26" ht="15.75" customHeight="1" x14ac:dyDescent="0.3">
      <c r="A163" s="539"/>
      <c r="B163" s="539"/>
      <c r="C163" s="539"/>
      <c r="D163" s="3"/>
      <c r="E163" s="539"/>
      <c r="F163" s="3"/>
      <c r="G163" s="539"/>
      <c r="H163" s="539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</row>
    <row r="164" spans="1:26" ht="15.75" customHeight="1" x14ac:dyDescent="0.3">
      <c r="A164" s="539"/>
      <c r="B164" s="539"/>
      <c r="C164" s="539"/>
      <c r="D164" s="3"/>
      <c r="E164" s="539"/>
      <c r="F164" s="3"/>
      <c r="G164" s="539"/>
      <c r="H164" s="539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</row>
    <row r="165" spans="1:26" ht="15.75" customHeight="1" x14ac:dyDescent="0.3">
      <c r="A165" s="539"/>
      <c r="B165" s="539"/>
      <c r="C165" s="539"/>
      <c r="D165" s="3"/>
      <c r="E165" s="539"/>
      <c r="F165" s="3"/>
      <c r="G165" s="539"/>
      <c r="H165" s="539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</row>
    <row r="166" spans="1:26" ht="15.75" customHeight="1" x14ac:dyDescent="0.3">
      <c r="A166" s="539"/>
      <c r="B166" s="539"/>
      <c r="C166" s="539"/>
      <c r="D166" s="3"/>
      <c r="E166" s="539"/>
      <c r="F166" s="3"/>
      <c r="G166" s="539"/>
      <c r="H166" s="539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</row>
    <row r="167" spans="1:26" ht="15.75" customHeight="1" x14ac:dyDescent="0.3">
      <c r="A167" s="539"/>
      <c r="B167" s="539"/>
      <c r="C167" s="539"/>
      <c r="D167" s="3"/>
      <c r="E167" s="539"/>
      <c r="F167" s="3"/>
      <c r="G167" s="539"/>
      <c r="H167" s="539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</row>
    <row r="168" spans="1:26" ht="15.75" customHeight="1" x14ac:dyDescent="0.3">
      <c r="A168" s="539"/>
      <c r="B168" s="539"/>
      <c r="C168" s="539"/>
      <c r="D168" s="3"/>
      <c r="E168" s="539"/>
      <c r="F168" s="3"/>
      <c r="G168" s="539"/>
      <c r="H168" s="539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</row>
    <row r="169" spans="1:26" ht="15.75" customHeight="1" x14ac:dyDescent="0.3">
      <c r="A169" s="539"/>
      <c r="B169" s="539"/>
      <c r="C169" s="539"/>
      <c r="D169" s="3"/>
      <c r="E169" s="539"/>
      <c r="F169" s="3"/>
      <c r="G169" s="539"/>
      <c r="H169" s="539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</row>
    <row r="170" spans="1:26" ht="15.75" customHeight="1" x14ac:dyDescent="0.3">
      <c r="A170" s="539"/>
      <c r="B170" s="539"/>
      <c r="C170" s="539"/>
      <c r="D170" s="3"/>
      <c r="E170" s="539"/>
      <c r="F170" s="3"/>
      <c r="G170" s="539"/>
      <c r="H170" s="539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</row>
    <row r="171" spans="1:26" ht="15.75" customHeight="1" x14ac:dyDescent="0.3">
      <c r="A171" s="539"/>
      <c r="B171" s="539"/>
      <c r="C171" s="539"/>
      <c r="D171" s="3"/>
      <c r="E171" s="539"/>
      <c r="F171" s="3"/>
      <c r="G171" s="539"/>
      <c r="H171" s="539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</row>
    <row r="172" spans="1:26" ht="15.75" customHeight="1" x14ac:dyDescent="0.3">
      <c r="A172" s="539"/>
      <c r="B172" s="539"/>
      <c r="C172" s="539"/>
      <c r="D172" s="3"/>
      <c r="E172" s="539"/>
      <c r="F172" s="3"/>
      <c r="G172" s="539"/>
      <c r="H172" s="539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</row>
    <row r="173" spans="1:26" ht="15.75" customHeight="1" x14ac:dyDescent="0.3">
      <c r="A173" s="539"/>
      <c r="B173" s="539"/>
      <c r="C173" s="539"/>
      <c r="D173" s="3"/>
      <c r="E173" s="539"/>
      <c r="F173" s="3"/>
      <c r="G173" s="539"/>
      <c r="H173" s="539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</row>
    <row r="174" spans="1:26" ht="15.75" customHeight="1" x14ac:dyDescent="0.3">
      <c r="A174" s="539"/>
      <c r="B174" s="539"/>
      <c r="C174" s="539"/>
      <c r="D174" s="3"/>
      <c r="E174" s="539"/>
      <c r="F174" s="3"/>
      <c r="G174" s="539"/>
      <c r="H174" s="539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</row>
    <row r="175" spans="1:26" ht="15.75" customHeight="1" x14ac:dyDescent="0.3">
      <c r="A175" s="539"/>
      <c r="B175" s="539"/>
      <c r="C175" s="539"/>
      <c r="D175" s="3"/>
      <c r="E175" s="539"/>
      <c r="F175" s="3"/>
      <c r="G175" s="539"/>
      <c r="H175" s="539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</row>
    <row r="176" spans="1:26" ht="15.75" customHeight="1" x14ac:dyDescent="0.3">
      <c r="A176" s="539"/>
      <c r="B176" s="539"/>
      <c r="C176" s="539"/>
      <c r="D176" s="3"/>
      <c r="E176" s="539"/>
      <c r="F176" s="3"/>
      <c r="G176" s="539"/>
      <c r="H176" s="539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</row>
    <row r="177" spans="1:26" ht="15.75" customHeight="1" x14ac:dyDescent="0.3">
      <c r="A177" s="539"/>
      <c r="B177" s="539"/>
      <c r="C177" s="539"/>
      <c r="D177" s="3"/>
      <c r="E177" s="539"/>
      <c r="F177" s="3"/>
      <c r="G177" s="539"/>
      <c r="H177" s="539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</row>
    <row r="178" spans="1:26" ht="15.75" customHeight="1" x14ac:dyDescent="0.3">
      <c r="A178" s="539"/>
      <c r="B178" s="539"/>
      <c r="C178" s="539"/>
      <c r="D178" s="3"/>
      <c r="E178" s="539"/>
      <c r="F178" s="3"/>
      <c r="G178" s="539"/>
      <c r="H178" s="539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</row>
    <row r="179" spans="1:26" ht="15.75" customHeight="1" x14ac:dyDescent="0.3">
      <c r="A179" s="539"/>
      <c r="B179" s="539"/>
      <c r="C179" s="539"/>
      <c r="D179" s="3"/>
      <c r="E179" s="539"/>
      <c r="F179" s="3"/>
      <c r="G179" s="539"/>
      <c r="H179" s="539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</row>
    <row r="180" spans="1:26" ht="15.75" customHeight="1" x14ac:dyDescent="0.3">
      <c r="A180" s="539"/>
      <c r="B180" s="539"/>
      <c r="C180" s="539"/>
      <c r="D180" s="3"/>
      <c r="E180" s="539"/>
      <c r="F180" s="3"/>
      <c r="G180" s="539"/>
      <c r="H180" s="539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</row>
    <row r="181" spans="1:26" ht="15.75" customHeight="1" x14ac:dyDescent="0.3">
      <c r="A181" s="539"/>
      <c r="B181" s="539"/>
      <c r="C181" s="539"/>
      <c r="D181" s="3"/>
      <c r="E181" s="539"/>
      <c r="F181" s="3"/>
      <c r="G181" s="539"/>
      <c r="H181" s="539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</row>
    <row r="182" spans="1:26" ht="15.75" customHeight="1" x14ac:dyDescent="0.3">
      <c r="A182" s="539"/>
      <c r="B182" s="539"/>
      <c r="C182" s="539"/>
      <c r="D182" s="3"/>
      <c r="E182" s="539"/>
      <c r="F182" s="3"/>
      <c r="G182" s="539"/>
      <c r="H182" s="539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</row>
    <row r="183" spans="1:26" ht="15.75" customHeight="1" x14ac:dyDescent="0.3">
      <c r="A183" s="539"/>
      <c r="B183" s="539"/>
      <c r="C183" s="539"/>
      <c r="D183" s="3"/>
      <c r="E183" s="539"/>
      <c r="F183" s="3"/>
      <c r="G183" s="539"/>
      <c r="H183" s="539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</row>
    <row r="184" spans="1:26" ht="15.75" customHeight="1" x14ac:dyDescent="0.3">
      <c r="A184" s="539"/>
      <c r="B184" s="539"/>
      <c r="C184" s="539"/>
      <c r="D184" s="3"/>
      <c r="E184" s="539"/>
      <c r="F184" s="3"/>
      <c r="G184" s="539"/>
      <c r="H184" s="539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</row>
    <row r="185" spans="1:26" ht="15.75" customHeight="1" x14ac:dyDescent="0.3">
      <c r="A185" s="539"/>
      <c r="B185" s="539"/>
      <c r="C185" s="539"/>
      <c r="D185" s="3"/>
      <c r="E185" s="539"/>
      <c r="F185" s="3"/>
      <c r="G185" s="539"/>
      <c r="H185" s="539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</row>
    <row r="186" spans="1:26" ht="15.75" customHeight="1" x14ac:dyDescent="0.3">
      <c r="A186" s="539"/>
      <c r="B186" s="539"/>
      <c r="C186" s="539"/>
      <c r="D186" s="3"/>
      <c r="E186" s="539"/>
      <c r="F186" s="3"/>
      <c r="G186" s="539"/>
      <c r="H186" s="539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</row>
    <row r="187" spans="1:26" ht="15.75" customHeight="1" x14ac:dyDescent="0.3">
      <c r="A187" s="539"/>
      <c r="B187" s="539"/>
      <c r="C187" s="539"/>
      <c r="D187" s="3"/>
      <c r="E187" s="539"/>
      <c r="F187" s="3"/>
      <c r="G187" s="539"/>
      <c r="H187" s="539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</row>
    <row r="188" spans="1:26" ht="15.75" customHeight="1" x14ac:dyDescent="0.3">
      <c r="A188" s="539"/>
      <c r="B188" s="539"/>
      <c r="C188" s="539"/>
      <c r="D188" s="3"/>
      <c r="E188" s="539"/>
      <c r="F188" s="3"/>
      <c r="G188" s="539"/>
      <c r="H188" s="539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</row>
    <row r="189" spans="1:26" ht="15.75" customHeight="1" x14ac:dyDescent="0.3">
      <c r="A189" s="539"/>
      <c r="B189" s="539"/>
      <c r="C189" s="539"/>
      <c r="D189" s="3"/>
      <c r="E189" s="539"/>
      <c r="F189" s="3"/>
      <c r="G189" s="539"/>
      <c r="H189" s="539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</row>
    <row r="190" spans="1:26" ht="15.75" customHeight="1" x14ac:dyDescent="0.3">
      <c r="A190" s="539"/>
      <c r="B190" s="539"/>
      <c r="C190" s="539"/>
      <c r="D190" s="3"/>
      <c r="E190" s="539"/>
      <c r="F190" s="3"/>
      <c r="G190" s="539"/>
      <c r="H190" s="539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</row>
    <row r="191" spans="1:26" ht="15.75" customHeight="1" x14ac:dyDescent="0.3">
      <c r="A191" s="539"/>
      <c r="B191" s="539"/>
      <c r="C191" s="539"/>
      <c r="D191" s="3"/>
      <c r="E191" s="539"/>
      <c r="F191" s="3"/>
      <c r="G191" s="539"/>
      <c r="H191" s="539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</row>
    <row r="192" spans="1:26" ht="15.75" customHeight="1" x14ac:dyDescent="0.3">
      <c r="A192" s="539"/>
      <c r="B192" s="539"/>
      <c r="C192" s="539"/>
      <c r="D192" s="3"/>
      <c r="E192" s="539"/>
      <c r="F192" s="3"/>
      <c r="G192" s="539"/>
      <c r="H192" s="539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</row>
    <row r="193" spans="1:26" ht="15.75" customHeight="1" x14ac:dyDescent="0.3">
      <c r="A193" s="539"/>
      <c r="B193" s="539"/>
      <c r="C193" s="539"/>
      <c r="D193" s="3"/>
      <c r="E193" s="539"/>
      <c r="F193" s="3"/>
      <c r="G193" s="539"/>
      <c r="H193" s="539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</row>
    <row r="194" spans="1:26" ht="15.75" customHeight="1" x14ac:dyDescent="0.3">
      <c r="A194" s="539"/>
      <c r="B194" s="539"/>
      <c r="C194" s="539"/>
      <c r="D194" s="3"/>
      <c r="E194" s="539"/>
      <c r="F194" s="3"/>
      <c r="G194" s="539"/>
      <c r="H194" s="539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</row>
    <row r="195" spans="1:26" ht="15.75" customHeight="1" x14ac:dyDescent="0.3">
      <c r="A195" s="539"/>
      <c r="B195" s="539"/>
      <c r="C195" s="539"/>
      <c r="D195" s="3"/>
      <c r="E195" s="539"/>
      <c r="F195" s="3"/>
      <c r="G195" s="539"/>
      <c r="H195" s="539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</row>
    <row r="196" spans="1:26" ht="15.75" customHeight="1" x14ac:dyDescent="0.3">
      <c r="A196" s="539"/>
      <c r="B196" s="539"/>
      <c r="C196" s="539"/>
      <c r="D196" s="3"/>
      <c r="E196" s="539"/>
      <c r="F196" s="3"/>
      <c r="G196" s="539"/>
      <c r="H196" s="539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</row>
    <row r="197" spans="1:26" ht="15.75" customHeight="1" x14ac:dyDescent="0.3">
      <c r="A197" s="539"/>
      <c r="B197" s="539"/>
      <c r="C197" s="539"/>
      <c r="D197" s="3"/>
      <c r="E197" s="539"/>
      <c r="F197" s="3"/>
      <c r="G197" s="539"/>
      <c r="H197" s="539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</row>
    <row r="198" spans="1:26" ht="15.75" customHeight="1" x14ac:dyDescent="0.3">
      <c r="A198" s="539"/>
      <c r="B198" s="539"/>
      <c r="C198" s="539"/>
      <c r="D198" s="3"/>
      <c r="E198" s="539"/>
      <c r="F198" s="3"/>
      <c r="G198" s="539"/>
      <c r="H198" s="539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</row>
    <row r="199" spans="1:26" ht="15.75" customHeight="1" x14ac:dyDescent="0.3">
      <c r="A199" s="539"/>
      <c r="B199" s="539"/>
      <c r="C199" s="539"/>
      <c r="D199" s="3"/>
      <c r="E199" s="539"/>
      <c r="F199" s="3"/>
      <c r="G199" s="539"/>
      <c r="H199" s="539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</row>
    <row r="200" spans="1:26" ht="15.75" customHeight="1" x14ac:dyDescent="0.3">
      <c r="A200" s="539"/>
      <c r="B200" s="539"/>
      <c r="C200" s="539"/>
      <c r="D200" s="3"/>
      <c r="E200" s="539"/>
      <c r="F200" s="3"/>
      <c r="G200" s="539"/>
      <c r="H200" s="539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</row>
    <row r="201" spans="1:26" ht="15.75" customHeight="1" x14ac:dyDescent="0.3">
      <c r="A201" s="539"/>
      <c r="B201" s="539"/>
      <c r="C201" s="539"/>
      <c r="D201" s="3"/>
      <c r="E201" s="539"/>
      <c r="F201" s="3"/>
      <c r="G201" s="539"/>
      <c r="H201" s="539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</row>
    <row r="202" spans="1:26" ht="15.75" customHeight="1" x14ac:dyDescent="0.3">
      <c r="A202" s="539"/>
      <c r="B202" s="539"/>
      <c r="C202" s="539"/>
      <c r="D202" s="3"/>
      <c r="E202" s="539"/>
      <c r="F202" s="3"/>
      <c r="G202" s="539"/>
      <c r="H202" s="539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</row>
    <row r="203" spans="1:26" ht="15.75" customHeight="1" x14ac:dyDescent="0.3">
      <c r="A203" s="539"/>
      <c r="B203" s="539"/>
      <c r="C203" s="539"/>
      <c r="D203" s="3"/>
      <c r="E203" s="539"/>
      <c r="F203" s="3"/>
      <c r="G203" s="539"/>
      <c r="H203" s="539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</row>
    <row r="204" spans="1:26" ht="15.75" customHeight="1" x14ac:dyDescent="0.3">
      <c r="A204" s="539"/>
      <c r="B204" s="539"/>
      <c r="C204" s="539"/>
      <c r="D204" s="3"/>
      <c r="E204" s="539"/>
      <c r="F204" s="3"/>
      <c r="G204" s="539"/>
      <c r="H204" s="539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</row>
    <row r="205" spans="1:26" ht="15.75" customHeight="1" x14ac:dyDescent="0.3">
      <c r="A205" s="539"/>
      <c r="B205" s="539"/>
      <c r="C205" s="539"/>
      <c r="D205" s="3"/>
      <c r="E205" s="539"/>
      <c r="F205" s="3"/>
      <c r="G205" s="539"/>
      <c r="H205" s="539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</row>
    <row r="206" spans="1:26" ht="15.75" customHeight="1" x14ac:dyDescent="0.3">
      <c r="A206" s="539"/>
      <c r="B206" s="539"/>
      <c r="C206" s="539"/>
      <c r="D206" s="3"/>
      <c r="E206" s="539"/>
      <c r="F206" s="3"/>
      <c r="G206" s="539"/>
      <c r="H206" s="539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</row>
    <row r="207" spans="1:26" ht="15.75" customHeight="1" x14ac:dyDescent="0.3">
      <c r="A207" s="539"/>
      <c r="B207" s="539"/>
      <c r="C207" s="539"/>
      <c r="D207" s="3"/>
      <c r="E207" s="539"/>
      <c r="F207" s="3"/>
      <c r="G207" s="539"/>
      <c r="H207" s="539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</row>
    <row r="208" spans="1:26" ht="15.75" customHeight="1" x14ac:dyDescent="0.3">
      <c r="A208" s="539"/>
      <c r="B208" s="539"/>
      <c r="C208" s="539"/>
      <c r="D208" s="3"/>
      <c r="E208" s="539"/>
      <c r="F208" s="3"/>
      <c r="G208" s="539"/>
      <c r="H208" s="539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</row>
    <row r="209" spans="1:26" ht="15.75" customHeight="1" x14ac:dyDescent="0.3">
      <c r="A209" s="539"/>
      <c r="B209" s="539"/>
      <c r="C209" s="539"/>
      <c r="D209" s="3"/>
      <c r="E209" s="539"/>
      <c r="F209" s="3"/>
      <c r="G209" s="539"/>
      <c r="H209" s="539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</row>
    <row r="210" spans="1:26" ht="15.75" customHeight="1" x14ac:dyDescent="0.3">
      <c r="A210" s="539"/>
      <c r="B210" s="539"/>
      <c r="C210" s="539"/>
      <c r="D210" s="3"/>
      <c r="E210" s="539"/>
      <c r="F210" s="3"/>
      <c r="G210" s="539"/>
      <c r="H210" s="539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</row>
    <row r="211" spans="1:26" ht="15.75" customHeight="1" x14ac:dyDescent="0.3">
      <c r="A211" s="539"/>
      <c r="B211" s="539"/>
      <c r="C211" s="539"/>
      <c r="D211" s="3"/>
      <c r="E211" s="539"/>
      <c r="F211" s="3"/>
      <c r="G211" s="539"/>
      <c r="H211" s="539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</row>
    <row r="212" spans="1:26" ht="15.75" customHeight="1" x14ac:dyDescent="0.3">
      <c r="A212" s="539"/>
      <c r="B212" s="539"/>
      <c r="C212" s="539"/>
      <c r="D212" s="3"/>
      <c r="E212" s="539"/>
      <c r="F212" s="3"/>
      <c r="G212" s="539"/>
      <c r="H212" s="539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</row>
    <row r="213" spans="1:26" ht="15.75" customHeight="1" x14ac:dyDescent="0.3">
      <c r="A213" s="539"/>
      <c r="B213" s="539"/>
      <c r="C213" s="539"/>
      <c r="D213" s="3"/>
      <c r="E213" s="539"/>
      <c r="F213" s="3"/>
      <c r="G213" s="539"/>
      <c r="H213" s="539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</row>
    <row r="214" spans="1:26" ht="15.75" customHeight="1" x14ac:dyDescent="0.3">
      <c r="A214" s="539"/>
      <c r="B214" s="539"/>
      <c r="C214" s="539"/>
      <c r="D214" s="3"/>
      <c r="E214" s="539"/>
      <c r="F214" s="3"/>
      <c r="G214" s="539"/>
      <c r="H214" s="539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</row>
    <row r="215" spans="1:26" ht="15.75" customHeight="1" x14ac:dyDescent="0.3">
      <c r="A215" s="539"/>
      <c r="B215" s="539"/>
      <c r="C215" s="539"/>
      <c r="D215" s="3"/>
      <c r="E215" s="539"/>
      <c r="F215" s="3"/>
      <c r="G215" s="539"/>
      <c r="H215" s="539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</row>
    <row r="216" spans="1:26" ht="15.75" customHeight="1" x14ac:dyDescent="0.3">
      <c r="A216" s="539"/>
      <c r="B216" s="539"/>
      <c r="C216" s="539"/>
      <c r="D216" s="3"/>
      <c r="E216" s="539"/>
      <c r="F216" s="3"/>
      <c r="G216" s="539"/>
      <c r="H216" s="539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</row>
    <row r="217" spans="1:26" ht="15.75" customHeight="1" x14ac:dyDescent="0.3">
      <c r="A217" s="539"/>
      <c r="B217" s="539"/>
      <c r="C217" s="539"/>
      <c r="D217" s="3"/>
      <c r="E217" s="539"/>
      <c r="F217" s="3"/>
      <c r="G217" s="539"/>
      <c r="H217" s="539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</row>
    <row r="218" spans="1:26" ht="15.75" customHeight="1" x14ac:dyDescent="0.3">
      <c r="A218" s="539"/>
      <c r="B218" s="539"/>
      <c r="C218" s="539"/>
      <c r="D218" s="3"/>
      <c r="E218" s="539"/>
      <c r="F218" s="3"/>
      <c r="G218" s="539"/>
      <c r="H218" s="539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</row>
    <row r="219" spans="1:26" ht="15.75" customHeight="1" x14ac:dyDescent="0.3">
      <c r="A219" s="539"/>
      <c r="B219" s="539"/>
      <c r="C219" s="539"/>
      <c r="D219" s="3"/>
      <c r="E219" s="539"/>
      <c r="F219" s="3"/>
      <c r="G219" s="539"/>
      <c r="H219" s="539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</row>
    <row r="220" spans="1:26" ht="15.75" customHeight="1" x14ac:dyDescent="0.3">
      <c r="A220" s="539"/>
      <c r="B220" s="539"/>
      <c r="C220" s="539"/>
      <c r="D220" s="3"/>
      <c r="E220" s="539"/>
      <c r="F220" s="3"/>
      <c r="G220" s="539"/>
      <c r="H220" s="539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</row>
    <row r="221" spans="1:26" ht="15.75" customHeight="1" x14ac:dyDescent="0.3">
      <c r="A221" s="539"/>
      <c r="B221" s="539"/>
      <c r="C221" s="539"/>
      <c r="D221" s="3"/>
      <c r="E221" s="539"/>
      <c r="F221" s="3"/>
      <c r="G221" s="539"/>
      <c r="H221" s="539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</row>
    <row r="222" spans="1:26" ht="15.75" customHeight="1" x14ac:dyDescent="0.3">
      <c r="A222" s="539"/>
      <c r="B222" s="539"/>
      <c r="C222" s="539"/>
      <c r="D222" s="3"/>
      <c r="E222" s="539"/>
      <c r="F222" s="3"/>
      <c r="G222" s="539"/>
      <c r="H222" s="539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</row>
    <row r="223" spans="1:26" ht="15.75" customHeight="1" x14ac:dyDescent="0.3">
      <c r="A223" s="539"/>
      <c r="B223" s="539"/>
      <c r="C223" s="539"/>
      <c r="D223" s="3"/>
      <c r="E223" s="539"/>
      <c r="F223" s="3"/>
      <c r="G223" s="539"/>
      <c r="H223" s="539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</row>
    <row r="224" spans="1:26" ht="15.75" customHeight="1" x14ac:dyDescent="0.3">
      <c r="A224" s="539"/>
      <c r="B224" s="539"/>
      <c r="C224" s="539"/>
      <c r="D224" s="3"/>
      <c r="E224" s="539"/>
      <c r="F224" s="3"/>
      <c r="G224" s="539"/>
      <c r="H224" s="539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</row>
    <row r="225" spans="1:26" ht="15.75" customHeight="1" x14ac:dyDescent="0.3">
      <c r="A225" s="539"/>
      <c r="B225" s="539"/>
      <c r="C225" s="539"/>
      <c r="D225" s="3"/>
      <c r="E225" s="539"/>
      <c r="F225" s="3"/>
      <c r="G225" s="539"/>
      <c r="H225" s="539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</row>
    <row r="226" spans="1:26" ht="15.75" customHeight="1" x14ac:dyDescent="0.3">
      <c r="A226" s="539"/>
      <c r="B226" s="539"/>
      <c r="C226" s="539"/>
      <c r="D226" s="3"/>
      <c r="E226" s="539"/>
      <c r="F226" s="3"/>
      <c r="G226" s="539"/>
      <c r="H226" s="539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</row>
    <row r="227" spans="1:26" ht="15.75" customHeight="1" x14ac:dyDescent="0.3">
      <c r="A227" s="539"/>
      <c r="B227" s="539"/>
      <c r="C227" s="539"/>
      <c r="D227" s="3"/>
      <c r="E227" s="539"/>
      <c r="F227" s="3"/>
      <c r="G227" s="539"/>
      <c r="H227" s="539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</row>
    <row r="228" spans="1:26" ht="15.75" customHeight="1" x14ac:dyDescent="0.3">
      <c r="A228" s="539"/>
      <c r="B228" s="539"/>
      <c r="C228" s="539"/>
      <c r="D228" s="3"/>
      <c r="E228" s="539"/>
      <c r="F228" s="3"/>
      <c r="G228" s="539"/>
      <c r="H228" s="539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</row>
    <row r="229" spans="1:26" ht="15.75" customHeight="1" x14ac:dyDescent="0.3">
      <c r="A229" s="539"/>
      <c r="B229" s="539"/>
      <c r="C229" s="539"/>
      <c r="D229" s="3"/>
      <c r="E229" s="539"/>
      <c r="F229" s="3"/>
      <c r="G229" s="539"/>
      <c r="H229" s="539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</row>
    <row r="230" spans="1:26" ht="15.75" customHeight="1" x14ac:dyDescent="0.3">
      <c r="A230" s="539"/>
      <c r="B230" s="539"/>
      <c r="C230" s="539"/>
      <c r="D230" s="3"/>
      <c r="E230" s="539"/>
      <c r="F230" s="3"/>
      <c r="G230" s="539"/>
      <c r="H230" s="539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</row>
    <row r="231" spans="1:26" ht="15.75" customHeight="1" x14ac:dyDescent="0.3">
      <c r="A231" s="539"/>
      <c r="B231" s="539"/>
      <c r="C231" s="539"/>
      <c r="D231" s="3"/>
      <c r="E231" s="539"/>
      <c r="F231" s="3"/>
      <c r="G231" s="539"/>
      <c r="H231" s="539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</row>
    <row r="232" spans="1:26" ht="15.75" customHeight="1" x14ac:dyDescent="0.3">
      <c r="A232" s="539"/>
      <c r="B232" s="539"/>
      <c r="C232" s="539"/>
      <c r="D232" s="3"/>
      <c r="E232" s="539"/>
      <c r="F232" s="3"/>
      <c r="G232" s="539"/>
      <c r="H232" s="539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</row>
    <row r="233" spans="1:26" ht="15.75" customHeight="1" x14ac:dyDescent="0.3">
      <c r="A233" s="539"/>
      <c r="B233" s="539"/>
      <c r="C233" s="539"/>
      <c r="D233" s="3"/>
      <c r="E233" s="539"/>
      <c r="F233" s="3"/>
      <c r="G233" s="539"/>
      <c r="H233" s="539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</row>
    <row r="234" spans="1:26" ht="15.75" customHeight="1" x14ac:dyDescent="0.3">
      <c r="A234" s="539"/>
      <c r="B234" s="539"/>
      <c r="C234" s="539"/>
      <c r="D234" s="3"/>
      <c r="E234" s="539"/>
      <c r="F234" s="3"/>
      <c r="G234" s="539"/>
      <c r="H234" s="539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</row>
    <row r="235" spans="1:26" ht="15.75" customHeight="1" x14ac:dyDescent="0.3">
      <c r="A235" s="539"/>
      <c r="B235" s="539"/>
      <c r="C235" s="539"/>
      <c r="D235" s="3"/>
      <c r="E235" s="539"/>
      <c r="F235" s="3"/>
      <c r="G235" s="539"/>
      <c r="H235" s="539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</row>
    <row r="236" spans="1:26" ht="15.75" customHeight="1" x14ac:dyDescent="0.3">
      <c r="A236" s="539"/>
      <c r="B236" s="539"/>
      <c r="C236" s="539"/>
      <c r="D236" s="3"/>
      <c r="E236" s="539"/>
      <c r="F236" s="3"/>
      <c r="G236" s="539"/>
      <c r="H236" s="539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</row>
    <row r="237" spans="1:26" ht="15.75" customHeight="1" x14ac:dyDescent="0.3">
      <c r="A237" s="539"/>
      <c r="B237" s="539"/>
      <c r="C237" s="539"/>
      <c r="D237" s="3"/>
      <c r="E237" s="539"/>
      <c r="F237" s="3"/>
      <c r="G237" s="539"/>
      <c r="H237" s="539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</row>
    <row r="238" spans="1:26" ht="15.75" customHeight="1" x14ac:dyDescent="0.3">
      <c r="A238" s="539"/>
      <c r="B238" s="539"/>
      <c r="C238" s="539"/>
      <c r="D238" s="3"/>
      <c r="E238" s="539"/>
      <c r="F238" s="3"/>
      <c r="G238" s="539"/>
      <c r="H238" s="539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</row>
    <row r="239" spans="1:26" ht="15.75" customHeight="1" x14ac:dyDescent="0.3">
      <c r="A239" s="539"/>
      <c r="B239" s="539"/>
      <c r="C239" s="539"/>
      <c r="D239" s="3"/>
      <c r="E239" s="539"/>
      <c r="F239" s="3"/>
      <c r="G239" s="539"/>
      <c r="H239" s="539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</row>
    <row r="240" spans="1:26" ht="15.75" customHeight="1" x14ac:dyDescent="0.3">
      <c r="A240" s="539"/>
      <c r="B240" s="539"/>
      <c r="C240" s="539"/>
      <c r="D240" s="3"/>
      <c r="E240" s="539"/>
      <c r="F240" s="3"/>
      <c r="G240" s="539"/>
      <c r="H240" s="539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</row>
    <row r="241" spans="1:26" ht="15.75" customHeight="1" x14ac:dyDescent="0.3">
      <c r="A241" s="539"/>
      <c r="B241" s="539"/>
      <c r="C241" s="539"/>
      <c r="D241" s="3"/>
      <c r="E241" s="539"/>
      <c r="F241" s="3"/>
      <c r="G241" s="539"/>
      <c r="H241" s="539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</row>
    <row r="242" spans="1:26" ht="15.75" customHeight="1" x14ac:dyDescent="0.3">
      <c r="A242" s="539"/>
      <c r="B242" s="539"/>
      <c r="C242" s="539"/>
      <c r="D242" s="3"/>
      <c r="E242" s="539"/>
      <c r="F242" s="3"/>
      <c r="G242" s="539"/>
      <c r="H242" s="539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</row>
    <row r="243" spans="1:26" ht="15.75" customHeight="1" x14ac:dyDescent="0.3">
      <c r="A243" s="539"/>
      <c r="B243" s="539"/>
      <c r="C243" s="539"/>
      <c r="D243" s="3"/>
      <c r="E243" s="539"/>
      <c r="F243" s="3"/>
      <c r="G243" s="539"/>
      <c r="H243" s="539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</row>
    <row r="244" spans="1:26" ht="15.75" customHeight="1" x14ac:dyDescent="0.3">
      <c r="A244" s="539"/>
      <c r="B244" s="539"/>
      <c r="C244" s="539"/>
      <c r="D244" s="3"/>
      <c r="E244" s="539"/>
      <c r="F244" s="3"/>
      <c r="G244" s="539"/>
      <c r="H244" s="539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</row>
    <row r="245" spans="1:26" ht="15.75" customHeight="1" x14ac:dyDescent="0.3">
      <c r="A245" s="539"/>
      <c r="B245" s="539"/>
      <c r="C245" s="539"/>
      <c r="D245" s="3"/>
      <c r="E245" s="539"/>
      <c r="F245" s="3"/>
      <c r="G245" s="539"/>
      <c r="H245" s="539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</row>
    <row r="246" spans="1:26" ht="15.75" customHeight="1" x14ac:dyDescent="0.3">
      <c r="A246" s="539"/>
      <c r="B246" s="539"/>
      <c r="C246" s="539"/>
      <c r="D246" s="3"/>
      <c r="E246" s="539"/>
      <c r="F246" s="3"/>
      <c r="G246" s="539"/>
      <c r="H246" s="539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</row>
    <row r="247" spans="1:26" ht="15.75" customHeight="1" x14ac:dyDescent="0.3">
      <c r="A247" s="539"/>
      <c r="B247" s="539"/>
      <c r="C247" s="539"/>
      <c r="D247" s="3"/>
      <c r="E247" s="539"/>
      <c r="F247" s="3"/>
      <c r="G247" s="539"/>
      <c r="H247" s="539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</row>
    <row r="248" spans="1:26" ht="15.75" customHeight="1" x14ac:dyDescent="0.3">
      <c r="A248" s="539"/>
      <c r="B248" s="539"/>
      <c r="C248" s="539"/>
      <c r="D248" s="3"/>
      <c r="E248" s="539"/>
      <c r="F248" s="3"/>
      <c r="G248" s="539"/>
      <c r="H248" s="539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</row>
    <row r="249" spans="1:26" ht="15.75" customHeight="1" x14ac:dyDescent="0.3">
      <c r="A249" s="539"/>
      <c r="B249" s="539"/>
      <c r="C249" s="539"/>
      <c r="D249" s="3"/>
      <c r="E249" s="539"/>
      <c r="F249" s="3"/>
      <c r="G249" s="539"/>
      <c r="H249" s="539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</row>
    <row r="250" spans="1:26" ht="15.75" customHeight="1" x14ac:dyDescent="0.3">
      <c r="A250" s="539"/>
      <c r="B250" s="539"/>
      <c r="C250" s="539"/>
      <c r="D250" s="3"/>
      <c r="E250" s="539"/>
      <c r="F250" s="3"/>
      <c r="G250" s="539"/>
      <c r="H250" s="539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</row>
    <row r="251" spans="1:26" ht="15.75" customHeight="1" x14ac:dyDescent="0.3">
      <c r="A251" s="539"/>
      <c r="B251" s="539"/>
      <c r="C251" s="539"/>
      <c r="D251" s="3"/>
      <c r="E251" s="539"/>
      <c r="F251" s="3"/>
      <c r="G251" s="539"/>
      <c r="H251" s="539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</row>
    <row r="252" spans="1:26" ht="15.75" customHeight="1" x14ac:dyDescent="0.3">
      <c r="A252" s="539"/>
      <c r="B252" s="539"/>
      <c r="C252" s="539"/>
      <c r="D252" s="3"/>
      <c r="E252" s="539"/>
      <c r="F252" s="3"/>
      <c r="G252" s="539"/>
      <c r="H252" s="539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</row>
    <row r="253" spans="1:26" ht="15.75" customHeight="1" x14ac:dyDescent="0.3">
      <c r="A253" s="539"/>
      <c r="B253" s="539"/>
      <c r="C253" s="539"/>
      <c r="D253" s="3"/>
      <c r="E253" s="539"/>
      <c r="F253" s="3"/>
      <c r="G253" s="539"/>
      <c r="H253" s="539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</row>
    <row r="254" spans="1:26" ht="15.75" customHeight="1" x14ac:dyDescent="0.3">
      <c r="A254" s="539"/>
      <c r="B254" s="539"/>
      <c r="C254" s="539"/>
      <c r="D254" s="3"/>
      <c r="E254" s="539"/>
      <c r="F254" s="3"/>
      <c r="G254" s="539"/>
      <c r="H254" s="539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</row>
    <row r="255" spans="1:26" ht="15.75" customHeight="1" x14ac:dyDescent="0.3">
      <c r="A255" s="539"/>
      <c r="B255" s="539"/>
      <c r="C255" s="539"/>
      <c r="D255" s="3"/>
      <c r="E255" s="539"/>
      <c r="F255" s="3"/>
      <c r="G255" s="539"/>
      <c r="H255" s="539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</row>
    <row r="256" spans="1:26" ht="15.75" customHeight="1" x14ac:dyDescent="0.3">
      <c r="A256" s="539"/>
      <c r="B256" s="539"/>
      <c r="C256" s="539"/>
      <c r="D256" s="3"/>
      <c r="E256" s="539"/>
      <c r="F256" s="3"/>
      <c r="G256" s="539"/>
      <c r="H256" s="539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</row>
    <row r="257" spans="1:26" ht="15.75" customHeight="1" x14ac:dyDescent="0.3">
      <c r="A257" s="539"/>
      <c r="B257" s="539"/>
      <c r="C257" s="539"/>
      <c r="D257" s="3"/>
      <c r="E257" s="539"/>
      <c r="F257" s="3"/>
      <c r="G257" s="539"/>
      <c r="H257" s="539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</row>
    <row r="258" spans="1:26" ht="15.75" customHeight="1" x14ac:dyDescent="0.3">
      <c r="A258" s="539"/>
      <c r="B258" s="539"/>
      <c r="C258" s="539"/>
      <c r="D258" s="3"/>
      <c r="E258" s="539"/>
      <c r="F258" s="3"/>
      <c r="G258" s="539"/>
      <c r="H258" s="539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</row>
    <row r="259" spans="1:26" ht="15.75" customHeight="1" x14ac:dyDescent="0.3">
      <c r="A259" s="539"/>
      <c r="B259" s="539"/>
      <c r="C259" s="539"/>
      <c r="D259" s="3"/>
      <c r="E259" s="539"/>
      <c r="F259" s="3"/>
      <c r="G259" s="539"/>
      <c r="H259" s="539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</row>
    <row r="260" spans="1:26" ht="15.75" customHeight="1" x14ac:dyDescent="0.3">
      <c r="A260" s="539"/>
      <c r="B260" s="539"/>
      <c r="C260" s="539"/>
      <c r="D260" s="3"/>
      <c r="E260" s="539"/>
      <c r="F260" s="3"/>
      <c r="G260" s="539"/>
      <c r="H260" s="539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</row>
    <row r="261" spans="1:26" ht="15.75" customHeight="1" x14ac:dyDescent="0.3">
      <c r="A261" s="539"/>
      <c r="B261" s="539"/>
      <c r="C261" s="539"/>
      <c r="D261" s="3"/>
      <c r="E261" s="539"/>
      <c r="F261" s="3"/>
      <c r="G261" s="539"/>
      <c r="H261" s="539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</row>
    <row r="262" spans="1:26" ht="15.75" customHeight="1" x14ac:dyDescent="0.3">
      <c r="A262" s="539"/>
      <c r="B262" s="539"/>
      <c r="C262" s="539"/>
      <c r="D262" s="3"/>
      <c r="E262" s="539"/>
      <c r="F262" s="3"/>
      <c r="G262" s="539"/>
      <c r="H262" s="539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</row>
    <row r="263" spans="1:26" ht="15.75" customHeight="1" x14ac:dyDescent="0.3">
      <c r="A263" s="539"/>
      <c r="B263" s="539"/>
      <c r="C263" s="539"/>
      <c r="D263" s="3"/>
      <c r="E263" s="539"/>
      <c r="F263" s="3"/>
      <c r="G263" s="539"/>
      <c r="H263" s="539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</row>
    <row r="264" spans="1:26" ht="15.75" customHeight="1" x14ac:dyDescent="0.3">
      <c r="A264" s="539"/>
      <c r="B264" s="539"/>
      <c r="C264" s="539"/>
      <c r="D264" s="3"/>
      <c r="E264" s="539"/>
      <c r="F264" s="3"/>
      <c r="G264" s="539"/>
      <c r="H264" s="539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</row>
    <row r="265" spans="1:26" ht="15.75" customHeight="1" x14ac:dyDescent="0.3">
      <c r="A265" s="539"/>
      <c r="B265" s="539"/>
      <c r="C265" s="539"/>
      <c r="D265" s="3"/>
      <c r="E265" s="539"/>
      <c r="F265" s="3"/>
      <c r="G265" s="539"/>
      <c r="H265" s="539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</row>
    <row r="266" spans="1:26" ht="15.75" customHeight="1" x14ac:dyDescent="0.3">
      <c r="A266" s="539"/>
      <c r="B266" s="539"/>
      <c r="C266" s="539"/>
      <c r="D266" s="3"/>
      <c r="E266" s="539"/>
      <c r="F266" s="3"/>
      <c r="G266" s="539"/>
      <c r="H266" s="539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</row>
    <row r="267" spans="1:26" ht="15.75" customHeight="1" x14ac:dyDescent="0.3">
      <c r="A267" s="539"/>
      <c r="B267" s="539"/>
      <c r="C267" s="539"/>
      <c r="D267" s="3"/>
      <c r="E267" s="539"/>
      <c r="F267" s="3"/>
      <c r="G267" s="539"/>
      <c r="H267" s="539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</row>
    <row r="268" spans="1:26" ht="15.75" customHeight="1" x14ac:dyDescent="0.3">
      <c r="A268" s="539"/>
      <c r="B268" s="539"/>
      <c r="C268" s="539"/>
      <c r="D268" s="3"/>
      <c r="E268" s="539"/>
      <c r="F268" s="3"/>
      <c r="G268" s="539"/>
      <c r="H268" s="539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</row>
    <row r="269" spans="1:26" ht="15.75" customHeight="1" x14ac:dyDescent="0.3">
      <c r="A269" s="539"/>
      <c r="B269" s="539"/>
      <c r="C269" s="539"/>
      <c r="D269" s="3"/>
      <c r="E269" s="539"/>
      <c r="F269" s="3"/>
      <c r="G269" s="539"/>
      <c r="H269" s="539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</row>
    <row r="270" spans="1:26" ht="15.75" customHeight="1" x14ac:dyDescent="0.3">
      <c r="A270" s="539"/>
      <c r="B270" s="539"/>
      <c r="C270" s="539"/>
      <c r="D270" s="3"/>
      <c r="E270" s="539"/>
      <c r="F270" s="3"/>
      <c r="G270" s="539"/>
      <c r="H270" s="539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</row>
    <row r="271" spans="1:26" ht="15.75" customHeight="1" x14ac:dyDescent="0.3">
      <c r="A271" s="539"/>
      <c r="B271" s="539"/>
      <c r="C271" s="539"/>
      <c r="D271" s="3"/>
      <c r="E271" s="539"/>
      <c r="F271" s="3"/>
      <c r="G271" s="539"/>
      <c r="H271" s="539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</row>
    <row r="272" spans="1:26" ht="15.75" customHeight="1" x14ac:dyDescent="0.3">
      <c r="A272" s="539"/>
      <c r="B272" s="539"/>
      <c r="C272" s="539"/>
      <c r="D272" s="3"/>
      <c r="E272" s="539"/>
      <c r="F272" s="3"/>
      <c r="G272" s="539"/>
      <c r="H272" s="539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</row>
    <row r="273" spans="1:26" ht="15.75" customHeight="1" x14ac:dyDescent="0.3">
      <c r="A273" s="539"/>
      <c r="B273" s="539"/>
      <c r="C273" s="539"/>
      <c r="D273" s="3"/>
      <c r="E273" s="539"/>
      <c r="F273" s="3"/>
      <c r="G273" s="539"/>
      <c r="H273" s="539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</row>
    <row r="274" spans="1:26" ht="15.75" customHeight="1" x14ac:dyDescent="0.3">
      <c r="A274" s="539"/>
      <c r="B274" s="539"/>
      <c r="C274" s="539"/>
      <c r="D274" s="3"/>
      <c r="E274" s="539"/>
      <c r="F274" s="3"/>
      <c r="G274" s="539"/>
      <c r="H274" s="539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</row>
    <row r="275" spans="1:26" ht="15.75" customHeight="1" x14ac:dyDescent="0.3">
      <c r="A275" s="539"/>
      <c r="B275" s="539"/>
      <c r="C275" s="539"/>
      <c r="D275" s="3"/>
      <c r="E275" s="539"/>
      <c r="F275" s="3"/>
      <c r="G275" s="539"/>
      <c r="H275" s="539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</row>
    <row r="276" spans="1:26" ht="15.75" customHeight="1" x14ac:dyDescent="0.3">
      <c r="A276" s="539"/>
      <c r="B276" s="539"/>
      <c r="C276" s="539"/>
      <c r="D276" s="3"/>
      <c r="E276" s="539"/>
      <c r="F276" s="3"/>
      <c r="G276" s="539"/>
      <c r="H276" s="539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</row>
    <row r="277" spans="1:26" ht="15.75" customHeight="1" x14ac:dyDescent="0.3">
      <c r="A277" s="539"/>
      <c r="B277" s="539"/>
      <c r="C277" s="539"/>
      <c r="D277" s="3"/>
      <c r="E277" s="539"/>
      <c r="F277" s="3"/>
      <c r="G277" s="539"/>
      <c r="H277" s="539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</row>
    <row r="278" spans="1:26" ht="15.75" customHeight="1" x14ac:dyDescent="0.3">
      <c r="A278" s="539"/>
      <c r="B278" s="539"/>
      <c r="C278" s="539"/>
      <c r="D278" s="3"/>
      <c r="E278" s="539"/>
      <c r="F278" s="3"/>
      <c r="G278" s="539"/>
      <c r="H278" s="539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</row>
    <row r="279" spans="1:26" ht="15.75" customHeight="1" x14ac:dyDescent="0.3">
      <c r="A279" s="539"/>
      <c r="B279" s="539"/>
      <c r="C279" s="539"/>
      <c r="D279" s="3"/>
      <c r="E279" s="539"/>
      <c r="F279" s="3"/>
      <c r="G279" s="539"/>
      <c r="H279" s="539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</row>
    <row r="280" spans="1:26" ht="15.75" customHeight="1" x14ac:dyDescent="0.3">
      <c r="A280" s="539"/>
      <c r="B280" s="539"/>
      <c r="C280" s="539"/>
      <c r="D280" s="3"/>
      <c r="E280" s="539"/>
      <c r="F280" s="3"/>
      <c r="G280" s="539"/>
      <c r="H280" s="539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</row>
    <row r="281" spans="1:26" ht="15.75" customHeight="1" x14ac:dyDescent="0.3">
      <c r="A281" s="539"/>
      <c r="B281" s="539"/>
      <c r="C281" s="539"/>
      <c r="D281" s="3"/>
      <c r="E281" s="539"/>
      <c r="F281" s="3"/>
      <c r="G281" s="539"/>
      <c r="H281" s="539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</row>
    <row r="282" spans="1:26" ht="15.75" customHeight="1" x14ac:dyDescent="0.3">
      <c r="A282" s="539"/>
      <c r="B282" s="539"/>
      <c r="C282" s="539"/>
      <c r="D282" s="3"/>
      <c r="E282" s="539"/>
      <c r="F282" s="3"/>
      <c r="G282" s="539"/>
      <c r="H282" s="539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</row>
    <row r="283" spans="1:26" ht="15.75" customHeight="1" x14ac:dyDescent="0.3">
      <c r="A283" s="539"/>
      <c r="B283" s="539"/>
      <c r="C283" s="539"/>
      <c r="D283" s="3"/>
      <c r="E283" s="539"/>
      <c r="F283" s="3"/>
      <c r="G283" s="539"/>
      <c r="H283" s="539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</row>
    <row r="284" spans="1:26" ht="15.75" customHeight="1" x14ac:dyDescent="0.3">
      <c r="A284" s="539"/>
      <c r="B284" s="539"/>
      <c r="C284" s="539"/>
      <c r="D284" s="3"/>
      <c r="E284" s="539"/>
      <c r="F284" s="3"/>
      <c r="G284" s="539"/>
      <c r="H284" s="539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</row>
    <row r="285" spans="1:26" ht="15.75" customHeight="1" x14ac:dyDescent="0.3">
      <c r="A285" s="539"/>
      <c r="B285" s="539"/>
      <c r="C285" s="539"/>
      <c r="D285" s="3"/>
      <c r="E285" s="539"/>
      <c r="F285" s="3"/>
      <c r="G285" s="539"/>
      <c r="H285" s="539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</row>
    <row r="286" spans="1:26" ht="15.75" customHeight="1" x14ac:dyDescent="0.3">
      <c r="A286" s="539"/>
      <c r="B286" s="539"/>
      <c r="C286" s="539"/>
      <c r="D286" s="3"/>
      <c r="E286" s="539"/>
      <c r="F286" s="3"/>
      <c r="G286" s="539"/>
      <c r="H286" s="539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</row>
    <row r="287" spans="1:26" ht="15.75" customHeight="1" x14ac:dyDescent="0.3">
      <c r="A287" s="539"/>
      <c r="B287" s="539"/>
      <c r="C287" s="539"/>
      <c r="D287" s="3"/>
      <c r="E287" s="539"/>
      <c r="F287" s="3"/>
      <c r="G287" s="539"/>
      <c r="H287" s="539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</row>
    <row r="288" spans="1:26" ht="15.75" customHeight="1" x14ac:dyDescent="0.3">
      <c r="A288" s="539"/>
      <c r="B288" s="539"/>
      <c r="C288" s="539"/>
      <c r="D288" s="3"/>
      <c r="E288" s="539"/>
      <c r="F288" s="3"/>
      <c r="G288" s="539"/>
      <c r="H288" s="539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</row>
    <row r="289" spans="1:26" ht="15.75" customHeight="1" x14ac:dyDescent="0.3">
      <c r="A289" s="539"/>
      <c r="B289" s="539"/>
      <c r="C289" s="539"/>
      <c r="D289" s="3"/>
      <c r="E289" s="539"/>
      <c r="F289" s="3"/>
      <c r="G289" s="539"/>
      <c r="H289" s="539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</row>
    <row r="290" spans="1:26" ht="15.75" customHeight="1" x14ac:dyDescent="0.3">
      <c r="A290" s="539"/>
      <c r="B290" s="539"/>
      <c r="C290" s="539"/>
      <c r="D290" s="3"/>
      <c r="E290" s="539"/>
      <c r="F290" s="3"/>
      <c r="G290" s="539"/>
      <c r="H290" s="539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</row>
    <row r="291" spans="1:26" ht="15.75" customHeight="1" x14ac:dyDescent="0.3">
      <c r="A291" s="539"/>
      <c r="B291" s="539"/>
      <c r="C291" s="539"/>
      <c r="D291" s="3"/>
      <c r="E291" s="539"/>
      <c r="F291" s="3"/>
      <c r="G291" s="539"/>
      <c r="H291" s="539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</row>
    <row r="292" spans="1:26" ht="15.75" customHeight="1" x14ac:dyDescent="0.3">
      <c r="A292" s="539"/>
      <c r="B292" s="539"/>
      <c r="C292" s="539"/>
      <c r="D292" s="3"/>
      <c r="E292" s="539"/>
      <c r="F292" s="3"/>
      <c r="G292" s="539"/>
      <c r="H292" s="539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</row>
    <row r="293" spans="1:26" ht="15.75" customHeight="1" x14ac:dyDescent="0.3">
      <c r="A293" s="539"/>
      <c r="B293" s="539"/>
      <c r="C293" s="539"/>
      <c r="D293" s="3"/>
      <c r="E293" s="539"/>
      <c r="F293" s="3"/>
      <c r="G293" s="539"/>
      <c r="H293" s="539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</row>
    <row r="294" spans="1:26" ht="15.75" customHeight="1" x14ac:dyDescent="0.3">
      <c r="A294" s="539"/>
      <c r="B294" s="539"/>
      <c r="C294" s="539"/>
      <c r="D294" s="3"/>
      <c r="E294" s="539"/>
      <c r="F294" s="3"/>
      <c r="G294" s="539"/>
      <c r="H294" s="539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</row>
    <row r="295" spans="1:26" ht="15.75" customHeight="1" x14ac:dyDescent="0.3">
      <c r="A295" s="539"/>
      <c r="B295" s="539"/>
      <c r="C295" s="539"/>
      <c r="D295" s="3"/>
      <c r="E295" s="539"/>
      <c r="F295" s="3"/>
      <c r="G295" s="539"/>
      <c r="H295" s="539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</row>
    <row r="296" spans="1:26" ht="15.75" customHeight="1" x14ac:dyDescent="0.3">
      <c r="A296" s="539"/>
      <c r="B296" s="539"/>
      <c r="C296" s="539"/>
      <c r="D296" s="3"/>
      <c r="E296" s="539"/>
      <c r="F296" s="3"/>
      <c r="G296" s="539"/>
      <c r="H296" s="539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</row>
    <row r="297" spans="1:26" ht="15.75" customHeight="1" x14ac:dyDescent="0.3">
      <c r="A297" s="539"/>
      <c r="B297" s="539"/>
      <c r="C297" s="539"/>
      <c r="D297" s="3"/>
      <c r="E297" s="539"/>
      <c r="F297" s="3"/>
      <c r="G297" s="539"/>
      <c r="H297" s="539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</row>
    <row r="298" spans="1:26" ht="15.75" customHeight="1" x14ac:dyDescent="0.3">
      <c r="A298" s="539"/>
      <c r="B298" s="539"/>
      <c r="C298" s="539"/>
      <c r="D298" s="3"/>
      <c r="E298" s="539"/>
      <c r="F298" s="3"/>
      <c r="G298" s="539"/>
      <c r="H298" s="539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</row>
    <row r="299" spans="1:26" ht="15.75" customHeight="1" x14ac:dyDescent="0.3">
      <c r="A299" s="539"/>
      <c r="B299" s="539"/>
      <c r="C299" s="539"/>
      <c r="D299" s="3"/>
      <c r="E299" s="539"/>
      <c r="F299" s="3"/>
      <c r="G299" s="539"/>
      <c r="H299" s="539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</row>
    <row r="300" spans="1:26" ht="15.75" customHeight="1" x14ac:dyDescent="0.3">
      <c r="A300" s="539"/>
      <c r="B300" s="539"/>
      <c r="C300" s="539"/>
      <c r="D300" s="3"/>
      <c r="E300" s="539"/>
      <c r="F300" s="3"/>
      <c r="G300" s="539"/>
      <c r="H300" s="539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</row>
    <row r="301" spans="1:26" ht="15.75" customHeight="1" x14ac:dyDescent="0.3">
      <c r="A301" s="539"/>
      <c r="B301" s="539"/>
      <c r="C301" s="539"/>
      <c r="D301" s="3"/>
      <c r="E301" s="539"/>
      <c r="F301" s="3"/>
      <c r="G301" s="539"/>
      <c r="H301" s="539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</row>
    <row r="302" spans="1:26" ht="15.75" customHeight="1" x14ac:dyDescent="0.3">
      <c r="A302" s="539"/>
      <c r="B302" s="539"/>
      <c r="C302" s="539"/>
      <c r="D302" s="3"/>
      <c r="E302" s="539"/>
      <c r="F302" s="3"/>
      <c r="G302" s="539"/>
      <c r="H302" s="539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</row>
    <row r="303" spans="1:26" ht="15.75" customHeight="1" x14ac:dyDescent="0.3">
      <c r="A303" s="539"/>
      <c r="B303" s="539"/>
      <c r="C303" s="539"/>
      <c r="D303" s="3"/>
      <c r="E303" s="539"/>
      <c r="F303" s="3"/>
      <c r="G303" s="539"/>
      <c r="H303" s="539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</row>
    <row r="304" spans="1:26" ht="15.75" customHeight="1" x14ac:dyDescent="0.3">
      <c r="A304" s="539"/>
      <c r="B304" s="539"/>
      <c r="C304" s="539"/>
      <c r="D304" s="3"/>
      <c r="E304" s="539"/>
      <c r="F304" s="3"/>
      <c r="G304" s="539"/>
      <c r="H304" s="539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</row>
    <row r="305" spans="1:26" ht="15.75" customHeight="1" x14ac:dyDescent="0.3">
      <c r="A305" s="539"/>
      <c r="B305" s="539"/>
      <c r="C305" s="539"/>
      <c r="D305" s="3"/>
      <c r="E305" s="539"/>
      <c r="F305" s="3"/>
      <c r="G305" s="539"/>
      <c r="H305" s="539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</row>
    <row r="306" spans="1:26" ht="15.75" customHeight="1" x14ac:dyDescent="0.3">
      <c r="A306" s="539"/>
      <c r="B306" s="539"/>
      <c r="C306" s="539"/>
      <c r="D306" s="3"/>
      <c r="E306" s="539"/>
      <c r="F306" s="3"/>
      <c r="G306" s="539"/>
      <c r="H306" s="539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</row>
    <row r="307" spans="1:26" ht="15.75" customHeight="1" x14ac:dyDescent="0.3">
      <c r="A307" s="539"/>
      <c r="B307" s="539"/>
      <c r="C307" s="539"/>
      <c r="D307" s="3"/>
      <c r="E307" s="539"/>
      <c r="F307" s="3"/>
      <c r="G307" s="539"/>
      <c r="H307" s="539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</row>
    <row r="308" spans="1:26" ht="15.75" customHeight="1" x14ac:dyDescent="0.3">
      <c r="A308" s="539"/>
      <c r="B308" s="539"/>
      <c r="C308" s="539"/>
      <c r="D308" s="3"/>
      <c r="E308" s="539"/>
      <c r="F308" s="3"/>
      <c r="G308" s="539"/>
      <c r="H308" s="539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</row>
    <row r="309" spans="1:26" ht="15.75" customHeight="1" x14ac:dyDescent="0.3">
      <c r="A309" s="539"/>
      <c r="B309" s="539"/>
      <c r="C309" s="539"/>
      <c r="D309" s="3"/>
      <c r="E309" s="539"/>
      <c r="F309" s="3"/>
      <c r="G309" s="539"/>
      <c r="H309" s="539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</row>
    <row r="310" spans="1:26" ht="15.75" customHeight="1" x14ac:dyDescent="0.3">
      <c r="A310" s="539"/>
      <c r="B310" s="539"/>
      <c r="C310" s="539"/>
      <c r="D310" s="3"/>
      <c r="E310" s="539"/>
      <c r="F310" s="3"/>
      <c r="G310" s="539"/>
      <c r="H310" s="539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</row>
    <row r="311" spans="1:26" ht="15.75" customHeight="1" x14ac:dyDescent="0.3">
      <c r="A311" s="539"/>
      <c r="B311" s="539"/>
      <c r="C311" s="539"/>
      <c r="D311" s="3"/>
      <c r="E311" s="539"/>
      <c r="F311" s="3"/>
      <c r="G311" s="539"/>
      <c r="H311" s="539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</row>
    <row r="312" spans="1:26" ht="15.75" customHeight="1" x14ac:dyDescent="0.3">
      <c r="A312" s="539"/>
      <c r="B312" s="539"/>
      <c r="C312" s="539"/>
      <c r="D312" s="3"/>
      <c r="E312" s="539"/>
      <c r="F312" s="3"/>
      <c r="G312" s="539"/>
      <c r="H312" s="539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</row>
    <row r="313" spans="1:26" ht="15.75" customHeight="1" x14ac:dyDescent="0.3">
      <c r="A313" s="539"/>
      <c r="B313" s="539"/>
      <c r="C313" s="539"/>
      <c r="D313" s="3"/>
      <c r="E313" s="539"/>
      <c r="F313" s="3"/>
      <c r="G313" s="539"/>
      <c r="H313" s="539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</row>
    <row r="314" spans="1:26" ht="15.75" customHeight="1" x14ac:dyDescent="0.3">
      <c r="A314" s="539"/>
      <c r="B314" s="539"/>
      <c r="C314" s="539"/>
      <c r="D314" s="3"/>
      <c r="E314" s="539"/>
      <c r="F314" s="3"/>
      <c r="G314" s="539"/>
      <c r="H314" s="539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</row>
    <row r="315" spans="1:26" ht="15.75" customHeight="1" x14ac:dyDescent="0.3">
      <c r="A315" s="539"/>
      <c r="B315" s="539"/>
      <c r="C315" s="539"/>
      <c r="D315" s="3"/>
      <c r="E315" s="539"/>
      <c r="F315" s="3"/>
      <c r="G315" s="539"/>
      <c r="H315" s="539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</row>
    <row r="316" spans="1:26" ht="15.75" customHeight="1" x14ac:dyDescent="0.3">
      <c r="A316" s="539"/>
      <c r="B316" s="539"/>
      <c r="C316" s="539"/>
      <c r="D316" s="3"/>
      <c r="E316" s="539"/>
      <c r="F316" s="3"/>
      <c r="G316" s="539"/>
      <c r="H316" s="539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</row>
    <row r="317" spans="1:26" ht="15.75" customHeight="1" x14ac:dyDescent="0.3">
      <c r="A317" s="539"/>
      <c r="B317" s="539"/>
      <c r="C317" s="539"/>
      <c r="D317" s="3"/>
      <c r="E317" s="539"/>
      <c r="F317" s="3"/>
      <c r="G317" s="539"/>
      <c r="H317" s="539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</row>
    <row r="318" spans="1:26" ht="15.75" customHeight="1" x14ac:dyDescent="0.3">
      <c r="A318" s="539"/>
      <c r="B318" s="539"/>
      <c r="C318" s="539"/>
      <c r="D318" s="3"/>
      <c r="E318" s="539"/>
      <c r="F318" s="3"/>
      <c r="G318" s="539"/>
      <c r="H318" s="539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</row>
    <row r="319" spans="1:26" ht="15.75" customHeight="1" x14ac:dyDescent="0.3">
      <c r="A319" s="539"/>
      <c r="B319" s="539"/>
      <c r="C319" s="539"/>
      <c r="D319" s="3"/>
      <c r="E319" s="539"/>
      <c r="F319" s="3"/>
      <c r="G319" s="539"/>
      <c r="H319" s="539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</row>
    <row r="320" spans="1:26" ht="15.75" customHeight="1" x14ac:dyDescent="0.3">
      <c r="A320" s="539"/>
      <c r="B320" s="539"/>
      <c r="C320" s="539"/>
      <c r="D320" s="3"/>
      <c r="E320" s="539"/>
      <c r="F320" s="3"/>
      <c r="G320" s="539"/>
      <c r="H320" s="539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</row>
    <row r="321" spans="1:26" ht="15.75" customHeight="1" x14ac:dyDescent="0.3">
      <c r="A321" s="539"/>
      <c r="B321" s="539"/>
      <c r="C321" s="539"/>
      <c r="D321" s="3"/>
      <c r="E321" s="539"/>
      <c r="F321" s="3"/>
      <c r="G321" s="539"/>
      <c r="H321" s="539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</row>
    <row r="322" spans="1:26" ht="15.75" customHeight="1" x14ac:dyDescent="0.3">
      <c r="A322" s="539"/>
      <c r="B322" s="539"/>
      <c r="C322" s="539"/>
      <c r="D322" s="3"/>
      <c r="E322" s="539"/>
      <c r="F322" s="3"/>
      <c r="G322" s="539"/>
      <c r="H322" s="539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</row>
    <row r="323" spans="1:26" ht="15.75" customHeight="1" x14ac:dyDescent="0.3">
      <c r="A323" s="539"/>
      <c r="B323" s="539"/>
      <c r="C323" s="539"/>
      <c r="D323" s="3"/>
      <c r="E323" s="539"/>
      <c r="F323" s="3"/>
      <c r="G323" s="539"/>
      <c r="H323" s="539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</row>
    <row r="324" spans="1:26" ht="15.75" customHeight="1" x14ac:dyDescent="0.3">
      <c r="A324" s="539"/>
      <c r="B324" s="539"/>
      <c r="C324" s="539"/>
      <c r="D324" s="3"/>
      <c r="E324" s="539"/>
      <c r="F324" s="3"/>
      <c r="G324" s="539"/>
      <c r="H324" s="539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</row>
    <row r="325" spans="1:26" ht="15.75" customHeight="1" x14ac:dyDescent="0.3">
      <c r="A325" s="539"/>
      <c r="B325" s="539"/>
      <c r="C325" s="539"/>
      <c r="D325" s="3"/>
      <c r="E325" s="539"/>
      <c r="F325" s="3"/>
      <c r="G325" s="539"/>
      <c r="H325" s="539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</row>
    <row r="326" spans="1:26" ht="15.75" customHeight="1" x14ac:dyDescent="0.3">
      <c r="A326" s="539"/>
      <c r="B326" s="539"/>
      <c r="C326" s="539"/>
      <c r="D326" s="3"/>
      <c r="E326" s="539"/>
      <c r="F326" s="3"/>
      <c r="G326" s="539"/>
      <c r="H326" s="539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</row>
    <row r="327" spans="1:26" ht="15.75" customHeight="1" x14ac:dyDescent="0.3">
      <c r="A327" s="539"/>
      <c r="B327" s="539"/>
      <c r="C327" s="539"/>
      <c r="D327" s="3"/>
      <c r="E327" s="539"/>
      <c r="F327" s="3"/>
      <c r="G327" s="539"/>
      <c r="H327" s="539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</row>
    <row r="328" spans="1:26" ht="15.75" customHeight="1" x14ac:dyDescent="0.25"/>
    <row r="329" spans="1:26" ht="15.75" customHeight="1" x14ac:dyDescent="0.25"/>
    <row r="330" spans="1:26" ht="15.75" customHeight="1" x14ac:dyDescent="0.25"/>
    <row r="331" spans="1:26" ht="15.75" customHeight="1" x14ac:dyDescent="0.25"/>
    <row r="332" spans="1:26" ht="15.75" customHeight="1" x14ac:dyDescent="0.25"/>
    <row r="333" spans="1:26" ht="15.75" customHeight="1" x14ac:dyDescent="0.25"/>
    <row r="334" spans="1:26" ht="15.75" customHeight="1" x14ac:dyDescent="0.25"/>
    <row r="335" spans="1:26" ht="15.75" customHeight="1" x14ac:dyDescent="0.25"/>
    <row r="336" spans="1:2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  <row r="1029" ht="15.75" customHeight="1" x14ac:dyDescent="0.25"/>
    <row r="1030" ht="15.75" customHeight="1" x14ac:dyDescent="0.25"/>
    <row r="1031" ht="15.75" customHeight="1" x14ac:dyDescent="0.25"/>
    <row r="1032" ht="15.75" customHeight="1" x14ac:dyDescent="0.25"/>
    <row r="1033" ht="15.75" customHeight="1" x14ac:dyDescent="0.25"/>
    <row r="1034" ht="15.75" customHeight="1" x14ac:dyDescent="0.25"/>
    <row r="1035" ht="15.75" customHeight="1" x14ac:dyDescent="0.25"/>
    <row r="1036" ht="15.75" customHeight="1" x14ac:dyDescent="0.25"/>
    <row r="1037" ht="15.75" customHeight="1" x14ac:dyDescent="0.25"/>
    <row r="1038" ht="15.75" customHeight="1" x14ac:dyDescent="0.25"/>
    <row r="1039" ht="15.75" customHeight="1" x14ac:dyDescent="0.25"/>
    <row r="1040" ht="15.75" customHeight="1" x14ac:dyDescent="0.25"/>
    <row r="1041" ht="15.75" customHeight="1" x14ac:dyDescent="0.25"/>
    <row r="1042" ht="15.75" customHeight="1" x14ac:dyDescent="0.25"/>
    <row r="1043" ht="15.75" customHeight="1" x14ac:dyDescent="0.25"/>
    <row r="1044" ht="15.75" customHeight="1" x14ac:dyDescent="0.25"/>
    <row r="1045" ht="15.75" customHeight="1" x14ac:dyDescent="0.25"/>
    <row r="1046" ht="15.75" customHeight="1" x14ac:dyDescent="0.25"/>
    <row r="1047" ht="15.75" customHeight="1" x14ac:dyDescent="0.25"/>
    <row r="1048" ht="15.75" customHeight="1" x14ac:dyDescent="0.25"/>
    <row r="1049" ht="15.75" customHeight="1" x14ac:dyDescent="0.25"/>
    <row r="1050" ht="15.75" customHeight="1" x14ac:dyDescent="0.25"/>
    <row r="1051" ht="15.75" customHeight="1" x14ac:dyDescent="0.25"/>
    <row r="1052" ht="15.75" customHeight="1" x14ac:dyDescent="0.25"/>
    <row r="1053" ht="15.75" customHeight="1" x14ac:dyDescent="0.25"/>
    <row r="1054" ht="15.75" customHeight="1" x14ac:dyDescent="0.25"/>
    <row r="1055" ht="15.75" customHeight="1" x14ac:dyDescent="0.25"/>
    <row r="1056" ht="15.75" customHeight="1" x14ac:dyDescent="0.25"/>
    <row r="1057" ht="15.75" customHeight="1" x14ac:dyDescent="0.25"/>
    <row r="1058" ht="15.75" customHeight="1" x14ac:dyDescent="0.25"/>
    <row r="1059" ht="15.75" customHeight="1" x14ac:dyDescent="0.25"/>
    <row r="1060" ht="15.75" customHeight="1" x14ac:dyDescent="0.25"/>
    <row r="1061" ht="15.75" customHeight="1" x14ac:dyDescent="0.25"/>
    <row r="1062" ht="15.75" customHeight="1" x14ac:dyDescent="0.25"/>
    <row r="1063" ht="15.75" customHeight="1" x14ac:dyDescent="0.25"/>
    <row r="1064" ht="15.75" customHeight="1" x14ac:dyDescent="0.25"/>
    <row r="1065" ht="15.75" customHeight="1" x14ac:dyDescent="0.25"/>
    <row r="1066" ht="15.75" customHeight="1" x14ac:dyDescent="0.25"/>
    <row r="1067" ht="15.75" customHeight="1" x14ac:dyDescent="0.25"/>
    <row r="1068" ht="15.75" customHeight="1" x14ac:dyDescent="0.25"/>
    <row r="1069" ht="15.75" customHeight="1" x14ac:dyDescent="0.25"/>
    <row r="1070" ht="15.75" customHeight="1" x14ac:dyDescent="0.25"/>
    <row r="1071" ht="15.75" customHeight="1" x14ac:dyDescent="0.25"/>
    <row r="1072" ht="15.75" customHeight="1" x14ac:dyDescent="0.25"/>
    <row r="1073" ht="15.75" customHeight="1" x14ac:dyDescent="0.25"/>
    <row r="1074" ht="15.75" customHeight="1" x14ac:dyDescent="0.25"/>
    <row r="1075" ht="15.75" customHeight="1" x14ac:dyDescent="0.25"/>
    <row r="1076" ht="15.75" customHeight="1" x14ac:dyDescent="0.25"/>
    <row r="1077" ht="15.75" customHeight="1" x14ac:dyDescent="0.25"/>
    <row r="1078" ht="15.75" customHeight="1" x14ac:dyDescent="0.25"/>
    <row r="1079" ht="15.75" customHeight="1" x14ac:dyDescent="0.25"/>
    <row r="1080" ht="15.75" customHeight="1" x14ac:dyDescent="0.25"/>
    <row r="1081" ht="15.75" customHeight="1" x14ac:dyDescent="0.25"/>
    <row r="1082" ht="15.75" customHeight="1" x14ac:dyDescent="0.25"/>
    <row r="1083" ht="15.75" customHeight="1" x14ac:dyDescent="0.25"/>
    <row r="1084" ht="15.75" customHeight="1" x14ac:dyDescent="0.25"/>
    <row r="1085" ht="15.75" customHeight="1" x14ac:dyDescent="0.25"/>
    <row r="1086" ht="15.75" customHeight="1" x14ac:dyDescent="0.25"/>
    <row r="1087" ht="15.75" customHeight="1" x14ac:dyDescent="0.25"/>
    <row r="1088" ht="15.75" customHeight="1" x14ac:dyDescent="0.25"/>
  </sheetData>
  <mergeCells count="13">
    <mergeCell ref="B125:C125"/>
    <mergeCell ref="H2:J2"/>
    <mergeCell ref="B4:J4"/>
    <mergeCell ref="B5:J5"/>
    <mergeCell ref="B6:J6"/>
    <mergeCell ref="B8:D8"/>
    <mergeCell ref="E8:J8"/>
    <mergeCell ref="B105:C105"/>
    <mergeCell ref="B107:D107"/>
    <mergeCell ref="E107:J107"/>
    <mergeCell ref="B115:C115"/>
    <mergeCell ref="B117:D117"/>
    <mergeCell ref="E117:J117"/>
  </mergeCells>
  <pageMargins left="0.70866141732283472" right="0.70866141732283472" top="0.74803149606299213" bottom="0.74803149606299213" header="0" footer="0"/>
  <pageSetup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4</vt:i4>
      </vt:variant>
    </vt:vector>
  </HeadingPairs>
  <TitlesOfParts>
    <vt:vector size="7" baseType="lpstr">
      <vt:lpstr>Фінансування</vt:lpstr>
      <vt:lpstr>Витрати</vt:lpstr>
      <vt:lpstr>Реєстр документів</vt:lpstr>
      <vt:lpstr>'Реєстр документів'!Заголовки_для_друку</vt:lpstr>
      <vt:lpstr>Витрати!Область_друку</vt:lpstr>
      <vt:lpstr>'Реєстр документів'!Область_друку</vt:lpstr>
      <vt:lpstr>Фінансування!Область_друку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Galyna Sobko</cp:lastModifiedBy>
  <cp:lastPrinted>2020-10-30T12:57:41Z</cp:lastPrinted>
  <dcterms:created xsi:type="dcterms:W3CDTF">2020-10-30T12:47:41Z</dcterms:created>
  <dcterms:modified xsi:type="dcterms:W3CDTF">2020-10-30T12:57:48Z</dcterms:modified>
</cp:coreProperties>
</file>