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155" yWindow="315" windowWidth="19170" windowHeight="1074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14210"/>
</workbook>
</file>

<file path=xl/calcChain.xml><?xml version="1.0" encoding="utf-8"?>
<calcChain xmlns="http://schemas.openxmlformats.org/spreadsheetml/2006/main">
  <c r="AD82" i="2"/>
  <c r="AD69"/>
  <c r="AD70"/>
  <c r="AD71"/>
  <c r="AD72"/>
  <c r="AD73"/>
  <c r="AD74"/>
  <c r="AD75"/>
  <c r="AD76"/>
  <c r="AD77"/>
  <c r="AD78"/>
  <c r="AD79"/>
  <c r="AD80"/>
  <c r="AD81"/>
  <c r="AD65"/>
  <c r="AD66"/>
  <c r="AD67"/>
  <c r="AD68"/>
  <c r="AD53"/>
  <c r="AD54"/>
  <c r="AD55"/>
  <c r="AD56"/>
  <c r="AD57"/>
  <c r="AD58"/>
  <c r="AD59"/>
  <c r="AD60"/>
  <c r="AD61"/>
  <c r="AD62"/>
  <c r="AD63"/>
  <c r="AD64"/>
  <c r="AD52"/>
  <c r="AC82"/>
  <c r="AC71"/>
  <c r="AC72"/>
  <c r="AC73"/>
  <c r="AC74"/>
  <c r="AC75"/>
  <c r="AC76"/>
  <c r="AC77"/>
  <c r="AC78"/>
  <c r="AC79"/>
  <c r="AC80"/>
  <c r="AC81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52"/>
  <c r="I64" i="3"/>
  <c r="B21" i="1"/>
  <c r="I20"/>
  <c r="J56" i="2"/>
  <c r="J57"/>
  <c r="J65"/>
  <c r="J71"/>
  <c r="N64"/>
  <c r="N63"/>
  <c r="N54"/>
  <c r="AB51"/>
  <c r="Y51"/>
  <c r="V5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8"/>
  <c r="G21"/>
  <c r="G18"/>
  <c r="G19"/>
  <c r="G20"/>
  <c r="G17"/>
  <c r="G14"/>
  <c r="G15"/>
  <c r="G16"/>
  <c r="G13"/>
  <c r="G49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1"/>
  <c r="J18"/>
  <c r="J19"/>
  <c r="J20"/>
  <c r="J17"/>
  <c r="J14"/>
  <c r="J15"/>
  <c r="J16"/>
  <c r="J13"/>
  <c r="J49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21"/>
  <c r="M49"/>
  <c r="M18"/>
  <c r="M19"/>
  <c r="M20"/>
  <c r="M17"/>
  <c r="M14"/>
  <c r="M15"/>
  <c r="M16"/>
  <c r="M13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21"/>
  <c r="P49"/>
  <c r="P14"/>
  <c r="P15"/>
  <c r="P16"/>
  <c r="P13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21"/>
  <c r="S49"/>
  <c r="S18"/>
  <c r="S19"/>
  <c r="S20"/>
  <c r="S17"/>
  <c r="S14"/>
  <c r="S15"/>
  <c r="S16"/>
  <c r="S13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21"/>
  <c r="V49"/>
  <c r="V14"/>
  <c r="V15"/>
  <c r="V16"/>
  <c r="V13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21"/>
  <c r="Y49"/>
  <c r="Y18"/>
  <c r="Y19"/>
  <c r="Y20"/>
  <c r="Y17"/>
  <c r="Y14"/>
  <c r="Y15"/>
  <c r="Y16"/>
  <c r="Y13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21"/>
  <c r="AB49"/>
  <c r="AB14"/>
  <c r="AB15"/>
  <c r="AB16"/>
  <c r="AB13"/>
  <c r="G81"/>
  <c r="J81"/>
  <c r="G80"/>
  <c r="J80"/>
  <c r="G79"/>
  <c r="J79"/>
  <c r="G78"/>
  <c r="J78"/>
  <c r="G77"/>
  <c r="J77"/>
  <c r="G76"/>
  <c r="J76"/>
  <c r="G75"/>
  <c r="J75"/>
  <c r="G74"/>
  <c r="J74"/>
  <c r="G73"/>
  <c r="G72"/>
  <c r="G70"/>
  <c r="J70"/>
  <c r="G69"/>
  <c r="J69"/>
  <c r="G68"/>
  <c r="J68"/>
  <c r="G67"/>
  <c r="J67"/>
  <c r="G66"/>
  <c r="J66"/>
  <c r="L64"/>
  <c r="O64"/>
  <c r="M64"/>
  <c r="P64"/>
  <c r="F64"/>
  <c r="G64"/>
  <c r="J64"/>
  <c r="L63"/>
  <c r="O63"/>
  <c r="M63"/>
  <c r="P63"/>
  <c r="F62"/>
  <c r="G62"/>
  <c r="J62"/>
  <c r="G61"/>
  <c r="J61"/>
  <c r="G60"/>
  <c r="J60"/>
  <c r="F59"/>
  <c r="G59"/>
  <c r="J59"/>
  <c r="G58"/>
  <c r="J58"/>
  <c r="G55"/>
  <c r="G82"/>
  <c r="G51"/>
  <c r="L54"/>
  <c r="O54"/>
  <c r="M54"/>
  <c r="P54"/>
  <c r="K53"/>
  <c r="N53"/>
  <c r="L53"/>
  <c r="O53"/>
  <c r="K52"/>
  <c r="N52"/>
  <c r="L52"/>
  <c r="O52"/>
  <c r="M52"/>
  <c r="P52"/>
  <c r="F79" i="3"/>
  <c r="I79"/>
  <c r="I87"/>
  <c r="F80"/>
  <c r="I80"/>
  <c r="F81"/>
  <c r="I81"/>
  <c r="F83"/>
  <c r="I83"/>
  <c r="F87"/>
  <c r="D87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70"/>
  <c r="I70"/>
  <c r="F58"/>
  <c r="F61"/>
  <c r="F62"/>
  <c r="F63"/>
  <c r="F64"/>
  <c r="F65"/>
  <c r="F66"/>
  <c r="F67"/>
  <c r="F68"/>
  <c r="F69"/>
  <c r="D70"/>
  <c r="AF82" i="2"/>
  <c r="I68" i="3"/>
  <c r="I69"/>
  <c r="I63"/>
  <c r="I65"/>
  <c r="I66"/>
  <c r="I67"/>
  <c r="I61"/>
  <c r="I62"/>
  <c r="I36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24"/>
  <c r="I25"/>
  <c r="I26"/>
  <c r="I27"/>
  <c r="I28"/>
  <c r="I29"/>
  <c r="I30"/>
  <c r="I31"/>
  <c r="I32"/>
  <c r="I33"/>
  <c r="I34"/>
  <c r="I20"/>
  <c r="I21"/>
  <c r="I22"/>
  <c r="I23"/>
  <c r="I14"/>
  <c r="I15"/>
  <c r="I16"/>
  <c r="I17"/>
  <c r="I18"/>
  <c r="I19"/>
  <c r="I13"/>
  <c r="J218" i="2"/>
  <c r="J199"/>
  <c r="G209"/>
  <c r="G213"/>
  <c r="M213"/>
  <c r="S213"/>
  <c r="Y213"/>
  <c r="J213"/>
  <c r="P213"/>
  <c r="V213"/>
  <c r="AB213"/>
  <c r="AD213"/>
  <c r="G212"/>
  <c r="M212"/>
  <c r="S212"/>
  <c r="Y212"/>
  <c r="J212"/>
  <c r="P212"/>
  <c r="V212"/>
  <c r="AB212"/>
  <c r="AD212"/>
  <c r="G211"/>
  <c r="M211"/>
  <c r="S211"/>
  <c r="Y211"/>
  <c r="J211"/>
  <c r="P211"/>
  <c r="V211"/>
  <c r="AB211"/>
  <c r="AD211"/>
  <c r="G210"/>
  <c r="M210"/>
  <c r="S210"/>
  <c r="Y210"/>
  <c r="J210"/>
  <c r="P210"/>
  <c r="V210"/>
  <c r="AB210"/>
  <c r="AD210"/>
  <c r="M209"/>
  <c r="S209"/>
  <c r="Y209"/>
  <c r="AC209"/>
  <c r="J209"/>
  <c r="P209"/>
  <c r="V209"/>
  <c r="AB209"/>
  <c r="G215"/>
  <c r="M215"/>
  <c r="S215"/>
  <c r="Y215"/>
  <c r="AC215"/>
  <c r="J215"/>
  <c r="P215"/>
  <c r="V215"/>
  <c r="AB215"/>
  <c r="G214"/>
  <c r="M214"/>
  <c r="S214"/>
  <c r="Y214"/>
  <c r="AC214"/>
  <c r="J214"/>
  <c r="P214"/>
  <c r="V214"/>
  <c r="AB214"/>
  <c r="G216"/>
  <c r="M216"/>
  <c r="S216"/>
  <c r="Y216"/>
  <c r="AC216"/>
  <c r="J216"/>
  <c r="P216"/>
  <c r="V216"/>
  <c r="AB216"/>
  <c r="G217"/>
  <c r="M217"/>
  <c r="S217"/>
  <c r="Y217"/>
  <c r="AC217"/>
  <c r="J217"/>
  <c r="P217"/>
  <c r="V217"/>
  <c r="AB217"/>
  <c r="G200"/>
  <c r="M200"/>
  <c r="S200"/>
  <c r="Y200"/>
  <c r="AC200"/>
  <c r="J200"/>
  <c r="V200"/>
  <c r="AB200"/>
  <c r="AD200"/>
  <c r="AC48"/>
  <c r="AD48"/>
  <c r="AE48"/>
  <c r="AF48"/>
  <c r="AC47"/>
  <c r="AD47"/>
  <c r="AE47"/>
  <c r="AF47"/>
  <c r="AC46"/>
  <c r="AD46"/>
  <c r="AE46"/>
  <c r="AF46"/>
  <c r="AC45"/>
  <c r="AD45"/>
  <c r="AE45"/>
  <c r="AF45"/>
  <c r="AC44"/>
  <c r="AD44"/>
  <c r="AE44"/>
  <c r="AF44"/>
  <c r="AC43"/>
  <c r="AD43"/>
  <c r="AE43"/>
  <c r="AF43"/>
  <c r="AC42"/>
  <c r="AD42"/>
  <c r="AE42"/>
  <c r="AF42"/>
  <c r="AC41"/>
  <c r="AD41"/>
  <c r="AE41"/>
  <c r="AF41"/>
  <c r="AC40"/>
  <c r="AD40"/>
  <c r="AE40"/>
  <c r="AF40"/>
  <c r="AC39"/>
  <c r="AD39"/>
  <c r="AE39"/>
  <c r="AF39"/>
  <c r="AC38"/>
  <c r="AD38"/>
  <c r="AE38"/>
  <c r="AF38"/>
  <c r="AC37"/>
  <c r="AD37"/>
  <c r="AE37"/>
  <c r="AF37"/>
  <c r="AC36"/>
  <c r="AD36"/>
  <c r="AE36"/>
  <c r="AF36"/>
  <c r="AC35"/>
  <c r="AD35"/>
  <c r="AE35"/>
  <c r="AF35"/>
  <c r="AC34"/>
  <c r="AD34"/>
  <c r="AE34"/>
  <c r="AF34"/>
  <c r="AC33"/>
  <c r="AD33"/>
  <c r="AE33"/>
  <c r="AF33"/>
  <c r="AC32"/>
  <c r="AD32"/>
  <c r="AE32"/>
  <c r="AF32"/>
  <c r="AC31"/>
  <c r="AD31"/>
  <c r="AE31"/>
  <c r="AF31"/>
  <c r="AC30"/>
  <c r="AD30"/>
  <c r="AE30"/>
  <c r="AF30"/>
  <c r="AC29"/>
  <c r="AD29"/>
  <c r="AE29"/>
  <c r="AF29"/>
  <c r="AC28"/>
  <c r="AD28"/>
  <c r="AE28"/>
  <c r="AF28"/>
  <c r="AC27"/>
  <c r="AD27"/>
  <c r="AE27"/>
  <c r="AF27"/>
  <c r="AC26"/>
  <c r="AD26"/>
  <c r="AE26"/>
  <c r="AF26"/>
  <c r="AC25"/>
  <c r="AD25"/>
  <c r="AE25"/>
  <c r="AF25"/>
  <c r="M22"/>
  <c r="S22"/>
  <c r="Y22"/>
  <c r="AC22"/>
  <c r="P22"/>
  <c r="V22"/>
  <c r="AB22"/>
  <c r="AD22"/>
  <c r="J21" i="1"/>
  <c r="N21"/>
  <c r="AD21" i="2"/>
  <c r="AD17"/>
  <c r="AD13"/>
  <c r="AD49"/>
  <c r="J85"/>
  <c r="J86"/>
  <c r="J87"/>
  <c r="J84"/>
  <c r="P85"/>
  <c r="P86"/>
  <c r="P87"/>
  <c r="P84"/>
  <c r="V85"/>
  <c r="V86"/>
  <c r="V87"/>
  <c r="V84"/>
  <c r="AB85"/>
  <c r="AB86"/>
  <c r="AB87"/>
  <c r="AB84"/>
  <c r="J89"/>
  <c r="J90"/>
  <c r="J91"/>
  <c r="P89"/>
  <c r="P90"/>
  <c r="P91"/>
  <c r="V89"/>
  <c r="V90"/>
  <c r="V91"/>
  <c r="AB89"/>
  <c r="AB90"/>
  <c r="AB91"/>
  <c r="J93"/>
  <c r="J94"/>
  <c r="J95"/>
  <c r="J92"/>
  <c r="P93"/>
  <c r="P94"/>
  <c r="P95"/>
  <c r="P92"/>
  <c r="V93"/>
  <c r="V94"/>
  <c r="V95"/>
  <c r="V92"/>
  <c r="AB93"/>
  <c r="AB94"/>
  <c r="AB95"/>
  <c r="AB92"/>
  <c r="J99"/>
  <c r="J100"/>
  <c r="J101"/>
  <c r="J98"/>
  <c r="P99"/>
  <c r="P100"/>
  <c r="P101"/>
  <c r="P98"/>
  <c r="V99"/>
  <c r="V100"/>
  <c r="V101"/>
  <c r="V98"/>
  <c r="AB99"/>
  <c r="AB100"/>
  <c r="AB101"/>
  <c r="AB98"/>
  <c r="J103"/>
  <c r="J104"/>
  <c r="J105"/>
  <c r="P103"/>
  <c r="P104"/>
  <c r="P105"/>
  <c r="V103"/>
  <c r="V104"/>
  <c r="V105"/>
  <c r="AB103"/>
  <c r="AB104"/>
  <c r="AB105"/>
  <c r="J125"/>
  <c r="J126"/>
  <c r="J127"/>
  <c r="P125"/>
  <c r="P126"/>
  <c r="P127"/>
  <c r="V125"/>
  <c r="V126"/>
  <c r="V127"/>
  <c r="AB125"/>
  <c r="AB126"/>
  <c r="AB127"/>
  <c r="J121"/>
  <c r="J122"/>
  <c r="J123"/>
  <c r="J120"/>
  <c r="P121"/>
  <c r="P122"/>
  <c r="P123"/>
  <c r="P120"/>
  <c r="V121"/>
  <c r="V122"/>
  <c r="V123"/>
  <c r="V120"/>
  <c r="AB121"/>
  <c r="AB122"/>
  <c r="AB123"/>
  <c r="AB120"/>
  <c r="J117"/>
  <c r="J118"/>
  <c r="J119"/>
  <c r="P117"/>
  <c r="P118"/>
  <c r="P119"/>
  <c r="V117"/>
  <c r="V118"/>
  <c r="V119"/>
  <c r="AB117"/>
  <c r="AB118"/>
  <c r="AB119"/>
  <c r="J113"/>
  <c r="J112"/>
  <c r="J114"/>
  <c r="J115"/>
  <c r="P113"/>
  <c r="P112"/>
  <c r="P114"/>
  <c r="P115"/>
  <c r="V113"/>
  <c r="V112"/>
  <c r="V114"/>
  <c r="V115"/>
  <c r="AB113"/>
  <c r="AB112"/>
  <c r="AB114"/>
  <c r="AB115"/>
  <c r="J109"/>
  <c r="J110"/>
  <c r="J111"/>
  <c r="J108"/>
  <c r="AD108"/>
  <c r="P109"/>
  <c r="P110"/>
  <c r="P111"/>
  <c r="P108"/>
  <c r="V109"/>
  <c r="V110"/>
  <c r="V111"/>
  <c r="V108"/>
  <c r="AB109"/>
  <c r="AB110"/>
  <c r="AB111"/>
  <c r="AB108"/>
  <c r="J131"/>
  <c r="J132"/>
  <c r="J133"/>
  <c r="J130"/>
  <c r="J134"/>
  <c r="P131"/>
  <c r="P130"/>
  <c r="P134"/>
  <c r="P132"/>
  <c r="P133"/>
  <c r="V131"/>
  <c r="V132"/>
  <c r="V133"/>
  <c r="V130"/>
  <c r="V134"/>
  <c r="AB131"/>
  <c r="AB130"/>
  <c r="AB134"/>
  <c r="AB132"/>
  <c r="AB133"/>
  <c r="J145"/>
  <c r="J144"/>
  <c r="J146"/>
  <c r="J147"/>
  <c r="J141"/>
  <c r="J140"/>
  <c r="J142"/>
  <c r="J143"/>
  <c r="J137"/>
  <c r="J136"/>
  <c r="J138"/>
  <c r="J139"/>
  <c r="P145"/>
  <c r="P146"/>
  <c r="P147"/>
  <c r="P144"/>
  <c r="P148"/>
  <c r="P141"/>
  <c r="P142"/>
  <c r="P143"/>
  <c r="P140"/>
  <c r="P137"/>
  <c r="P138"/>
  <c r="P139"/>
  <c r="P136"/>
  <c r="V145"/>
  <c r="V144"/>
  <c r="V146"/>
  <c r="V147"/>
  <c r="V141"/>
  <c r="V140"/>
  <c r="V142"/>
  <c r="V143"/>
  <c r="V137"/>
  <c r="V136"/>
  <c r="V138"/>
  <c r="V139"/>
  <c r="AB145"/>
  <c r="AB146"/>
  <c r="AB147"/>
  <c r="AB144"/>
  <c r="AB148"/>
  <c r="AB141"/>
  <c r="AB142"/>
  <c r="AB143"/>
  <c r="AB140"/>
  <c r="AB137"/>
  <c r="AB138"/>
  <c r="AB139"/>
  <c r="AB136"/>
  <c r="J151"/>
  <c r="J152"/>
  <c r="J150"/>
  <c r="J161"/>
  <c r="J153"/>
  <c r="J154"/>
  <c r="J155"/>
  <c r="J156"/>
  <c r="J157"/>
  <c r="J158"/>
  <c r="J159"/>
  <c r="J160"/>
  <c r="P151"/>
  <c r="P152"/>
  <c r="P150"/>
  <c r="P161"/>
  <c r="P153"/>
  <c r="P154"/>
  <c r="P155"/>
  <c r="P156"/>
  <c r="P157"/>
  <c r="P158"/>
  <c r="P159"/>
  <c r="P160"/>
  <c r="V151"/>
  <c r="V152"/>
  <c r="V150"/>
  <c r="V161"/>
  <c r="V153"/>
  <c r="V154"/>
  <c r="V155"/>
  <c r="V156"/>
  <c r="V157"/>
  <c r="V158"/>
  <c r="V159"/>
  <c r="V160"/>
  <c r="AB151"/>
  <c r="AB152"/>
  <c r="AB150"/>
  <c r="AB161"/>
  <c r="AB153"/>
  <c r="AB154"/>
  <c r="AB155"/>
  <c r="AB156"/>
  <c r="AB157"/>
  <c r="AB158"/>
  <c r="AB159"/>
  <c r="AB160"/>
  <c r="J163"/>
  <c r="J164"/>
  <c r="J165"/>
  <c r="J166"/>
  <c r="J167"/>
  <c r="P163"/>
  <c r="P164"/>
  <c r="P167"/>
  <c r="P165"/>
  <c r="P166"/>
  <c r="V163"/>
  <c r="V164"/>
  <c r="V165"/>
  <c r="V166"/>
  <c r="V167"/>
  <c r="AB163"/>
  <c r="AB164"/>
  <c r="AB167"/>
  <c r="AB165"/>
  <c r="AB166"/>
  <c r="J169"/>
  <c r="J170"/>
  <c r="J171"/>
  <c r="AD171"/>
  <c r="P169"/>
  <c r="P170"/>
  <c r="P171"/>
  <c r="V169"/>
  <c r="V170"/>
  <c r="V171"/>
  <c r="AB169"/>
  <c r="AB170"/>
  <c r="AB171"/>
  <c r="J173"/>
  <c r="J174"/>
  <c r="J175"/>
  <c r="P173"/>
  <c r="P174"/>
  <c r="P175"/>
  <c r="V173"/>
  <c r="V174"/>
  <c r="V175"/>
  <c r="AB173"/>
  <c r="AB174"/>
  <c r="AB175"/>
  <c r="J177"/>
  <c r="J178"/>
  <c r="J179"/>
  <c r="J180"/>
  <c r="AD180"/>
  <c r="P177"/>
  <c r="P178"/>
  <c r="P179"/>
  <c r="P180"/>
  <c r="V177"/>
  <c r="V178"/>
  <c r="V179"/>
  <c r="V180"/>
  <c r="AB177"/>
  <c r="AB178"/>
  <c r="AB179"/>
  <c r="AB180"/>
  <c r="J182"/>
  <c r="J183"/>
  <c r="J184"/>
  <c r="J185"/>
  <c r="J186"/>
  <c r="P182"/>
  <c r="P183"/>
  <c r="P186"/>
  <c r="P184"/>
  <c r="P185"/>
  <c r="V182"/>
  <c r="V183"/>
  <c r="V184"/>
  <c r="V185"/>
  <c r="V186"/>
  <c r="AB182"/>
  <c r="AB183"/>
  <c r="AB186"/>
  <c r="AB184"/>
  <c r="AB185"/>
  <c r="J204"/>
  <c r="J205"/>
  <c r="J206"/>
  <c r="J207"/>
  <c r="J208"/>
  <c r="J203"/>
  <c r="J197"/>
  <c r="J198"/>
  <c r="J196"/>
  <c r="J201"/>
  <c r="J202"/>
  <c r="J193"/>
  <c r="J192"/>
  <c r="J194"/>
  <c r="J195"/>
  <c r="J189"/>
  <c r="J188"/>
  <c r="J190"/>
  <c r="J191"/>
  <c r="P204"/>
  <c r="P205"/>
  <c r="P203"/>
  <c r="P206"/>
  <c r="P207"/>
  <c r="P208"/>
  <c r="P218"/>
  <c r="P197"/>
  <c r="P196"/>
  <c r="P198"/>
  <c r="P199"/>
  <c r="P201"/>
  <c r="P202"/>
  <c r="P193"/>
  <c r="P192"/>
  <c r="P194"/>
  <c r="P195"/>
  <c r="P189"/>
  <c r="P188"/>
  <c r="P190"/>
  <c r="P191"/>
  <c r="V204"/>
  <c r="V205"/>
  <c r="V203"/>
  <c r="V206"/>
  <c r="V207"/>
  <c r="V208"/>
  <c r="V218"/>
  <c r="V197"/>
  <c r="V196"/>
  <c r="V198"/>
  <c r="V199"/>
  <c r="V201"/>
  <c r="V202"/>
  <c r="V193"/>
  <c r="V192"/>
  <c r="V194"/>
  <c r="V195"/>
  <c r="V189"/>
  <c r="V188"/>
  <c r="V190"/>
  <c r="V191"/>
  <c r="AB204"/>
  <c r="AB205"/>
  <c r="AB203"/>
  <c r="AB206"/>
  <c r="AB207"/>
  <c r="AB208"/>
  <c r="AB218"/>
  <c r="AB197"/>
  <c r="AB196"/>
  <c r="AB198"/>
  <c r="AB199"/>
  <c r="AB201"/>
  <c r="AB202"/>
  <c r="AB193"/>
  <c r="AB192"/>
  <c r="AB194"/>
  <c r="AB195"/>
  <c r="AB189"/>
  <c r="AB188"/>
  <c r="AB190"/>
  <c r="AB191"/>
  <c r="J20" i="1"/>
  <c r="N20"/>
  <c r="AC21" i="2"/>
  <c r="AC17"/>
  <c r="AC13"/>
  <c r="AC49"/>
  <c r="G85"/>
  <c r="G86"/>
  <c r="G87"/>
  <c r="G84"/>
  <c r="AC84"/>
  <c r="M85"/>
  <c r="M86"/>
  <c r="M87"/>
  <c r="M84"/>
  <c r="S85"/>
  <c r="S86"/>
  <c r="S87"/>
  <c r="S84"/>
  <c r="Y85"/>
  <c r="Y86"/>
  <c r="Y87"/>
  <c r="Y84"/>
  <c r="G89"/>
  <c r="G88"/>
  <c r="G90"/>
  <c r="G91"/>
  <c r="M89"/>
  <c r="M88"/>
  <c r="M96"/>
  <c r="M90"/>
  <c r="M91"/>
  <c r="S89"/>
  <c r="S88"/>
  <c r="S90"/>
  <c r="S91"/>
  <c r="Y89"/>
  <c r="Y88"/>
  <c r="Y90"/>
  <c r="Y91"/>
  <c r="G93"/>
  <c r="G94"/>
  <c r="G95"/>
  <c r="G92"/>
  <c r="M93"/>
  <c r="M94"/>
  <c r="M95"/>
  <c r="M92"/>
  <c r="S93"/>
  <c r="S94"/>
  <c r="S95"/>
  <c r="S92"/>
  <c r="Y93"/>
  <c r="Y94"/>
  <c r="Y95"/>
  <c r="Y92"/>
  <c r="AC92"/>
  <c r="G99"/>
  <c r="G100"/>
  <c r="G101"/>
  <c r="M99"/>
  <c r="M100"/>
  <c r="M101"/>
  <c r="S99"/>
  <c r="S100"/>
  <c r="S101"/>
  <c r="Y99"/>
  <c r="Y100"/>
  <c r="Y101"/>
  <c r="G103"/>
  <c r="G104"/>
  <c r="G105"/>
  <c r="G102"/>
  <c r="M103"/>
  <c r="M104"/>
  <c r="M105"/>
  <c r="M102"/>
  <c r="S103"/>
  <c r="S104"/>
  <c r="S105"/>
  <c r="S102"/>
  <c r="Y103"/>
  <c r="Y104"/>
  <c r="Y105"/>
  <c r="Y102"/>
  <c r="G125"/>
  <c r="G126"/>
  <c r="G127"/>
  <c r="G124"/>
  <c r="M125"/>
  <c r="M126"/>
  <c r="M127"/>
  <c r="M124"/>
  <c r="S125"/>
  <c r="S126"/>
  <c r="S127"/>
  <c r="S124"/>
  <c r="Y125"/>
  <c r="Y126"/>
  <c r="Y127"/>
  <c r="Y124"/>
  <c r="G121"/>
  <c r="G122"/>
  <c r="G123"/>
  <c r="M121"/>
  <c r="M122"/>
  <c r="M123"/>
  <c r="S121"/>
  <c r="S122"/>
  <c r="S123"/>
  <c r="Y121"/>
  <c r="Y122"/>
  <c r="Y123"/>
  <c r="G117"/>
  <c r="G118"/>
  <c r="G119"/>
  <c r="G116"/>
  <c r="M117"/>
  <c r="M118"/>
  <c r="M119"/>
  <c r="M116"/>
  <c r="S117"/>
  <c r="S118"/>
  <c r="S119"/>
  <c r="S116"/>
  <c r="Y117"/>
  <c r="Y118"/>
  <c r="Y119"/>
  <c r="Y116"/>
  <c r="G113"/>
  <c r="G114"/>
  <c r="G115"/>
  <c r="M113"/>
  <c r="M114"/>
  <c r="M115"/>
  <c r="S113"/>
  <c r="S114"/>
  <c r="S115"/>
  <c r="Y113"/>
  <c r="Y114"/>
  <c r="Y115"/>
  <c r="G109"/>
  <c r="G110"/>
  <c r="G111"/>
  <c r="G108"/>
  <c r="M109"/>
  <c r="M110"/>
  <c r="M111"/>
  <c r="M108"/>
  <c r="S109"/>
  <c r="S110"/>
  <c r="S111"/>
  <c r="S108"/>
  <c r="Y109"/>
  <c r="Y110"/>
  <c r="Y111"/>
  <c r="Y108"/>
  <c r="G131"/>
  <c r="G132"/>
  <c r="G133"/>
  <c r="G130"/>
  <c r="G134"/>
  <c r="M131"/>
  <c r="M132"/>
  <c r="M133"/>
  <c r="S131"/>
  <c r="S132"/>
  <c r="S133"/>
  <c r="S130"/>
  <c r="S134"/>
  <c r="Y131"/>
  <c r="Y132"/>
  <c r="Y133"/>
  <c r="G145"/>
  <c r="G146"/>
  <c r="G147"/>
  <c r="G141"/>
  <c r="G142"/>
  <c r="G143"/>
  <c r="G137"/>
  <c r="G138"/>
  <c r="G139"/>
  <c r="M145"/>
  <c r="M146"/>
  <c r="M147"/>
  <c r="M144"/>
  <c r="M141"/>
  <c r="M142"/>
  <c r="M143"/>
  <c r="M140"/>
  <c r="M137"/>
  <c r="M138"/>
  <c r="M139"/>
  <c r="M136"/>
  <c r="S145"/>
  <c r="S146"/>
  <c r="S147"/>
  <c r="S141"/>
  <c r="S142"/>
  <c r="S143"/>
  <c r="S137"/>
  <c r="S138"/>
  <c r="S139"/>
  <c r="Y145"/>
  <c r="Y146"/>
  <c r="Y147"/>
  <c r="Y144"/>
  <c r="Y141"/>
  <c r="Y142"/>
  <c r="Y143"/>
  <c r="Y140"/>
  <c r="Y137"/>
  <c r="Y138"/>
  <c r="Y139"/>
  <c r="Y136"/>
  <c r="G151"/>
  <c r="G152"/>
  <c r="G153"/>
  <c r="G154"/>
  <c r="G155"/>
  <c r="G156"/>
  <c r="G157"/>
  <c r="G158"/>
  <c r="G159"/>
  <c r="G160"/>
  <c r="M151"/>
  <c r="M152"/>
  <c r="M153"/>
  <c r="M154"/>
  <c r="M155"/>
  <c r="M156"/>
  <c r="M157"/>
  <c r="M158"/>
  <c r="M159"/>
  <c r="M160"/>
  <c r="S151"/>
  <c r="S152"/>
  <c r="S153"/>
  <c r="S154"/>
  <c r="S155"/>
  <c r="S156"/>
  <c r="S157"/>
  <c r="S158"/>
  <c r="S159"/>
  <c r="S160"/>
  <c r="Y151"/>
  <c r="Y152"/>
  <c r="Y153"/>
  <c r="Y154"/>
  <c r="Y155"/>
  <c r="Y156"/>
  <c r="Y157"/>
  <c r="Y158"/>
  <c r="Y159"/>
  <c r="Y160"/>
  <c r="G163"/>
  <c r="G164"/>
  <c r="G165"/>
  <c r="G166"/>
  <c r="G167"/>
  <c r="M163"/>
  <c r="M164"/>
  <c r="M165"/>
  <c r="M166"/>
  <c r="S163"/>
  <c r="S164"/>
  <c r="S165"/>
  <c r="S166"/>
  <c r="S167"/>
  <c r="Y163"/>
  <c r="Y164"/>
  <c r="Y165"/>
  <c r="Y166"/>
  <c r="G169"/>
  <c r="G170"/>
  <c r="G171"/>
  <c r="M169"/>
  <c r="M170"/>
  <c r="M171"/>
  <c r="S169"/>
  <c r="S170"/>
  <c r="S171"/>
  <c r="Y169"/>
  <c r="Y170"/>
  <c r="Y171"/>
  <c r="G173"/>
  <c r="G174"/>
  <c r="G175"/>
  <c r="M173"/>
  <c r="M174"/>
  <c r="M175"/>
  <c r="S173"/>
  <c r="S174"/>
  <c r="S175"/>
  <c r="AC175"/>
  <c r="Y173"/>
  <c r="Y174"/>
  <c r="Y175"/>
  <c r="G177"/>
  <c r="G178"/>
  <c r="G179"/>
  <c r="G180"/>
  <c r="M177"/>
  <c r="M178"/>
  <c r="M179"/>
  <c r="M180"/>
  <c r="S177"/>
  <c r="S178"/>
  <c r="S179"/>
  <c r="S180"/>
  <c r="Y177"/>
  <c r="Y178"/>
  <c r="Y179"/>
  <c r="Y180"/>
  <c r="G182"/>
  <c r="G183"/>
  <c r="G184"/>
  <c r="G185"/>
  <c r="G186"/>
  <c r="M182"/>
  <c r="M183"/>
  <c r="M184"/>
  <c r="M185"/>
  <c r="S182"/>
  <c r="S183"/>
  <c r="S184"/>
  <c r="S185"/>
  <c r="S186"/>
  <c r="Y182"/>
  <c r="Y183"/>
  <c r="Y184"/>
  <c r="Y185"/>
  <c r="G204"/>
  <c r="G205"/>
  <c r="G206"/>
  <c r="G207"/>
  <c r="G208"/>
  <c r="G218"/>
  <c r="G197"/>
  <c r="G198"/>
  <c r="G199"/>
  <c r="G201"/>
  <c r="G202"/>
  <c r="G193"/>
  <c r="G194"/>
  <c r="G195"/>
  <c r="G189"/>
  <c r="G190"/>
  <c r="G191"/>
  <c r="M204"/>
  <c r="M205"/>
  <c r="M206"/>
  <c r="M207"/>
  <c r="M208"/>
  <c r="M218"/>
  <c r="M197"/>
  <c r="M198"/>
  <c r="M199"/>
  <c r="M201"/>
  <c r="M202"/>
  <c r="M193"/>
  <c r="M194"/>
  <c r="M195"/>
  <c r="M189"/>
  <c r="M190"/>
  <c r="M191"/>
  <c r="S204"/>
  <c r="S205"/>
  <c r="S206"/>
  <c r="S207"/>
  <c r="S208"/>
  <c r="S218"/>
  <c r="S197"/>
  <c r="S198"/>
  <c r="S199"/>
  <c r="S201"/>
  <c r="S202"/>
  <c r="S193"/>
  <c r="S194"/>
  <c r="S195"/>
  <c r="S189"/>
  <c r="S190"/>
  <c r="S191"/>
  <c r="Y204"/>
  <c r="Y205"/>
  <c r="Y206"/>
  <c r="Y207"/>
  <c r="Y208"/>
  <c r="Y218"/>
  <c r="Y197"/>
  <c r="Y198"/>
  <c r="Y199"/>
  <c r="Y201"/>
  <c r="Y202"/>
  <c r="Y193"/>
  <c r="Y194"/>
  <c r="Y195"/>
  <c r="Y189"/>
  <c r="Y190"/>
  <c r="Y191"/>
  <c r="Y96"/>
  <c r="S96"/>
  <c r="AA203"/>
  <c r="AA196"/>
  <c r="AA192"/>
  <c r="AA188"/>
  <c r="Z203"/>
  <c r="Z196"/>
  <c r="Z192"/>
  <c r="Z188"/>
  <c r="Z219"/>
  <c r="X203"/>
  <c r="X196"/>
  <c r="X192"/>
  <c r="X188"/>
  <c r="W203"/>
  <c r="W196"/>
  <c r="W192"/>
  <c r="W188"/>
  <c r="W219"/>
  <c r="U203"/>
  <c r="U196"/>
  <c r="U192"/>
  <c r="U188"/>
  <c r="T203"/>
  <c r="T196"/>
  <c r="T192"/>
  <c r="T188"/>
  <c r="T219"/>
  <c r="R203"/>
  <c r="R196"/>
  <c r="R192"/>
  <c r="R188"/>
  <c r="Q203"/>
  <c r="Q196"/>
  <c r="Q192"/>
  <c r="Q188"/>
  <c r="Q219"/>
  <c r="O203"/>
  <c r="O196"/>
  <c r="O192"/>
  <c r="O188"/>
  <c r="N203"/>
  <c r="N196"/>
  <c r="N192"/>
  <c r="N188"/>
  <c r="N219"/>
  <c r="L203"/>
  <c r="L196"/>
  <c r="L192"/>
  <c r="L188"/>
  <c r="K203"/>
  <c r="K196"/>
  <c r="K192"/>
  <c r="K188"/>
  <c r="K219"/>
  <c r="I203"/>
  <c r="I196"/>
  <c r="I219"/>
  <c r="I192"/>
  <c r="I188"/>
  <c r="H203"/>
  <c r="H196"/>
  <c r="H192"/>
  <c r="H188"/>
  <c r="H219"/>
  <c r="F203"/>
  <c r="F196"/>
  <c r="F219"/>
  <c r="F192"/>
  <c r="F188"/>
  <c r="E203"/>
  <c r="E196"/>
  <c r="E192"/>
  <c r="E188"/>
  <c r="E219"/>
  <c r="AC218"/>
  <c r="AD218"/>
  <c r="AE218"/>
  <c r="AF218"/>
  <c r="AC208"/>
  <c r="AD208"/>
  <c r="AE208"/>
  <c r="AF208"/>
  <c r="AC207"/>
  <c r="AD207"/>
  <c r="AE207"/>
  <c r="AF207"/>
  <c r="AC206"/>
  <c r="AD206"/>
  <c r="AE206"/>
  <c r="AF206"/>
  <c r="AC205"/>
  <c r="AD205"/>
  <c r="AE205"/>
  <c r="AF205"/>
  <c r="AC204"/>
  <c r="AD204"/>
  <c r="AE204"/>
  <c r="AF204"/>
  <c r="AD203"/>
  <c r="AC202"/>
  <c r="AD202"/>
  <c r="AE202"/>
  <c r="AF202"/>
  <c r="AC201"/>
  <c r="AD201"/>
  <c r="AE201"/>
  <c r="AF201"/>
  <c r="AC199"/>
  <c r="AD199"/>
  <c r="AE199"/>
  <c r="AF199"/>
  <c r="AC198"/>
  <c r="AD198"/>
  <c r="AE198"/>
  <c r="AF198"/>
  <c r="AC197"/>
  <c r="AD197"/>
  <c r="AE197"/>
  <c r="AF197"/>
  <c r="AD196"/>
  <c r="AC195"/>
  <c r="AD195"/>
  <c r="AE195"/>
  <c r="AF195"/>
  <c r="AC194"/>
  <c r="AD194"/>
  <c r="AE194"/>
  <c r="AF194"/>
  <c r="AC193"/>
  <c r="AD193"/>
  <c r="AE193"/>
  <c r="AF193"/>
  <c r="AD192"/>
  <c r="AC191"/>
  <c r="AD191"/>
  <c r="AE191"/>
  <c r="AF191"/>
  <c r="AC190"/>
  <c r="AD190"/>
  <c r="AE190"/>
  <c r="AF190"/>
  <c r="AC189"/>
  <c r="AD189"/>
  <c r="AE189"/>
  <c r="AF189"/>
  <c r="AD188"/>
  <c r="AA186"/>
  <c r="Z186"/>
  <c r="X186"/>
  <c r="W186"/>
  <c r="U186"/>
  <c r="T186"/>
  <c r="R186"/>
  <c r="Q186"/>
  <c r="O186"/>
  <c r="N186"/>
  <c r="L186"/>
  <c r="K186"/>
  <c r="I186"/>
  <c r="H186"/>
  <c r="F186"/>
  <c r="E186"/>
  <c r="AC185"/>
  <c r="AD185"/>
  <c r="AE185"/>
  <c r="AF185"/>
  <c r="AC184"/>
  <c r="AD184"/>
  <c r="AE184"/>
  <c r="AF184"/>
  <c r="AC183"/>
  <c r="AD183"/>
  <c r="AE183"/>
  <c r="AF183"/>
  <c r="AC182"/>
  <c r="AD182"/>
  <c r="AE182"/>
  <c r="AF182"/>
  <c r="AA180"/>
  <c r="Z180"/>
  <c r="X180"/>
  <c r="W180"/>
  <c r="U180"/>
  <c r="T180"/>
  <c r="R180"/>
  <c r="Q180"/>
  <c r="O180"/>
  <c r="N180"/>
  <c r="L180"/>
  <c r="K180"/>
  <c r="I180"/>
  <c r="H180"/>
  <c r="F180"/>
  <c r="E180"/>
  <c r="AC179"/>
  <c r="AD179"/>
  <c r="AE179"/>
  <c r="AF179"/>
  <c r="AC178"/>
  <c r="AD178"/>
  <c r="AE178"/>
  <c r="AF178"/>
  <c r="AC177"/>
  <c r="AD177"/>
  <c r="AE177"/>
  <c r="AF177"/>
  <c r="AA175"/>
  <c r="Z175"/>
  <c r="X175"/>
  <c r="W175"/>
  <c r="U175"/>
  <c r="T175"/>
  <c r="R175"/>
  <c r="Q175"/>
  <c r="O175"/>
  <c r="N175"/>
  <c r="L175"/>
  <c r="K175"/>
  <c r="I175"/>
  <c r="H175"/>
  <c r="F175"/>
  <c r="E175"/>
  <c r="AC174"/>
  <c r="AD174"/>
  <c r="AE174"/>
  <c r="AF174"/>
  <c r="AC173"/>
  <c r="AD173"/>
  <c r="AE173"/>
  <c r="AF173"/>
  <c r="AA171"/>
  <c r="Z171"/>
  <c r="X171"/>
  <c r="W171"/>
  <c r="U171"/>
  <c r="T171"/>
  <c r="R171"/>
  <c r="Q171"/>
  <c r="O171"/>
  <c r="N171"/>
  <c r="L171"/>
  <c r="K171"/>
  <c r="I171"/>
  <c r="H171"/>
  <c r="F171"/>
  <c r="E171"/>
  <c r="AC170"/>
  <c r="AD170"/>
  <c r="AE170"/>
  <c r="AF170"/>
  <c r="AC169"/>
  <c r="AD169"/>
  <c r="AE169"/>
  <c r="AF169"/>
  <c r="AA167"/>
  <c r="Z167"/>
  <c r="X167"/>
  <c r="W167"/>
  <c r="U167"/>
  <c r="T167"/>
  <c r="R167"/>
  <c r="Q167"/>
  <c r="O167"/>
  <c r="N167"/>
  <c r="L167"/>
  <c r="K167"/>
  <c r="I167"/>
  <c r="H167"/>
  <c r="F167"/>
  <c r="E167"/>
  <c r="AC166"/>
  <c r="AD166"/>
  <c r="AE166"/>
  <c r="AF166"/>
  <c r="AC165"/>
  <c r="AD165"/>
  <c r="AE165"/>
  <c r="AF165"/>
  <c r="AC164"/>
  <c r="AD164"/>
  <c r="AE164"/>
  <c r="AF164"/>
  <c r="AC163"/>
  <c r="AD163"/>
  <c r="AE163"/>
  <c r="AF163"/>
  <c r="AA150"/>
  <c r="AA161"/>
  <c r="Z150"/>
  <c r="Z161"/>
  <c r="X150"/>
  <c r="X161"/>
  <c r="W150"/>
  <c r="W161"/>
  <c r="U150"/>
  <c r="U161"/>
  <c r="T150"/>
  <c r="T161"/>
  <c r="R150"/>
  <c r="R161"/>
  <c r="Q150"/>
  <c r="Q161"/>
  <c r="O150"/>
  <c r="O161"/>
  <c r="N150"/>
  <c r="N161"/>
  <c r="L150"/>
  <c r="L161"/>
  <c r="K150"/>
  <c r="K161"/>
  <c r="I150"/>
  <c r="I161"/>
  <c r="H150"/>
  <c r="H161"/>
  <c r="F150"/>
  <c r="F161"/>
  <c r="E150"/>
  <c r="E161"/>
  <c r="AC160"/>
  <c r="AD160"/>
  <c r="AE160"/>
  <c r="AF160"/>
  <c r="AC159"/>
  <c r="AD159"/>
  <c r="AE159"/>
  <c r="AF159"/>
  <c r="AC158"/>
  <c r="AD158"/>
  <c r="AE158"/>
  <c r="AF158"/>
  <c r="AC157"/>
  <c r="AD157"/>
  <c r="AE157"/>
  <c r="AF157"/>
  <c r="AC156"/>
  <c r="AD156"/>
  <c r="AE156"/>
  <c r="AF156"/>
  <c r="AC155"/>
  <c r="AD155"/>
  <c r="AE155"/>
  <c r="AF155"/>
  <c r="AC154"/>
  <c r="AD154"/>
  <c r="AE154"/>
  <c r="AF154"/>
  <c r="AC153"/>
  <c r="AD153"/>
  <c r="AE153"/>
  <c r="AF153"/>
  <c r="AC152"/>
  <c r="AD152"/>
  <c r="AE152"/>
  <c r="AF152"/>
  <c r="AC151"/>
  <c r="AD151"/>
  <c r="AE151"/>
  <c r="AF151"/>
  <c r="AD150"/>
  <c r="AA144"/>
  <c r="AA140"/>
  <c r="AA136"/>
  <c r="AA148"/>
  <c r="Z144"/>
  <c r="Z140"/>
  <c r="Z136"/>
  <c r="Z148"/>
  <c r="X144"/>
  <c r="X140"/>
  <c r="X136"/>
  <c r="X148"/>
  <c r="W144"/>
  <c r="W140"/>
  <c r="W136"/>
  <c r="W148"/>
  <c r="U144"/>
  <c r="U140"/>
  <c r="U136"/>
  <c r="U148"/>
  <c r="T144"/>
  <c r="T140"/>
  <c r="T136"/>
  <c r="T148"/>
  <c r="R144"/>
  <c r="R140"/>
  <c r="R136"/>
  <c r="R148"/>
  <c r="Q144"/>
  <c r="Q140"/>
  <c r="Q136"/>
  <c r="Q148"/>
  <c r="O144"/>
  <c r="O140"/>
  <c r="O136"/>
  <c r="O148"/>
  <c r="N144"/>
  <c r="N140"/>
  <c r="N136"/>
  <c r="N148"/>
  <c r="L144"/>
  <c r="L140"/>
  <c r="L136"/>
  <c r="L148"/>
  <c r="K144"/>
  <c r="K140"/>
  <c r="K136"/>
  <c r="K148"/>
  <c r="I144"/>
  <c r="I140"/>
  <c r="I136"/>
  <c r="I148"/>
  <c r="H144"/>
  <c r="H140"/>
  <c r="H136"/>
  <c r="H148"/>
  <c r="F144"/>
  <c r="F140"/>
  <c r="F136"/>
  <c r="F148"/>
  <c r="E144"/>
  <c r="E140"/>
  <c r="E136"/>
  <c r="E148"/>
  <c r="AC147"/>
  <c r="AD147"/>
  <c r="AE147"/>
  <c r="AF147"/>
  <c r="AC146"/>
  <c r="AD146"/>
  <c r="AE146"/>
  <c r="AF146"/>
  <c r="AC145"/>
  <c r="AD145"/>
  <c r="AE145"/>
  <c r="AF145"/>
  <c r="AD144"/>
  <c r="AC143"/>
  <c r="AD143"/>
  <c r="AE143"/>
  <c r="AF143"/>
  <c r="AC142"/>
  <c r="AD142"/>
  <c r="AE142"/>
  <c r="AF142"/>
  <c r="AC141"/>
  <c r="AD141"/>
  <c r="AE141"/>
  <c r="AF141"/>
  <c r="AD140"/>
  <c r="AC139"/>
  <c r="AD139"/>
  <c r="AE139"/>
  <c r="AF139"/>
  <c r="AC138"/>
  <c r="AD138"/>
  <c r="AE138"/>
  <c r="AF138"/>
  <c r="AC137"/>
  <c r="AD137"/>
  <c r="AE137"/>
  <c r="AF137"/>
  <c r="AD136"/>
  <c r="AA130"/>
  <c r="AA134"/>
  <c r="Z130"/>
  <c r="Z134"/>
  <c r="X130"/>
  <c r="X134"/>
  <c r="W130"/>
  <c r="W134"/>
  <c r="U130"/>
  <c r="U134"/>
  <c r="T130"/>
  <c r="T134"/>
  <c r="R130"/>
  <c r="R134"/>
  <c r="Q130"/>
  <c r="Q134"/>
  <c r="O130"/>
  <c r="O134"/>
  <c r="N130"/>
  <c r="N134"/>
  <c r="L130"/>
  <c r="L134"/>
  <c r="K130"/>
  <c r="K134"/>
  <c r="I130"/>
  <c r="I134"/>
  <c r="H130"/>
  <c r="H134"/>
  <c r="F130"/>
  <c r="F134"/>
  <c r="E130"/>
  <c r="E134"/>
  <c r="AC133"/>
  <c r="AD133"/>
  <c r="AE133"/>
  <c r="AF133"/>
  <c r="AC132"/>
  <c r="AD132"/>
  <c r="AE132"/>
  <c r="AF132"/>
  <c r="AC131"/>
  <c r="AD131"/>
  <c r="AE131"/>
  <c r="AF131"/>
  <c r="AD130"/>
  <c r="AE129"/>
  <c r="AF129"/>
  <c r="AA124"/>
  <c r="AA120"/>
  <c r="AA116"/>
  <c r="AA112"/>
  <c r="AA108"/>
  <c r="AA128"/>
  <c r="Z124"/>
  <c r="Z120"/>
  <c r="Z116"/>
  <c r="Z112"/>
  <c r="Z108"/>
  <c r="Z128"/>
  <c r="X124"/>
  <c r="X120"/>
  <c r="X116"/>
  <c r="X112"/>
  <c r="X108"/>
  <c r="X128"/>
  <c r="W124"/>
  <c r="W120"/>
  <c r="W116"/>
  <c r="W112"/>
  <c r="W108"/>
  <c r="W128"/>
  <c r="U124"/>
  <c r="U120"/>
  <c r="U116"/>
  <c r="U112"/>
  <c r="U108"/>
  <c r="U128"/>
  <c r="T124"/>
  <c r="T120"/>
  <c r="T116"/>
  <c r="T112"/>
  <c r="T108"/>
  <c r="T128"/>
  <c r="R124"/>
  <c r="R120"/>
  <c r="R116"/>
  <c r="R112"/>
  <c r="R108"/>
  <c r="R128"/>
  <c r="Q124"/>
  <c r="Q120"/>
  <c r="Q116"/>
  <c r="Q112"/>
  <c r="Q108"/>
  <c r="Q128"/>
  <c r="O124"/>
  <c r="O120"/>
  <c r="O116"/>
  <c r="O112"/>
  <c r="O108"/>
  <c r="O128"/>
  <c r="N124"/>
  <c r="N120"/>
  <c r="N116"/>
  <c r="N112"/>
  <c r="N108"/>
  <c r="N128"/>
  <c r="L124"/>
  <c r="L120"/>
  <c r="L116"/>
  <c r="L112"/>
  <c r="L108"/>
  <c r="L128"/>
  <c r="K124"/>
  <c r="K120"/>
  <c r="K116"/>
  <c r="K112"/>
  <c r="K108"/>
  <c r="K128"/>
  <c r="I124"/>
  <c r="I120"/>
  <c r="I116"/>
  <c r="I112"/>
  <c r="I108"/>
  <c r="I128"/>
  <c r="H124"/>
  <c r="H120"/>
  <c r="H116"/>
  <c r="H112"/>
  <c r="H108"/>
  <c r="H128"/>
  <c r="F124"/>
  <c r="F120"/>
  <c r="F116"/>
  <c r="F112"/>
  <c r="F108"/>
  <c r="F128"/>
  <c r="E124"/>
  <c r="E120"/>
  <c r="E116"/>
  <c r="E112"/>
  <c r="E108"/>
  <c r="E128"/>
  <c r="AC127"/>
  <c r="AD127"/>
  <c r="AE127"/>
  <c r="AF127"/>
  <c r="AC126"/>
  <c r="AD126"/>
  <c r="AE126"/>
  <c r="AF126"/>
  <c r="AC125"/>
  <c r="AD125"/>
  <c r="AE125"/>
  <c r="AF125"/>
  <c r="AC123"/>
  <c r="AD123"/>
  <c r="AE123"/>
  <c r="AF123"/>
  <c r="AC122"/>
  <c r="AD122"/>
  <c r="AE122"/>
  <c r="AF122"/>
  <c r="AC121"/>
  <c r="AD121"/>
  <c r="AE121"/>
  <c r="AF121"/>
  <c r="AC119"/>
  <c r="AD119"/>
  <c r="AE119"/>
  <c r="AF119"/>
  <c r="AC118"/>
  <c r="AD118"/>
  <c r="AE118"/>
  <c r="AF118"/>
  <c r="AC117"/>
  <c r="AD117"/>
  <c r="AE117"/>
  <c r="AF117"/>
  <c r="AC115"/>
  <c r="AD115"/>
  <c r="AE115"/>
  <c r="AF115"/>
  <c r="AC114"/>
  <c r="AD114"/>
  <c r="AE114"/>
  <c r="AF114"/>
  <c r="AC113"/>
  <c r="AD113"/>
  <c r="AE113"/>
  <c r="AF113"/>
  <c r="AC111"/>
  <c r="AD111"/>
  <c r="AE111"/>
  <c r="AF111"/>
  <c r="AC110"/>
  <c r="AD110"/>
  <c r="AE110"/>
  <c r="AF110"/>
  <c r="AC109"/>
  <c r="AD109"/>
  <c r="AE109"/>
  <c r="AF109"/>
  <c r="AA102"/>
  <c r="AA98"/>
  <c r="AA106"/>
  <c r="Z102"/>
  <c r="Z98"/>
  <c r="Z106"/>
  <c r="X102"/>
  <c r="X98"/>
  <c r="X106"/>
  <c r="W102"/>
  <c r="W98"/>
  <c r="W106"/>
  <c r="U102"/>
  <c r="U98"/>
  <c r="U106"/>
  <c r="T102"/>
  <c r="T98"/>
  <c r="T106"/>
  <c r="R102"/>
  <c r="R98"/>
  <c r="R106"/>
  <c r="Q102"/>
  <c r="Q98"/>
  <c r="Q106"/>
  <c r="O102"/>
  <c r="O98"/>
  <c r="O106"/>
  <c r="N102"/>
  <c r="N98"/>
  <c r="N106"/>
  <c r="L102"/>
  <c r="L98"/>
  <c r="L106"/>
  <c r="K102"/>
  <c r="K98"/>
  <c r="K106"/>
  <c r="I102"/>
  <c r="I98"/>
  <c r="I106"/>
  <c r="H102"/>
  <c r="H98"/>
  <c r="H106"/>
  <c r="F102"/>
  <c r="F98"/>
  <c r="F106"/>
  <c r="E102"/>
  <c r="E98"/>
  <c r="E106"/>
  <c r="AC105"/>
  <c r="AD105"/>
  <c r="AE105"/>
  <c r="AF105"/>
  <c r="AC104"/>
  <c r="AD104"/>
  <c r="AE104"/>
  <c r="AF104"/>
  <c r="AC103"/>
  <c r="AD103"/>
  <c r="AE103"/>
  <c r="AF103"/>
  <c r="AC101"/>
  <c r="AD101"/>
  <c r="AE101"/>
  <c r="AF101"/>
  <c r="AC100"/>
  <c r="AD100"/>
  <c r="AE100"/>
  <c r="AF100"/>
  <c r="AC99"/>
  <c r="AD99"/>
  <c r="AE99"/>
  <c r="AF99"/>
  <c r="AC95"/>
  <c r="AD95"/>
  <c r="AE95"/>
  <c r="AF95"/>
  <c r="AC94"/>
  <c r="AD94"/>
  <c r="AE94"/>
  <c r="AF94"/>
  <c r="AC93"/>
  <c r="AD93"/>
  <c r="AE93"/>
  <c r="AF93"/>
  <c r="AA92"/>
  <c r="Z92"/>
  <c r="X92"/>
  <c r="W92"/>
  <c r="U92"/>
  <c r="T92"/>
  <c r="R92"/>
  <c r="Q92"/>
  <c r="O92"/>
  <c r="N92"/>
  <c r="L92"/>
  <c r="K92"/>
  <c r="I92"/>
  <c r="H92"/>
  <c r="F92"/>
  <c r="E92"/>
  <c r="AC91"/>
  <c r="AD91"/>
  <c r="AE91"/>
  <c r="AF91"/>
  <c r="AC90"/>
  <c r="AD90"/>
  <c r="AE90"/>
  <c r="AF90"/>
  <c r="AC89"/>
  <c r="AD89"/>
  <c r="AE89"/>
  <c r="AF89"/>
  <c r="AA88"/>
  <c r="Z88"/>
  <c r="X88"/>
  <c r="W88"/>
  <c r="U88"/>
  <c r="T88"/>
  <c r="R88"/>
  <c r="Q88"/>
  <c r="O88"/>
  <c r="N88"/>
  <c r="L88"/>
  <c r="K88"/>
  <c r="I88"/>
  <c r="H88"/>
  <c r="F88"/>
  <c r="E88"/>
  <c r="AC87"/>
  <c r="AD87"/>
  <c r="AE87"/>
  <c r="AF87"/>
  <c r="AC86"/>
  <c r="AD86"/>
  <c r="AE86"/>
  <c r="AF86"/>
  <c r="AC85"/>
  <c r="AD85"/>
  <c r="AE85"/>
  <c r="AF85"/>
  <c r="AE49"/>
  <c r="AF49"/>
  <c r="AC24"/>
  <c r="AE24"/>
  <c r="AF24"/>
  <c r="AD24"/>
  <c r="AC23"/>
  <c r="AE23"/>
  <c r="AF23"/>
  <c r="AD23"/>
  <c r="AE21"/>
  <c r="AF21"/>
  <c r="AC20"/>
  <c r="AE20"/>
  <c r="AF20"/>
  <c r="AD20"/>
  <c r="AC19"/>
  <c r="AE19"/>
  <c r="AF19"/>
  <c r="AD19"/>
  <c r="AC18"/>
  <c r="AE18"/>
  <c r="AF18"/>
  <c r="AD18"/>
  <c r="AE17"/>
  <c r="AF17"/>
  <c r="AC16"/>
  <c r="AD16"/>
  <c r="AE16"/>
  <c r="AF16"/>
  <c r="AC15"/>
  <c r="AD15"/>
  <c r="AE15"/>
  <c r="AF15"/>
  <c r="AC14"/>
  <c r="AD14"/>
  <c r="AE14"/>
  <c r="AF14"/>
  <c r="AE13"/>
  <c r="AF13"/>
  <c r="C23" i="1"/>
  <c r="D23"/>
  <c r="E23"/>
  <c r="F23"/>
  <c r="G23"/>
  <c r="H23"/>
  <c r="J23"/>
  <c r="L23"/>
  <c r="N23"/>
  <c r="J22"/>
  <c r="N22"/>
  <c r="S51" i="2"/>
  <c r="O219"/>
  <c r="U219"/>
  <c r="AA219"/>
  <c r="Y192"/>
  <c r="Y203"/>
  <c r="S192"/>
  <c r="S203"/>
  <c r="M192"/>
  <c r="M203"/>
  <c r="G192"/>
  <c r="AC192"/>
  <c r="AE192"/>
  <c r="AF192"/>
  <c r="G203"/>
  <c r="M186"/>
  <c r="AC171"/>
  <c r="AE171"/>
  <c r="AF171"/>
  <c r="M167"/>
  <c r="Y150"/>
  <c r="Y161"/>
  <c r="M150"/>
  <c r="M161"/>
  <c r="Y148"/>
  <c r="S140"/>
  <c r="M148"/>
  <c r="G140"/>
  <c r="AC140"/>
  <c r="AE140"/>
  <c r="AF140"/>
  <c r="Y112"/>
  <c r="M112"/>
  <c r="AC116"/>
  <c r="S120"/>
  <c r="G120"/>
  <c r="AC102"/>
  <c r="S98"/>
  <c r="S106"/>
  <c r="G98"/>
  <c r="AC88"/>
  <c r="G96"/>
  <c r="AB219"/>
  <c r="P219"/>
  <c r="J219"/>
  <c r="AD161"/>
  <c r="V148"/>
  <c r="AD134"/>
  <c r="L219"/>
  <c r="R219"/>
  <c r="X219"/>
  <c r="Y188"/>
  <c r="Y196"/>
  <c r="S188"/>
  <c r="S196"/>
  <c r="M188"/>
  <c r="M196"/>
  <c r="G188"/>
  <c r="AC188"/>
  <c r="AE188"/>
  <c r="AF188"/>
  <c r="G196"/>
  <c r="AC196"/>
  <c r="AE196"/>
  <c r="AF196"/>
  <c r="Y186"/>
  <c r="AC180"/>
  <c r="AE180"/>
  <c r="AF180"/>
  <c r="Y167"/>
  <c r="S150"/>
  <c r="S161"/>
  <c r="G150"/>
  <c r="S136"/>
  <c r="S144"/>
  <c r="S148"/>
  <c r="G136"/>
  <c r="AC136"/>
  <c r="AE136"/>
  <c r="AF136"/>
  <c r="G144"/>
  <c r="Y130"/>
  <c r="Y134"/>
  <c r="M130"/>
  <c r="AC108"/>
  <c r="AE108"/>
  <c r="AF108"/>
  <c r="S112"/>
  <c r="G112"/>
  <c r="AC112"/>
  <c r="Y120"/>
  <c r="Y128"/>
  <c r="M120"/>
  <c r="M128"/>
  <c r="AC124"/>
  <c r="Y98"/>
  <c r="Y106"/>
  <c r="M98"/>
  <c r="M106"/>
  <c r="AC96"/>
  <c r="V219"/>
  <c r="AD186"/>
  <c r="AD175"/>
  <c r="AE175"/>
  <c r="AF175"/>
  <c r="AD167"/>
  <c r="J148"/>
  <c r="AD148"/>
  <c r="AD112"/>
  <c r="V116"/>
  <c r="J116"/>
  <c r="AB124"/>
  <c r="P124"/>
  <c r="V102"/>
  <c r="V106"/>
  <c r="J102"/>
  <c r="AD92"/>
  <c r="AE92"/>
  <c r="AF92"/>
  <c r="V88"/>
  <c r="V96"/>
  <c r="J88"/>
  <c r="AE22"/>
  <c r="AF22"/>
  <c r="AB116"/>
  <c r="P116"/>
  <c r="AD120"/>
  <c r="V124"/>
  <c r="V128"/>
  <c r="J124"/>
  <c r="AB102"/>
  <c r="AB106"/>
  <c r="P102"/>
  <c r="P106"/>
  <c r="AD98"/>
  <c r="AB88"/>
  <c r="AB96"/>
  <c r="P88"/>
  <c r="P96"/>
  <c r="AD84"/>
  <c r="AE200"/>
  <c r="AF200"/>
  <c r="AD217"/>
  <c r="AE217"/>
  <c r="AF217"/>
  <c r="AD216"/>
  <c r="AE216"/>
  <c r="AF216"/>
  <c r="AD214"/>
  <c r="AE214"/>
  <c r="AF214"/>
  <c r="AD215"/>
  <c r="AE215"/>
  <c r="AF215"/>
  <c r="AD209"/>
  <c r="AE209"/>
  <c r="AF209"/>
  <c r="AC210"/>
  <c r="AE210"/>
  <c r="AF210"/>
  <c r="AC211"/>
  <c r="AE211"/>
  <c r="AF211"/>
  <c r="AC212"/>
  <c r="AE212"/>
  <c r="AF212"/>
  <c r="AC213"/>
  <c r="AE213"/>
  <c r="AF213"/>
  <c r="J55"/>
  <c r="J82"/>
  <c r="M53"/>
  <c r="P53"/>
  <c r="P82"/>
  <c r="M82"/>
  <c r="P51"/>
  <c r="J51"/>
  <c r="AD51"/>
  <c r="V220"/>
  <c r="AD102"/>
  <c r="AD106"/>
  <c r="J106"/>
  <c r="P128"/>
  <c r="P220"/>
  <c r="AD116"/>
  <c r="G128"/>
  <c r="M134"/>
  <c r="AC134"/>
  <c r="AE134"/>
  <c r="AF134"/>
  <c r="AC130"/>
  <c r="AE130"/>
  <c r="AF130"/>
  <c r="G148"/>
  <c r="AC148"/>
  <c r="AE148"/>
  <c r="AF148"/>
  <c r="AC144"/>
  <c r="AE144"/>
  <c r="AF144"/>
  <c r="G161"/>
  <c r="AC161"/>
  <c r="AE161"/>
  <c r="AF161"/>
  <c r="AC150"/>
  <c r="AE150"/>
  <c r="AF150"/>
  <c r="G106"/>
  <c r="AC98"/>
  <c r="AE102"/>
  <c r="AF102"/>
  <c r="S128"/>
  <c r="S220"/>
  <c r="AC203"/>
  <c r="AE203"/>
  <c r="AF203"/>
  <c r="G219"/>
  <c r="M219"/>
  <c r="S219"/>
  <c r="Y219"/>
  <c r="Y220"/>
  <c r="M51"/>
  <c r="AC51"/>
  <c r="AE51"/>
  <c r="AF51"/>
  <c r="M220"/>
  <c r="AE84"/>
  <c r="AF84"/>
  <c r="AD124"/>
  <c r="AD128"/>
  <c r="J128"/>
  <c r="AD88"/>
  <c r="AD96"/>
  <c r="J96"/>
  <c r="J220"/>
  <c r="J222"/>
  <c r="AB128"/>
  <c r="AB220"/>
  <c r="AE124"/>
  <c r="AF124"/>
  <c r="AE112"/>
  <c r="AF112"/>
  <c r="AD219"/>
  <c r="AE88"/>
  <c r="AF88"/>
  <c r="AC120"/>
  <c r="AE120"/>
  <c r="AF120"/>
  <c r="AE116"/>
  <c r="AF116"/>
  <c r="AC167"/>
  <c r="AE167"/>
  <c r="AF167"/>
  <c r="AC186"/>
  <c r="AE186"/>
  <c r="AF186"/>
  <c r="AD220"/>
  <c r="AD222"/>
  <c r="AE96"/>
  <c r="AF96"/>
  <c r="AC128"/>
  <c r="AE128"/>
  <c r="AF128"/>
  <c r="AC219"/>
  <c r="AE219"/>
  <c r="AF219"/>
  <c r="AC106"/>
  <c r="AE98"/>
  <c r="AF98"/>
  <c r="G220"/>
  <c r="G222"/>
  <c r="AE106"/>
  <c r="AF106"/>
  <c r="AC220"/>
  <c r="AC222"/>
  <c r="AE220"/>
  <c r="AF220"/>
</calcChain>
</file>

<file path=xl/sharedStrings.xml><?xml version="1.0" encoding="utf-8"?>
<sst xmlns="http://schemas.openxmlformats.org/spreadsheetml/2006/main" count="1348" uniqueCount="586">
  <si>
    <t>п/д 22 від 06.07.20
п/д 23 від 06.07.20
п/д 24 від 06.07.20
п/д 33 від 03.08.20
п/д 34 від 03.08.20
п/д 33 від 03.08.20
п/д 59 від 02.09.20
п/д 60 від 02.09.20
п/д 61 від 03.09.20
п/д 91 від 01.10.20
п/д 92 від 01.10.20
п/д 94 від 01.10.20
п/д 142 від 21.10.20
п/д 141 від 21.10.20
п/д 144 від 21.10.20</t>
  </si>
  <si>
    <t>п/д 22 від 06.07.20
п/д 23 від 06.07.20
п/д 23 від 06.07.20
п/д 33 від 03.08.20
п/д 34 від 03.08.20
п/д 35 від 03.08.20
п/д 59 від 02.09.20
п/д 60 від 02.09.20
п/д 57 від 03.09.20
п/д 91 від 01.10.20
п/д 92 від 01.10.20
п/д 96 від 01.10.20
п/д 142 від 21.10.20
п/д 141 від 21.10.20
п/д 146 від 21.10.20</t>
  </si>
  <si>
    <t>п/д 22 від 06.07.20
п/д 23 від 06.07.20
п/д 25 від 06.07.20
п/д 33 від 03.08.20
п/д 34 від 03.08.20
п/д 34 від 03.08.20
п/д 59 від 02.09.20
п/д 60 від 02.09.20
п/д 62 від 03.09.20
п/д 91 від 01.10.20
п/д 92 від 01.10.20
п/д 95 від 01.10.20
п/д 142 від 21.10.20
п/д 141 від 21.10.20
п/д 145 від 21.10.20</t>
  </si>
  <si>
    <t>п/д 21 від 06.07.20
п/д 32 від 03.08.20
п/д 58 від 02.09.20
п/д 93 від 01.10.20
п/д 143 від 21.10.20</t>
  </si>
  <si>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</si>
  <si>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</si>
  <si>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</si>
  <si>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</si>
  <si>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</si>
  <si>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</si>
  <si>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</si>
  <si>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</si>
  <si>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</si>
  <si>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</si>
  <si>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</si>
  <si>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</si>
  <si>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</si>
  <si>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</si>
  <si>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</si>
  <si>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</si>
  <si>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</si>
  <si>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</si>
  <si>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</si>
  <si>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</si>
  <si>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</si>
  <si>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</si>
  <si>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</si>
  <si>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</si>
  <si>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</si>
  <si>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</si>
  <si>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</si>
  <si>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</si>
  <si>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</si>
  <si>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</si>
  <si>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</si>
  <si>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</si>
  <si>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</si>
  <si>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</si>
  <si>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</si>
  <si>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</si>
  <si>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</si>
  <si>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</si>
  <si>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</si>
  <si>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</si>
  <si>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</si>
  <si>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</si>
  <si>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</si>
  <si>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</si>
  <si>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</si>
  <si>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</si>
  <si>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</si>
  <si>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</si>
  <si>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</si>
  <si>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</si>
  <si>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</si>
  <si>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</si>
  <si>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</si>
  <si>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</si>
  <si>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</si>
  <si>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</si>
  <si>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</si>
  <si>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</si>
  <si>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</si>
  <si>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</si>
  <si>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</si>
  <si>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</si>
  <si>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</si>
  <si>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</si>
  <si>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</si>
  <si>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</si>
  <si>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</si>
  <si>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</si>
  <si>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</si>
  <si>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</si>
  <si>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</si>
  <si>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</si>
  <si>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</si>
  <si>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</si>
  <si>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</si>
  <si>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</si>
  <si>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</si>
  <si>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</si>
  <si>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</si>
  <si>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</si>
  <si>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</si>
  <si>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</si>
  <si>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</si>
  <si>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</si>
  <si>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</si>
  <si>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</si>
  <si>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</si>
  <si>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</si>
  <si>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</si>
  <si>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</si>
  <si>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</si>
  <si>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</si>
  <si>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</si>
  <si>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</si>
  <si>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</si>
  <si>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</si>
  <si>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</si>
  <si>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</si>
  <si>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</si>
  <si>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</si>
  <si>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</si>
  <si>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</si>
  <si>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</si>
  <si>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</si>
  <si>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</si>
  <si>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</si>
  <si>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</si>
  <si>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</si>
  <si>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</si>
  <si>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</si>
  <si>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</si>
  <si>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</si>
  <si>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</si>
  <si>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</si>
  <si>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</si>
  <si>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</si>
  <si>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</si>
  <si>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</si>
  <si>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</si>
  <si>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</si>
  <si>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</si>
  <si>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</si>
  <si>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</si>
  <si>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</si>
  <si>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</si>
  <si>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</si>
  <si>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</si>
  <si>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</si>
  <si>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</si>
  <si>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</si>
  <si>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</si>
  <si>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</si>
  <si>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</si>
  <si>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</si>
  <si>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</si>
  <si>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</si>
  <si>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</si>
  <si>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</si>
  <si>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</si>
  <si>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</si>
  <si>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</si>
  <si>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</si>
  <si>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</si>
  <si>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</si>
  <si>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</si>
  <si>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</si>
  <si>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</si>
  <si>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</si>
  <si>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</si>
  <si>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</si>
  <si>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</si>
  <si>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</si>
  <si>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</si>
  <si>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</si>
  <si>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</si>
  <si>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</si>
  <si>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</si>
  <si>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</si>
  <si>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</si>
  <si>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</si>
  <si>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</si>
  <si>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</si>
  <si>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</si>
  <si>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</si>
  <si>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</si>
  <si>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</si>
  <si>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</si>
  <si>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</si>
  <si>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</si>
  <si>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</si>
  <si>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</si>
  <si>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</si>
  <si>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</si>
  <si>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</si>
  <si>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</si>
  <si>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</si>
  <si>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</si>
  <si>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</si>
  <si>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</si>
  <si>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</si>
  <si>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</si>
  <si>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</si>
  <si>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</si>
  <si>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</si>
  <si>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</si>
  <si>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</si>
  <si>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</si>
  <si>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</si>
  <si>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</si>
  <si>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</si>
  <si>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</si>
  <si>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</si>
  <si>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</si>
  <si>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</si>
  <si>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</si>
  <si>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</si>
  <si>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</si>
  <si>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</si>
  <si>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</si>
  <si>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</si>
  <si>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</si>
  <si>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</si>
  <si>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</si>
  <si>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</si>
  <si>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</si>
  <si>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</si>
  <si>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</si>
  <si>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</si>
  <si>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</si>
  <si>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</si>
  <si>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</si>
  <si>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</si>
  <si>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</si>
  <si>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</si>
  <si>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</si>
  <si>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</si>
  <si>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</si>
  <si>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</si>
  <si>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</si>
  <si>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</si>
  <si>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</si>
  <si>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</si>
  <si>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</si>
  <si>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</si>
  <si>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</si>
  <si>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</si>
  <si>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</si>
  <si>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</si>
  <si>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</si>
  <si>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</si>
  <si>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</si>
  <si>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</si>
  <si>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</si>
  <si>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</si>
  <si>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</si>
  <si>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</si>
  <si>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</si>
  <si>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</si>
  <si>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</si>
  <si>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</si>
  <si>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</si>
  <si>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</si>
  <si>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</si>
  <si>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</si>
  <si>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</si>
  <si>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</si>
  <si>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</si>
  <si>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</si>
  <si>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</si>
  <si>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</si>
  <si>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</si>
  <si>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</si>
  <si>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</si>
  <si>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</si>
  <si>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</si>
  <si>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</si>
  <si>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</si>
  <si>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</si>
  <si>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</si>
  <si>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</si>
  <si>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</si>
  <si>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</si>
  <si>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</si>
  <si>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</si>
  <si>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</si>
  <si>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</si>
  <si>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</si>
  <si>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</si>
  <si>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 Фінберг Леонід Кушелевич, керівник проєкту</t>
  </si>
  <si>
    <t xml:space="preserve"> Негруцька Анастасія Борисівна, координатор проєкту</t>
  </si>
  <si>
    <t xml:space="preserve"> Боронова Людмила Анатоліївна, бухгалтер проєкту</t>
  </si>
  <si>
    <t>ґ</t>
  </si>
  <si>
    <t>Є</t>
  </si>
  <si>
    <t>і</t>
  </si>
  <si>
    <t>ї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</si>
  <si>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</si>
  <si>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</si>
  <si>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</si>
  <si>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</si>
  <si>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</si>
  <si>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</si>
  <si>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</si>
  <si>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</si>
  <si>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</si>
  <si>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</si>
  <si>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</si>
  <si>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</si>
  <si>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</si>
  <si>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</si>
  <si>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 xml:space="preserve"> Рихло Петро Васильович, автор книги про Пауля Целана</t>
  </si>
  <si>
    <t>книга</t>
  </si>
  <si>
    <t>сторінки</t>
  </si>
  <si>
    <t xml:space="preserve"> Рихло Петро Васильович, перекладач з німецької</t>
  </si>
  <si>
    <t xml:space="preserve"> Винокуров Ігор Леонідович, наповнення сайту контентом фестивалю, ведення в соціальних мережах</t>
  </si>
  <si>
    <t xml:space="preserve"> Залевський Іоан Вадимович, верстальник електронних книг</t>
  </si>
  <si>
    <t>Негруцька Анастасія Борисівна, літературна редакторка</t>
  </si>
  <si>
    <t xml:space="preserve"> Божок Валентина Михайлівна, коректор</t>
  </si>
  <si>
    <t xml:space="preserve"> Рихло Петро Васильович, дослідник творчості Пауля Целана та німецькомовної поезії Буковини, учасник фестивалю</t>
  </si>
  <si>
    <t>лекція</t>
  </si>
  <si>
    <t>виступ</t>
  </si>
  <si>
    <t xml:space="preserve"> Клочко Діана Георгіївна, мистецтвознавиця, учасник фестивалю</t>
  </si>
  <si>
    <t xml:space="preserve"> Астаф’єв Анатолій Олександрович, учасник фестивалю</t>
  </si>
  <si>
    <t xml:space="preserve"> Примак Костянтин Андрійович, учасник фестивалю</t>
  </si>
  <si>
    <t xml:space="preserve"> Бєлорусець Марк Абрамович, поет, перекладач, учасник фестивалю</t>
  </si>
  <si>
    <t>Ємець Юлія, літературознавиця, учасниця фестивалю</t>
  </si>
  <si>
    <t xml:space="preserve"> Соловей Єлеонора,  літературознавиця, учасниця фестивалю</t>
  </si>
  <si>
    <t xml:space="preserve"> Стус Дмитро Васильович, літературознавець, учасник фестивалю</t>
  </si>
  <si>
    <t xml:space="preserve"> Стефанова Галина Анатоліївна, акторка, учасник фестивалю</t>
  </si>
  <si>
    <t>Шандро Василь Іванович, актор, учасник фестивалю</t>
  </si>
  <si>
    <t xml:space="preserve"> Заманська Алла Михайлівна, поетка, перекладачка, учасниця фестивалю</t>
  </si>
  <si>
    <t xml:space="preserve"> Сігов Костянтин Борисович, модератор, учасник фестивалю</t>
  </si>
  <si>
    <t xml:space="preserve"> Діаковська Валентина Костянтинівна, учасник фестивалю</t>
  </si>
  <si>
    <t xml:space="preserve"> Ходченко Олександр Олександрович, художник-дизайнер виставки та каталогу</t>
  </si>
  <si>
    <t xml:space="preserve"> Невдащенко Світлана Олексіївна, верстальниця книги</t>
  </si>
  <si>
    <t xml:space="preserve"> Невдащенко Світлана Олексіївна, верстальниця каталогу</t>
  </si>
  <si>
    <t xml:space="preserve"> Ісаєва Ірина Андріївна, PR проєкту</t>
  </si>
  <si>
    <t>Програмне забезпечення  ZOOM</t>
  </si>
  <si>
    <t>Канцтовари</t>
  </si>
  <si>
    <t>Інформаційно-консультаційні послуги з питать оподаткування</t>
  </si>
  <si>
    <t>Друк книги Петра Рихла "Пауль Целан. Референції"</t>
  </si>
  <si>
    <t>Поштові витрати</t>
  </si>
  <si>
    <t>Послуги зі зйомок контенту для віртуального Целанівського фестивалю (лекції)</t>
  </si>
  <si>
    <t>Послуги з монтажу і попередньої підготовки контенту для віртуального Целанівського фестивалю (читання поезій)</t>
  </si>
  <si>
    <t>Послуги з монтажу і попередньої підготовки контенту для віртуального Целанівського фестивалю (лекції)</t>
  </si>
  <si>
    <t>Послуги зі зйомок контенту для віртуального Целанівського фестивалю (читання поєзій)</t>
  </si>
  <si>
    <t>Послуга з розробки сценарію для зйомки віртуальної вистаки</t>
  </si>
  <si>
    <t>Послуги зі зйомок віртуальної виставки</t>
  </si>
  <si>
    <t>Послуги з монтажу та попередньої підготовки віртуальної виставки</t>
  </si>
  <si>
    <t>Послуги з організації та проведення віртуального фестивалю</t>
  </si>
  <si>
    <t>Послуги з монтажу контенту віртуального Целанівського фестивалю</t>
  </si>
  <si>
    <t xml:space="preserve">                                                     </t>
  </si>
  <si>
    <t>Назва заявника: Благодійна організація "Благодійний фонд "Центр досліджень історії та культури східноєвропейського єврейства"</t>
  </si>
  <si>
    <t>Назва проекту: Пам’яті Великого Майстра. Целанівські читання в Україні</t>
  </si>
  <si>
    <t>Рихло Петро Васильович, автор книги про Пауля Целана</t>
  </si>
  <si>
    <t xml:space="preserve">Договір 01/0699-ЦПХ від 01.06.2020 </t>
  </si>
  <si>
    <t>Акт від 01.10.20</t>
  </si>
  <si>
    <t>Договір 09/0699-ЦПХ від 03.08.2020</t>
  </si>
  <si>
    <t>п/д 98 від 01.10.20
п/д 99 від 01.10.20
п/д 100 від 01.10.20</t>
  </si>
  <si>
    <t>ІІ/1/1.1/а</t>
  </si>
  <si>
    <t>Фінберг Леонід Кушелевич, керівник проєкту</t>
  </si>
  <si>
    <t>ІІ/1/1.1/б</t>
  </si>
  <si>
    <t>Негруцька Анастасія Борисівна, координатор проєкту</t>
  </si>
  <si>
    <t>Боронова Людмила Анатоліївна, бухгалтер проєкту</t>
  </si>
  <si>
    <t>ІІ/1/1.1/в</t>
  </si>
  <si>
    <t>ІІ/1/1.3/а</t>
  </si>
  <si>
    <t>ІІ/1/1.3/б</t>
  </si>
  <si>
    <t>ІІ/1/1.3/в</t>
  </si>
  <si>
    <t>Невдащенко Світлана Олексіївна, верстальниця книги</t>
  </si>
  <si>
    <t>ІІ/1/1.3/г</t>
  </si>
  <si>
    <t>ІІ/1/1.3/д</t>
  </si>
  <si>
    <t>Невдащенко Світлана Олексіївна, верстальниця каталогу</t>
  </si>
  <si>
    <r>
      <t>ІІ/1/1.3/</t>
    </r>
    <r>
      <rPr>
        <sz val="11"/>
        <color indexed="8"/>
        <rFont val="Arial Cyr"/>
        <charset val="204"/>
      </rPr>
      <t>ґ</t>
    </r>
  </si>
  <si>
    <t>Рихло Петро Васильович, перекладач з німецької</t>
  </si>
  <si>
    <t>ІІ/1/1.3/е</t>
  </si>
  <si>
    <t>ІІ/1/1.3/є</t>
  </si>
  <si>
    <t>Винокуров Ігор Леонідович, наповнення сайту контентом фестивалю, ведення в соціальних мережах</t>
  </si>
  <si>
    <t>ІІ/1/1.3/з</t>
  </si>
  <si>
    <t>ІІ/1/1.3/и</t>
  </si>
  <si>
    <t>Рихло Петро Васильович, дослідник творчості Пауля Целана та німецькомовної поезії Буковини, учасник фестивалю</t>
  </si>
  <si>
    <t>ІІ/1/1.3/і</t>
  </si>
  <si>
    <t>ІІ/1/1.3/ї</t>
  </si>
  <si>
    <t>ІІ/1/1.3/й</t>
  </si>
  <si>
    <t>Клочко Діана Георгіївна, мистецтвознавиця, учасник фестивалю</t>
  </si>
  <si>
    <t>ІІ/1/1.3/к</t>
  </si>
  <si>
    <t>Астаф’єв Анатолій Олександрович, учасник фестивалю</t>
  </si>
  <si>
    <t>ІІ/1/1.3/л</t>
  </si>
  <si>
    <t>Примак Костянтин Андрійович, учасник фестивалю</t>
  </si>
  <si>
    <t>ІІ/1/1.3/м</t>
  </si>
  <si>
    <t>Бєлорусець Марк Абрамович, поет, перекладач, учасник фестивалю</t>
  </si>
  <si>
    <t>ІІ/1/1.3/п</t>
  </si>
  <si>
    <t>Стус Дмитро Васильович, літературознавець, учасник фестивалю</t>
  </si>
  <si>
    <t>ІІ/1/1.3/р</t>
  </si>
  <si>
    <t>ІІ/1/1.3/с</t>
  </si>
  <si>
    <t>Стефанова Галина Анатоліївна, акторка, учасник фестивалю</t>
  </si>
  <si>
    <t>ІІ/1/1.3/т</t>
  </si>
  <si>
    <t>ІІ/1/1.3/у</t>
  </si>
  <si>
    <t>Заманська Алла Михайлівна, поетка, перекладачка, учасниця фестивалю</t>
  </si>
  <si>
    <t>ІІ/1/1.3/ф</t>
  </si>
  <si>
    <t>ІІ/1/1.3/х</t>
  </si>
  <si>
    <t>Сігов Костянтин Борисович, модератор, учасник фестивалю</t>
  </si>
  <si>
    <t>ІІ/1/1.3/ц</t>
  </si>
  <si>
    <t>Діаковська Валентина Костянтинівна, учасник фестивалю</t>
  </si>
  <si>
    <t>Рихло Петро Васильович 1845304472</t>
  </si>
  <si>
    <t>Негруцька Анастасія Борисівна 
3218317968</t>
  </si>
  <si>
    <t>Невдащенко Світлана Олексіївна 2414707168</t>
  </si>
  <si>
    <t>Винокуров Ігор Леонідович 3303805333</t>
  </si>
  <si>
    <t>Божок Валентина Михайлівна 1800909924</t>
  </si>
  <si>
    <t>Ходченко Олександр Олександрович 2711621492</t>
  </si>
  <si>
    <t>Ісаєва Ірина Андріївна 
3533806546</t>
  </si>
  <si>
    <t>Клочко Діана Георгіївна 
2310016149</t>
  </si>
  <si>
    <t>Астаф’єв Анатолій Олександрович 2723910877</t>
  </si>
  <si>
    <t>Примак Костянтин Андрійович 3487013738</t>
  </si>
  <si>
    <t>Бєлорусець Марк Абрамович 1591900111</t>
  </si>
  <si>
    <t>Стус Дмитро Васильович 2442504512</t>
  </si>
  <si>
    <t>Стефанова Галина Анатоліївна 2055516747</t>
  </si>
  <si>
    <t>Шандро Василь Іванович 
3109819534</t>
  </si>
  <si>
    <t>Заманська Алла Михайлівна 2064614460</t>
  </si>
  <si>
    <t>Сігов Костянтин Борисович 2279605617</t>
  </si>
  <si>
    <t>Діаковська Валентина 1823903564</t>
  </si>
  <si>
    <t>Договір 04/0699-ЦПХ від  01.07.2020</t>
  </si>
  <si>
    <t xml:space="preserve">Договір 05/0699-ЦПХ від 01.07.2020 </t>
  </si>
  <si>
    <t xml:space="preserve">Договір 02/0699-ЦПХ від 01.06.2020 </t>
  </si>
  <si>
    <t xml:space="preserve">Договір 11/0699-ЦПХ від 03.08.2020 </t>
  </si>
  <si>
    <t xml:space="preserve">Договір 03/0699-ЦПХ від 01.07.2020 </t>
  </si>
  <si>
    <t xml:space="preserve">Договір 06/0699-ЦПХ від 01.07.2020 </t>
  </si>
  <si>
    <t xml:space="preserve">Договір 08/0699-ЦПХ від 01.07.2020 </t>
  </si>
  <si>
    <t xml:space="preserve">Договір 11/0699-ЦПХ від 01.09.2020 </t>
  </si>
  <si>
    <t xml:space="preserve">Договір 12/0699-ЦПХ від 01.09.2020 </t>
  </si>
  <si>
    <t xml:space="preserve">Договір 13/0699-ЦПХ від 01.09.2020 </t>
  </si>
  <si>
    <t xml:space="preserve">Договір 19/0699-ЦПХ від 01.09.2020 </t>
  </si>
  <si>
    <t>Договір 14/0699-ЦПХ від  01.09.2020</t>
  </si>
  <si>
    <t xml:space="preserve">Договір 15/0699-ЦПХ від 01.09.2020 </t>
  </si>
  <si>
    <t xml:space="preserve">Договір 16/0699-ЦПХ від 01.09.2020 </t>
  </si>
  <si>
    <t xml:space="preserve">Договір 17/0699-ЦПХ від 01.09.2020 </t>
  </si>
  <si>
    <t xml:space="preserve">Договір 18/0699-ЦПХ від 01.09.2020 </t>
  </si>
  <si>
    <t xml:space="preserve">Договір 20/0699-ЦПХ від 01.09.2020 </t>
  </si>
  <si>
    <t xml:space="preserve">Договір 21/0699-ЦПХ від 01.09.2020 </t>
  </si>
  <si>
    <t xml:space="preserve">Договір 22/0699-ЦПХ від 01.09.2020 </t>
  </si>
  <si>
    <t>Договір 23/0699-ЦПХ від  01.09.2020</t>
  </si>
  <si>
    <t>Договір 24/0699-ЦПХ від  01.09.2020</t>
  </si>
  <si>
    <t xml:space="preserve">Договір 25/0699-ЦПХ від 01.09.2020 </t>
  </si>
  <si>
    <t>Акт від 28.08.20</t>
  </si>
  <si>
    <t>Акт від 07.10.20</t>
  </si>
  <si>
    <t>Акт від 28.08.20
Акт від 08.10.20</t>
  </si>
  <si>
    <t xml:space="preserve">Акт від 28.08.20
Акт від 08.10.20
</t>
  </si>
  <si>
    <t>Акт від 08.10.20</t>
  </si>
  <si>
    <t>Акт від 13.10.20</t>
  </si>
  <si>
    <t>Акт від 04.09.20</t>
  </si>
  <si>
    <t>Акт від  07.10.20</t>
  </si>
  <si>
    <t xml:space="preserve">п/д 48 від 28.08.20
п/д 49 від 28.08.20
п/д 63 від 03.09.20
</t>
  </si>
  <si>
    <t>Акт від 06.08.20
Акт від 04.09.20</t>
  </si>
  <si>
    <t>п/д  37 від 06.08.20
п/д  38 від 06.08.20
п/д  40 від 06.08.20
п/д  67 від 04.09.20
п/д  68 від 04.09.20
п/д  69 від 04.09.20</t>
  </si>
  <si>
    <t>п/д  103 від 07.10.20
п/д  104 від 07.10.20
п/д  105 від 07.10.20</t>
  </si>
  <si>
    <t>п/д  103 від 07.10.20
п/д  104 від 07.10.20
п/д  106 від 07.10.20</t>
  </si>
  <si>
    <t>п/д  103 від 07.10.20
п/д  104 від 07.10.20
п/д  103 від 07.10.20</t>
  </si>
  <si>
    <t>п/д  103 від 07.10.20
п/д  104 від 07.10.20
п/д  104 від 07.10.20</t>
  </si>
  <si>
    <t>п/д  103 від 07.10.20
п/д  104 від 07.10.20
п/д  108 від 08.10.20</t>
  </si>
  <si>
    <t>п/д  103 від 07.10.20
п/д  104 від 07.10.20
п/д  107 від 08.10.20</t>
  </si>
  <si>
    <t>п/д  103 від 07.10.20
п/д  104 від 07.10.20
п/д  109 від 08.10.20</t>
  </si>
  <si>
    <t>п/д  103 від 07.10.20
п/д  104 від 07.10.20
п/д  110 від 08.10.20</t>
  </si>
  <si>
    <t>п/д  103 від 07.10.20
п/д  104 від 07.10.20
п/д 111 від 08.10.20</t>
  </si>
  <si>
    <t>п/д  103 від 07.10.20
п/д  104 від 07.10.20
п/д 116 від 08.10.20</t>
  </si>
  <si>
    <t>п/д  103 від 07.10.20
п/д  104 від 07.10.20
п/д  115 від 08.10.20</t>
  </si>
  <si>
    <t>п/д  103 від 07.10.20
п/д  104 від 07.10.20
п/д 118 від 09.10.20</t>
  </si>
  <si>
    <t>п/д  103 від 07.10.20
п/д  104 від 07.10.20
п/д 119 від 09.10.20</t>
  </si>
  <si>
    <t>п/д  103 від 07.10.20
п/д  104 від 07.10.20
п/д 117 від 09.10.20</t>
  </si>
  <si>
    <t xml:space="preserve">п/д 113 від 08.10.20
п/д 114 від 08.10.20
п/д 122 від 09.10.20
</t>
  </si>
  <si>
    <t>п/д 48 від 28.08.20
п/д 49 від 28.08.20
п/д 64 від 03.09.20
п/д 113 від 08.10.20
п/д 114 від 08.10.20
п/д 120 від 09.10.20</t>
  </si>
  <si>
    <t>п/д 113 від 08.10.20
п/д 114 від 08.10.20
п/д  121 від 09.10.20</t>
  </si>
  <si>
    <t xml:space="preserve">п/д  67 від 04.09.20 
п/д  68 від 04.09.20 
п/д 70 від 04.09.20 </t>
  </si>
  <si>
    <t>п/д  127 від 13.10.20
п/д  128 від 13.10.20
п/д  129 від 13.10.20</t>
  </si>
  <si>
    <t>ІІ/1/1.3/ж</t>
  </si>
  <si>
    <t>Залевський Іоан Вадимович, верстальник електронних книг</t>
  </si>
  <si>
    <t>Ісаєва Ірина Андріївна, PR проєкту</t>
  </si>
  <si>
    <t>ІІ/4/4.2/а</t>
  </si>
  <si>
    <t>ІІ/7/7.1/а</t>
  </si>
  <si>
    <t>Канцелярські товари</t>
  </si>
  <si>
    <t>ТОВ "РЕЙМС ЛТД"
42582781</t>
  </si>
  <si>
    <t>РФ № СФ-0000582 від 04.09.20</t>
  </si>
  <si>
    <t>ІІ/13//в</t>
  </si>
  <si>
    <t>ТОВ"Консалтингова група "ПроАудит",
36470829</t>
  </si>
  <si>
    <t>Договір № 4152 від 13.10.20</t>
  </si>
  <si>
    <t>ІІ/14/14.3/в</t>
  </si>
  <si>
    <t>Друк книги Петра Рихла "Пауль Целан.Референції"</t>
  </si>
  <si>
    <t>ТОВ"Часопис 
"Дух і літера", 
30726261</t>
  </si>
  <si>
    <t>ІІ/14/14.3/г</t>
  </si>
  <si>
    <t>п/д 113 від 08.10.20
п/д 114 від 08.10.20
п/д 123 від 09.10.20</t>
  </si>
  <si>
    <t>ІІ/2/2.1/а</t>
  </si>
  <si>
    <t>ІІ/2/2.1/г</t>
  </si>
  <si>
    <r>
      <t>ІІ/2/2.1/</t>
    </r>
    <r>
      <rPr>
        <sz val="11"/>
        <color indexed="8"/>
        <rFont val="Arial Cyr"/>
        <charset val="204"/>
      </rPr>
      <t>ґ</t>
    </r>
  </si>
  <si>
    <t>ІІ/2/2.1/д</t>
  </si>
  <si>
    <t>ІІ/2/2.1/е</t>
  </si>
  <si>
    <t>ІІ/2/2.1/є</t>
  </si>
  <si>
    <t>ІІ/2/2.1/ж</t>
  </si>
  <si>
    <t>ІІ/2/2.1/з</t>
  </si>
  <si>
    <t>ІІ/2/2.1/и</t>
  </si>
  <si>
    <t>ІІ/2/2.1/ї</t>
  </si>
  <si>
    <t>ІІ/2/2.1/й</t>
  </si>
  <si>
    <t>ІІ/2/2.1/к</t>
  </si>
  <si>
    <t>ІІ/2/2.1/л</t>
  </si>
  <si>
    <t>ІІ/2/2.1/м</t>
  </si>
  <si>
    <t>ІІ/2/2.1/н</t>
  </si>
  <si>
    <t>ІІ/2/2.1/о</t>
  </si>
  <si>
    <t>ІІ/2/2.1/п</t>
  </si>
  <si>
    <t>ІІ/2/2.1/т</t>
  </si>
  <si>
    <t>ІІ/2/2.1/у</t>
  </si>
  <si>
    <t>ІІ/2/2.1/ф</t>
  </si>
  <si>
    <t>ІІ/2/2.1/х</t>
  </si>
  <si>
    <t>ІІ/2/2.1/ц</t>
  </si>
  <si>
    <t>ІІ/2/2.1/ч</t>
  </si>
  <si>
    <t>ІІ/2/2.1/ш</t>
  </si>
  <si>
    <t>ІІ/2/2.1/щ</t>
  </si>
  <si>
    <t>ІІ/2/2.1/б</t>
  </si>
  <si>
    <t>ІІ/2/2.1/в</t>
  </si>
  <si>
    <t>ІІ/2/2.1/і</t>
  </si>
  <si>
    <t xml:space="preserve">п/д  112 від 08.10.20
</t>
  </si>
  <si>
    <t>п/д  112 від 08.10.20</t>
  </si>
  <si>
    <t>п/д 112 від 08.10.20</t>
  </si>
  <si>
    <t>п/д  126 від 13.10.20</t>
  </si>
  <si>
    <t>п/д 126 від 13.10.20</t>
  </si>
  <si>
    <t>п/д 127 від 13.10.20
п/д 128 від 13.10.20
п/д 130 від 13.10.20</t>
  </si>
  <si>
    <t>Залевський Іоан Вадимович 3502809530</t>
  </si>
  <si>
    <t>Договір 10/0699-ЦПХ від      03.08.20</t>
  </si>
  <si>
    <t>Боронова Людмила Анатоліївна 2449807968</t>
  </si>
  <si>
    <t>Фінберг Леонід Кушелевич 1774308090</t>
  </si>
  <si>
    <t>Табель за червень 2020, липень 2020, серпень 2020, вересень 2020, жовтень 2020</t>
  </si>
  <si>
    <t xml:space="preserve">п/д  97 від 01.10.20
</t>
  </si>
  <si>
    <t>п/д  102 від 07.10.20</t>
  </si>
  <si>
    <t xml:space="preserve">
п/д  102 від 07.10.20</t>
  </si>
  <si>
    <r>
      <t xml:space="preserve">п/д 48 від 28.08.20
п/д 49 від 28.08.20
п/д 65 від 03.09.20
</t>
    </r>
    <r>
      <rPr>
        <sz val="11"/>
        <rFont val="Calibri"/>
        <family val="2"/>
        <charset val="204"/>
      </rPr>
      <t>п/д 113 від 08.10.20
п/д 114 від 08.10.20</t>
    </r>
    <r>
      <rPr>
        <sz val="11"/>
        <color indexed="10"/>
        <rFont val="Calibri"/>
        <family val="2"/>
        <charset val="204"/>
      </rPr>
      <t xml:space="preserve">
</t>
    </r>
    <r>
      <rPr>
        <sz val="11"/>
        <rFont val="Calibri"/>
        <family val="2"/>
        <charset val="204"/>
      </rPr>
      <t>п/д 124 від 09.10.20</t>
    </r>
  </si>
  <si>
    <t>Відомість нарахування ЗП від:
30.06.20;
31.07.20;
31.08.20;
30.09.20;
19.10.20</t>
  </si>
  <si>
    <t>п/д 72 від 09.09.20</t>
  </si>
  <si>
    <t>ВН № РН-0000381 від 15.09.20;
акт списання №381 від 15.09.20</t>
  </si>
  <si>
    <t>п/д 125 від 13.10.20</t>
  </si>
  <si>
    <t>Договір №008/0699 від 01.08.20</t>
  </si>
  <si>
    <t>п/д 83 від 28.09.20</t>
  </si>
  <si>
    <t>ІІ/14/14.4/е</t>
  </si>
  <si>
    <t>ІІ/14/14.4/є</t>
  </si>
  <si>
    <t>ІІ/14/14.4/ж</t>
  </si>
  <si>
    <t>ІІ/14/14.4/з</t>
  </si>
  <si>
    <t>ІІ/14/14.4/и</t>
  </si>
  <si>
    <t>ІІ/14/14.4/і</t>
  </si>
  <si>
    <t>ІІ/14/14.4/ї</t>
  </si>
  <si>
    <t>ІІ/14/14.4/й</t>
  </si>
  <si>
    <t>ІІ/14/14.4/к</t>
  </si>
  <si>
    <t>ФОП Любарський М.К.,
3214620775</t>
  </si>
  <si>
    <t>ФОП Прохорова А.А.,
3190021104</t>
  </si>
  <si>
    <t>ФОП Калениченко Ф.А.,
3312712336</t>
  </si>
  <si>
    <t xml:space="preserve">ФОП Калениченко Ф.А.,
3312712336 </t>
  </si>
  <si>
    <t>Договір № 004/0699 від 01.07.20</t>
  </si>
  <si>
    <t>Договір № 005/0699 від 01.07.20</t>
  </si>
  <si>
    <t>Договір № 006/0699 від 01.07.20</t>
  </si>
  <si>
    <t>Договір № 007/0699 від 01.07.20</t>
  </si>
  <si>
    <t>Договір № 001/0699 від 01.07.20</t>
  </si>
  <si>
    <t>Договір № 002/0699 від 01.07.20</t>
  </si>
  <si>
    <t>Договір № 008/0699 від 01.08.20</t>
  </si>
  <si>
    <t>Договір № 003/0699 від 01.07.20</t>
  </si>
  <si>
    <t>п/д 85 від 28.09.20</t>
  </si>
  <si>
    <t>п/д 86 від 28.09.20</t>
  </si>
  <si>
    <t>п/д 88 від 28.09.20</t>
  </si>
  <si>
    <t>п/д 84 від 28.09.20</t>
  </si>
  <si>
    <t>п/д 82 від 28.09.20</t>
  </si>
  <si>
    <t>п/д 87 від 28.09.20</t>
  </si>
  <si>
    <t xml:space="preserve">п/д 50 від 28.08.20
</t>
  </si>
  <si>
    <t>п/д  39 від 06.08.20
п/д  66 від 04.09.20</t>
  </si>
  <si>
    <t>п/д 50 від 28.08.20
п/д 112 від 08.10.20</t>
  </si>
  <si>
    <t xml:space="preserve">п/д  66 від 04.09.20 </t>
  </si>
  <si>
    <t>Акт від 19.09.20</t>
  </si>
  <si>
    <t>Акт від 21.09.20</t>
  </si>
  <si>
    <t>Акт від 03.08.20</t>
  </si>
  <si>
    <t>Акт від 24.09.20</t>
  </si>
  <si>
    <t>Акт від 28.09.20</t>
  </si>
  <si>
    <t>Акт від 16.10.20</t>
  </si>
  <si>
    <t>п/д 151 від 21.10.20</t>
  </si>
  <si>
    <r>
      <t xml:space="preserve">до Договору про надання гранту </t>
    </r>
    <r>
      <rPr>
        <sz val="11"/>
        <color indexed="8"/>
        <rFont val="Calibri"/>
        <family val="2"/>
        <charset val="204"/>
      </rPr>
      <t xml:space="preserve">№ </t>
    </r>
    <r>
      <rPr>
        <u/>
        <sz val="11"/>
        <color indexed="8"/>
        <rFont val="Calibri"/>
        <family val="2"/>
        <charset val="204"/>
      </rPr>
      <t>3EVE41-0699</t>
    </r>
  </si>
  <si>
    <r>
      <t>від "</t>
    </r>
    <r>
      <rPr>
        <u/>
        <sz val="11"/>
        <color indexed="8"/>
        <rFont val="Calibri"/>
        <family val="2"/>
        <charset val="204"/>
      </rPr>
      <t>01" червня 2020 року</t>
    </r>
  </si>
  <si>
    <t>Назва Заявника: Благодійна організація "Благодійний фонд "Центр досліджень історії та культури східноєвропейського єврейства"</t>
  </si>
  <si>
    <t>Назва проекту: "Пам’яті Великого Майстра. Целанівські читання в Україні"</t>
  </si>
  <si>
    <t>Конкурсна програма: Знакові події</t>
  </si>
  <si>
    <t>У зв’язку із епідемічною ситуацією Ємець Ю. не змогла прийняти участь у заході. Оскільки знавців творчості Целана не так багато - не було можливості замінити учасника.</t>
  </si>
  <si>
    <t>У зв’язку із епідемічною ситуацією Соловей Е. не змогла прийняти участь у заході. Оскільки знавців творчості Целана не так багато - не було можливості замінити учасника.</t>
  </si>
  <si>
    <t xml:space="preserve">На пррохання отримувачів каталогу був збільшений наклад.  Частково за рахунок не витрачених коштів від УКФ на оплату виступів учасників фестивалю, частково за власні кошти. </t>
  </si>
  <si>
    <t>за проектом "Пам’яті Великого Майстра. Целанівські читання в Україні"</t>
  </si>
  <si>
    <t>Друк альбому-каталогу виставки Гельґи фон Льовеніх (білінгва)</t>
  </si>
  <si>
    <t>Фінберг Леонід Кушелевич, керівник проекту</t>
  </si>
  <si>
    <t>Божок Валентина Михайлівна, коректор</t>
  </si>
  <si>
    <t>Ходченко Олександр Олександрович, художник-дизайнер виставки та каталогу</t>
  </si>
  <si>
    <t>Соловей Єлеонора,  літературознавиця, учасниця фестивалю</t>
  </si>
  <si>
    <t>ч</t>
  </si>
  <si>
    <t>ш</t>
  </si>
  <si>
    <t>щ</t>
  </si>
  <si>
    <t xml:space="preserve">Договір 14/09-20 від 14.09.20
Додаткова угода №01 від 21.09.20 </t>
  </si>
  <si>
    <t>ВН № 1604 від.19.10.20
Акт списання № 1604 від 19.10.20</t>
  </si>
  <si>
    <t>ЛОТ:  4. Пам'ятні дати видатних особистостей в українській культурі</t>
  </si>
  <si>
    <t>у період з 01 червня 2020 року по 28 жовтня 2020 року</t>
  </si>
  <si>
    <t>Директор</t>
  </si>
  <si>
    <t>Фінберг Л.К.</t>
  </si>
  <si>
    <t>за період з 01.06.2020 по 28.10.2020</t>
  </si>
  <si>
    <t>Акт №ОУ-0000131 від 28.10.20</t>
  </si>
  <si>
    <t>п/д 153 від 28.10.20</t>
  </si>
  <si>
    <t>п/д 125 від 13.10.20
п/д 131 від 13.10.20</t>
  </si>
  <si>
    <t>Книги та каталоги були передані особисто, тому кошти не використали.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</si>
</sst>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5">
    <font>
      <sz val="11"/>
      <color theme="1"/>
      <name val="Arial"/>
    </font>
    <font>
      <sz val="11"/>
      <color indexed="8"/>
      <name val="Calibri"/>
      <family val="2"/>
      <charset val="204"/>
    </font>
    <font>
      <b/>
      <sz val="11"/>
      <color indexed="8"/>
      <name val="Calibri"/>
    </font>
    <font>
      <sz val="11"/>
      <color indexed="8"/>
      <name val="Calibri"/>
    </font>
    <font>
      <sz val="12"/>
      <color indexed="8"/>
      <name val="Times New Roman"/>
    </font>
    <font>
      <b/>
      <sz val="10"/>
      <color indexed="8"/>
      <name val="Arial"/>
    </font>
    <font>
      <u/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b/>
      <sz val="12"/>
      <color indexed="8"/>
      <name val="Calibri"/>
    </font>
    <font>
      <sz val="11"/>
      <name val="Arial"/>
    </font>
    <font>
      <sz val="12"/>
      <color indexed="8"/>
      <name val="Calibri"/>
    </font>
    <font>
      <b/>
      <sz val="12"/>
      <color indexed="8"/>
      <name val="Arial"/>
    </font>
    <font>
      <b/>
      <sz val="10"/>
      <color indexed="9"/>
      <name val="Arial"/>
    </font>
    <font>
      <b/>
      <i/>
      <sz val="10"/>
      <color indexed="8"/>
      <name val="Arial"/>
    </font>
    <font>
      <sz val="12"/>
      <color indexed="8"/>
      <name val="Arial"/>
    </font>
    <font>
      <b/>
      <sz val="12"/>
      <color indexed="60"/>
      <name val="Arial"/>
    </font>
    <font>
      <b/>
      <sz val="10"/>
      <color indexed="60"/>
      <name val="Arial"/>
    </font>
    <font>
      <b/>
      <sz val="10"/>
      <color indexed="10"/>
      <name val="Arial"/>
    </font>
    <font>
      <b/>
      <i/>
      <sz val="12"/>
      <color indexed="8"/>
      <name val="Arial"/>
    </font>
    <font>
      <sz val="11"/>
      <color indexed="8"/>
      <name val="Calibri"/>
    </font>
    <font>
      <i/>
      <sz val="11"/>
      <color indexed="8"/>
      <name val="Calibri"/>
    </font>
    <font>
      <i/>
      <sz val="11"/>
      <color indexed="8"/>
      <name val="Calibri"/>
    </font>
    <font>
      <b/>
      <sz val="14"/>
      <color indexed="8"/>
      <name val="Calibri"/>
    </font>
    <font>
      <vertAlign val="superscript"/>
      <sz val="14"/>
      <color indexed="8"/>
      <name val="Calibri"/>
    </font>
    <font>
      <i/>
      <sz val="10"/>
      <color indexed="8"/>
      <name val="Calibri"/>
    </font>
    <font>
      <sz val="8"/>
      <name val="Arial"/>
    </font>
    <font>
      <b/>
      <sz val="10"/>
      <color indexed="8"/>
      <name val="Arial Cyr"/>
      <charset val="204"/>
    </font>
    <font>
      <sz val="10"/>
      <color indexed="8"/>
      <name val="Calibri"/>
    </font>
    <font>
      <sz val="11"/>
      <color indexed="10"/>
      <name val="Calibri"/>
      <family val="2"/>
      <charset val="204"/>
    </font>
    <font>
      <sz val="11"/>
      <color indexed="8"/>
      <name val="Arial Cyr"/>
      <charset val="204"/>
    </font>
    <font>
      <sz val="11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</fills>
  <borders count="8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top"/>
    </xf>
    <xf numFmtId="0" fontId="9" fillId="4" borderId="16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vertical="top" wrapText="1"/>
    </xf>
    <xf numFmtId="165" fontId="16" fillId="4" borderId="16" xfId="0" applyNumberFormat="1" applyFont="1" applyFill="1" applyBorder="1" applyAlignment="1">
      <alignment vertical="top"/>
    </xf>
    <xf numFmtId="165" fontId="16" fillId="4" borderId="12" xfId="0" applyNumberFormat="1" applyFont="1" applyFill="1" applyBorder="1" applyAlignment="1">
      <alignment vertical="top"/>
    </xf>
    <xf numFmtId="165" fontId="16" fillId="4" borderId="14" xfId="0" applyNumberFormat="1" applyFont="1" applyFill="1" applyBorder="1" applyAlignment="1">
      <alignment vertical="top"/>
    </xf>
    <xf numFmtId="165" fontId="17" fillId="4" borderId="12" xfId="0" applyNumberFormat="1" applyFont="1" applyFill="1" applyBorder="1" applyAlignment="1">
      <alignment vertical="top"/>
    </xf>
    <xf numFmtId="165" fontId="17" fillId="4" borderId="16" xfId="0" applyNumberFormat="1" applyFont="1" applyFill="1" applyBorder="1" applyAlignment="1">
      <alignment vertical="top"/>
    </xf>
    <xf numFmtId="0" fontId="17" fillId="4" borderId="13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5" borderId="13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vertical="top" wrapText="1"/>
    </xf>
    <xf numFmtId="165" fontId="7" fillId="5" borderId="18" xfId="0" applyNumberFormat="1" applyFont="1" applyFill="1" applyBorder="1" applyAlignment="1">
      <alignment vertical="top"/>
    </xf>
    <xf numFmtId="4" fontId="7" fillId="5" borderId="17" xfId="0" applyNumberFormat="1" applyFont="1" applyFill="1" applyBorder="1" applyAlignment="1">
      <alignment horizontal="right" vertical="top"/>
    </xf>
    <xf numFmtId="4" fontId="7" fillId="5" borderId="18" xfId="0" applyNumberFormat="1" applyFont="1" applyFill="1" applyBorder="1" applyAlignment="1">
      <alignment horizontal="right" vertical="top"/>
    </xf>
    <xf numFmtId="4" fontId="7" fillId="5" borderId="19" xfId="0" applyNumberFormat="1" applyFont="1" applyFill="1" applyBorder="1" applyAlignment="1">
      <alignment horizontal="right" vertical="top"/>
    </xf>
    <xf numFmtId="4" fontId="7" fillId="5" borderId="20" xfId="0" applyNumberFormat="1" applyFont="1" applyFill="1" applyBorder="1" applyAlignment="1">
      <alignment horizontal="right" vertical="top"/>
    </xf>
    <xf numFmtId="4" fontId="7" fillId="5" borderId="21" xfId="0" applyNumberFormat="1" applyFont="1" applyFill="1" applyBorder="1" applyAlignment="1">
      <alignment horizontal="right" vertical="top"/>
    </xf>
    <xf numFmtId="4" fontId="7" fillId="5" borderId="22" xfId="0" applyNumberFormat="1" applyFont="1" applyFill="1" applyBorder="1" applyAlignment="1">
      <alignment horizontal="right" vertical="top"/>
    </xf>
    <xf numFmtId="4" fontId="18" fillId="5" borderId="17" xfId="0" applyNumberFormat="1" applyFont="1" applyFill="1" applyBorder="1" applyAlignment="1">
      <alignment horizontal="right" vertical="top"/>
    </xf>
    <xf numFmtId="4" fontId="18" fillId="5" borderId="18" xfId="0" applyNumberFormat="1" applyFont="1" applyFill="1" applyBorder="1" applyAlignment="1">
      <alignment horizontal="right" vertical="top"/>
    </xf>
    <xf numFmtId="10" fontId="18" fillId="5" borderId="18" xfId="0" applyNumberFormat="1" applyFont="1" applyFill="1" applyBorder="1" applyAlignment="1">
      <alignment horizontal="right" vertical="top"/>
    </xf>
    <xf numFmtId="0" fontId="18" fillId="5" borderId="23" xfId="0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66" fontId="5" fillId="6" borderId="24" xfId="0" applyNumberFormat="1" applyFont="1" applyFill="1" applyBorder="1" applyAlignment="1">
      <alignment vertical="top"/>
    </xf>
    <xf numFmtId="49" fontId="5" fillId="6" borderId="25" xfId="0" applyNumberFormat="1" applyFont="1" applyFill="1" applyBorder="1" applyAlignment="1">
      <alignment horizontal="center" vertical="top"/>
    </xf>
    <xf numFmtId="166" fontId="15" fillId="6" borderId="26" xfId="0" applyNumberFormat="1" applyFont="1" applyFill="1" applyBorder="1" applyAlignment="1">
      <alignment vertical="top" wrapText="1"/>
    </xf>
    <xf numFmtId="166" fontId="5" fillId="6" borderId="27" xfId="0" applyNumberFormat="1" applyFont="1" applyFill="1" applyBorder="1" applyAlignment="1">
      <alignment vertical="top"/>
    </xf>
    <xf numFmtId="4" fontId="5" fillId="6" borderId="24" xfId="0" applyNumberFormat="1" applyFont="1" applyFill="1" applyBorder="1" applyAlignment="1">
      <alignment horizontal="right" vertical="top"/>
    </xf>
    <xf numFmtId="4" fontId="5" fillId="6" borderId="25" xfId="0" applyNumberFormat="1" applyFont="1" applyFill="1" applyBorder="1" applyAlignment="1">
      <alignment horizontal="right" vertical="top"/>
    </xf>
    <xf numFmtId="4" fontId="5" fillId="6" borderId="26" xfId="0" applyNumberFormat="1" applyFont="1" applyFill="1" applyBorder="1" applyAlignment="1">
      <alignment horizontal="right" vertical="top"/>
    </xf>
    <xf numFmtId="4" fontId="18" fillId="6" borderId="28" xfId="0" applyNumberFormat="1" applyFont="1" applyFill="1" applyBorder="1" applyAlignment="1">
      <alignment horizontal="right" vertical="top"/>
    </xf>
    <xf numFmtId="4" fontId="18" fillId="6" borderId="14" xfId="0" applyNumberFormat="1" applyFont="1" applyFill="1" applyBorder="1" applyAlignment="1">
      <alignment horizontal="right" vertical="top"/>
    </xf>
    <xf numFmtId="4" fontId="18" fillId="6" borderId="29" xfId="0" applyNumberFormat="1" applyFont="1" applyFill="1" applyBorder="1" applyAlignment="1">
      <alignment horizontal="right" vertical="top"/>
    </xf>
    <xf numFmtId="10" fontId="18" fillId="6" borderId="30" xfId="0" applyNumberFormat="1" applyFont="1" applyFill="1" applyBorder="1" applyAlignment="1">
      <alignment horizontal="right" vertical="top"/>
    </xf>
    <xf numFmtId="0" fontId="18" fillId="6" borderId="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5" fillId="0" borderId="1" xfId="0" applyNumberFormat="1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166" fontId="7" fillId="0" borderId="31" xfId="0" applyNumberFormat="1" applyFont="1" applyBorder="1" applyAlignment="1">
      <alignment vertical="top" wrapText="1"/>
    </xf>
    <xf numFmtId="166" fontId="7" fillId="0" borderId="3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4" fontId="7" fillId="0" borderId="31" xfId="0" applyNumberFormat="1" applyFont="1" applyBorder="1" applyAlignment="1">
      <alignment horizontal="right" vertical="top"/>
    </xf>
    <xf numFmtId="4" fontId="18" fillId="0" borderId="1" xfId="0" applyNumberFormat="1" applyFont="1" applyBorder="1" applyAlignment="1">
      <alignment horizontal="right" vertical="top"/>
    </xf>
    <xf numFmtId="4" fontId="18" fillId="0" borderId="3" xfId="0" applyNumberFormat="1" applyFont="1" applyBorder="1" applyAlignment="1">
      <alignment horizontal="right" vertical="top"/>
    </xf>
    <xf numFmtId="4" fontId="18" fillId="0" borderId="33" xfId="0" applyNumberFormat="1" applyFont="1" applyBorder="1" applyAlignment="1">
      <alignment horizontal="right" vertical="top"/>
    </xf>
    <xf numFmtId="10" fontId="19" fillId="0" borderId="31" xfId="0" applyNumberFormat="1" applyFont="1" applyBorder="1" applyAlignment="1">
      <alignment horizontal="right" vertical="top"/>
    </xf>
    <xf numFmtId="0" fontId="19" fillId="0" borderId="9" xfId="0" applyFont="1" applyBorder="1" applyAlignment="1">
      <alignment horizontal="right" vertical="top" wrapText="1"/>
    </xf>
    <xf numFmtId="166" fontId="5" fillId="0" borderId="34" xfId="0" applyNumberFormat="1" applyFont="1" applyBorder="1" applyAlignment="1">
      <alignment vertical="top"/>
    </xf>
    <xf numFmtId="49" fontId="5" fillId="0" borderId="35" xfId="0" applyNumberFormat="1" applyFont="1" applyBorder="1" applyAlignment="1">
      <alignment horizontal="center" vertical="top"/>
    </xf>
    <xf numFmtId="166" fontId="7" fillId="0" borderId="36" xfId="0" applyNumberFormat="1" applyFont="1" applyBorder="1" applyAlignment="1">
      <alignment vertical="top" wrapText="1"/>
    </xf>
    <xf numFmtId="166" fontId="7" fillId="0" borderId="37" xfId="0" applyNumberFormat="1" applyFont="1" applyBorder="1" applyAlignment="1">
      <alignment horizontal="center" vertical="top"/>
    </xf>
    <xf numFmtId="4" fontId="7" fillId="0" borderId="34" xfId="0" applyNumberFormat="1" applyFont="1" applyBorder="1" applyAlignment="1">
      <alignment horizontal="right" vertical="top"/>
    </xf>
    <xf numFmtId="4" fontId="7" fillId="0" borderId="35" xfId="0" applyNumberFormat="1" applyFont="1" applyBorder="1" applyAlignment="1">
      <alignment horizontal="right" vertical="top"/>
    </xf>
    <xf numFmtId="4" fontId="7" fillId="0" borderId="36" xfId="0" applyNumberFormat="1" applyFont="1" applyBorder="1" applyAlignment="1">
      <alignment horizontal="right" vertical="top"/>
    </xf>
    <xf numFmtId="4" fontId="18" fillId="0" borderId="34" xfId="0" applyNumberFormat="1" applyFont="1" applyBorder="1" applyAlignment="1">
      <alignment horizontal="right" vertical="top"/>
    </xf>
    <xf numFmtId="4" fontId="18" fillId="0" borderId="38" xfId="0" applyNumberFormat="1" applyFont="1" applyBorder="1" applyAlignment="1">
      <alignment horizontal="right" vertical="top"/>
    </xf>
    <xf numFmtId="4" fontId="18" fillId="0" borderId="39" xfId="0" applyNumberFormat="1" applyFont="1" applyBorder="1" applyAlignment="1">
      <alignment horizontal="right" vertical="top"/>
    </xf>
    <xf numFmtId="10" fontId="19" fillId="0" borderId="4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right" vertical="top" wrapText="1"/>
    </xf>
    <xf numFmtId="4" fontId="5" fillId="6" borderId="41" xfId="0" applyNumberFormat="1" applyFont="1" applyFill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166" fontId="5" fillId="0" borderId="42" xfId="0" applyNumberFormat="1" applyFont="1" applyBorder="1" applyAlignment="1">
      <alignment vertical="top"/>
    </xf>
    <xf numFmtId="49" fontId="5" fillId="0" borderId="43" xfId="0" applyNumberFormat="1" applyFont="1" applyBorder="1" applyAlignment="1">
      <alignment horizontal="center" vertical="top"/>
    </xf>
    <xf numFmtId="166" fontId="7" fillId="0" borderId="40" xfId="0" applyNumberFormat="1" applyFont="1" applyBorder="1" applyAlignment="1">
      <alignment vertical="top" wrapText="1"/>
    </xf>
    <xf numFmtId="166" fontId="7" fillId="0" borderId="44" xfId="0" applyNumberFormat="1" applyFont="1" applyBorder="1" applyAlignment="1">
      <alignment horizontal="center" vertical="top"/>
    </xf>
    <xf numFmtId="4" fontId="7" fillId="0" borderId="42" xfId="0" applyNumberFormat="1" applyFont="1" applyBorder="1" applyAlignment="1">
      <alignment horizontal="right" vertical="top"/>
    </xf>
    <xf numFmtId="4" fontId="7" fillId="0" borderId="43" xfId="0" applyNumberFormat="1" applyFont="1" applyBorder="1" applyAlignment="1">
      <alignment horizontal="right" vertical="top"/>
    </xf>
    <xf numFmtId="4" fontId="7" fillId="0" borderId="40" xfId="0" applyNumberFormat="1" applyFont="1" applyBorder="1" applyAlignment="1">
      <alignment horizontal="right" vertical="top"/>
    </xf>
    <xf numFmtId="4" fontId="7" fillId="0" borderId="45" xfId="0" applyNumberFormat="1" applyFont="1" applyBorder="1" applyAlignment="1">
      <alignment horizontal="right" vertical="top"/>
    </xf>
    <xf numFmtId="10" fontId="18" fillId="6" borderId="31" xfId="0" applyNumberFormat="1" applyFont="1" applyFill="1" applyBorder="1" applyAlignment="1">
      <alignment horizontal="right" vertical="top"/>
    </xf>
    <xf numFmtId="0" fontId="18" fillId="6" borderId="9" xfId="0" applyFont="1" applyFill="1" applyBorder="1" applyAlignment="1">
      <alignment horizontal="right" vertical="top" wrapText="1"/>
    </xf>
    <xf numFmtId="10" fontId="19" fillId="0" borderId="36" xfId="0" applyNumberFormat="1" applyFont="1" applyBorder="1" applyAlignment="1">
      <alignment horizontal="right" vertical="top"/>
    </xf>
    <xf numFmtId="0" fontId="19" fillId="0" borderId="46" xfId="0" applyFont="1" applyBorder="1" applyAlignment="1">
      <alignment horizontal="right" vertical="top" wrapText="1"/>
    </xf>
    <xf numFmtId="166" fontId="15" fillId="7" borderId="23" xfId="0" applyNumberFormat="1" applyFont="1" applyFill="1" applyBorder="1" applyAlignment="1">
      <alignment vertical="top"/>
    </xf>
    <xf numFmtId="166" fontId="5" fillId="7" borderId="47" xfId="0" applyNumberFormat="1" applyFont="1" applyFill="1" applyBorder="1" applyAlignment="1">
      <alignment horizontal="center" vertical="top"/>
    </xf>
    <xf numFmtId="166" fontId="5" fillId="7" borderId="48" xfId="0" applyNumberFormat="1" applyFont="1" applyFill="1" applyBorder="1" applyAlignment="1">
      <alignment vertical="top" wrapText="1"/>
    </xf>
    <xf numFmtId="166" fontId="5" fillId="7" borderId="12" xfId="0" applyNumberFormat="1" applyFont="1" applyFill="1" applyBorder="1" applyAlignment="1">
      <alignment vertical="top"/>
    </xf>
    <xf numFmtId="4" fontId="5" fillId="7" borderId="19" xfId="0" applyNumberFormat="1" applyFont="1" applyFill="1" applyBorder="1" applyAlignment="1">
      <alignment horizontal="right" vertical="top"/>
    </xf>
    <xf numFmtId="4" fontId="5" fillId="7" borderId="17" xfId="0" applyNumberFormat="1" applyFont="1" applyFill="1" applyBorder="1" applyAlignment="1">
      <alignment horizontal="right" vertical="top"/>
    </xf>
    <xf numFmtId="4" fontId="5" fillId="7" borderId="20" xfId="0" applyNumberFormat="1" applyFont="1" applyFill="1" applyBorder="1" applyAlignment="1">
      <alignment horizontal="right" vertical="top"/>
    </xf>
    <xf numFmtId="4" fontId="5" fillId="7" borderId="23" xfId="0" applyNumberFormat="1" applyFont="1" applyFill="1" applyBorder="1" applyAlignment="1">
      <alignment horizontal="right" vertical="top"/>
    </xf>
    <xf numFmtId="4" fontId="5" fillId="7" borderId="47" xfId="0" applyNumberFormat="1" applyFont="1" applyFill="1" applyBorder="1" applyAlignment="1">
      <alignment horizontal="right" vertical="top"/>
    </xf>
    <xf numFmtId="4" fontId="5" fillId="7" borderId="18" xfId="0" applyNumberFormat="1" applyFont="1" applyFill="1" applyBorder="1" applyAlignment="1">
      <alignment horizontal="right" vertical="top"/>
    </xf>
    <xf numFmtId="10" fontId="5" fillId="7" borderId="49" xfId="0" applyNumberFormat="1" applyFont="1" applyFill="1" applyBorder="1" applyAlignment="1">
      <alignment horizontal="right" vertical="top"/>
    </xf>
    <xf numFmtId="0" fontId="5" fillId="7" borderId="23" xfId="0" applyFont="1" applyFill="1" applyBorder="1" applyAlignment="1">
      <alignment horizontal="right" vertical="top" wrapText="1"/>
    </xf>
    <xf numFmtId="166" fontId="5" fillId="5" borderId="50" xfId="0" applyNumberFormat="1" applyFont="1" applyFill="1" applyBorder="1" applyAlignment="1">
      <alignment vertical="top"/>
    </xf>
    <xf numFmtId="0" fontId="5" fillId="5" borderId="51" xfId="0" applyFont="1" applyFill="1" applyBorder="1" applyAlignment="1">
      <alignment horizontal="center" vertical="top"/>
    </xf>
    <xf numFmtId="166" fontId="5" fillId="5" borderId="17" xfId="0" applyNumberFormat="1" applyFont="1" applyFill="1" applyBorder="1" applyAlignment="1">
      <alignment horizontal="left" vertical="top" wrapText="1"/>
    </xf>
    <xf numFmtId="166" fontId="7" fillId="5" borderId="22" xfId="0" applyNumberFormat="1" applyFont="1" applyFill="1" applyBorder="1" applyAlignment="1">
      <alignment vertical="top"/>
    </xf>
    <xf numFmtId="4" fontId="7" fillId="5" borderId="0" xfId="0" applyNumberFormat="1" applyFont="1" applyFill="1" applyBorder="1" applyAlignment="1">
      <alignment horizontal="right" vertical="top"/>
    </xf>
    <xf numFmtId="4" fontId="7" fillId="5" borderId="51" xfId="0" applyNumberFormat="1" applyFont="1" applyFill="1" applyBorder="1" applyAlignment="1">
      <alignment horizontal="right" vertical="top"/>
    </xf>
    <xf numFmtId="4" fontId="7" fillId="5" borderId="15" xfId="0" applyNumberFormat="1" applyFont="1" applyFill="1" applyBorder="1" applyAlignment="1">
      <alignment horizontal="right" vertical="top"/>
    </xf>
    <xf numFmtId="166" fontId="15" fillId="6" borderId="30" xfId="0" applyNumberFormat="1" applyFont="1" applyFill="1" applyBorder="1" applyAlignment="1">
      <alignment vertical="top" wrapText="1"/>
    </xf>
    <xf numFmtId="166" fontId="5" fillId="6" borderId="52" xfId="0" applyNumberFormat="1" applyFont="1" applyFill="1" applyBorder="1" applyAlignment="1">
      <alignment horizontal="center" vertical="top"/>
    </xf>
    <xf numFmtId="166" fontId="5" fillId="7" borderId="49" xfId="0" applyNumberFormat="1" applyFont="1" applyFill="1" applyBorder="1" applyAlignment="1">
      <alignment vertical="top" wrapText="1"/>
    </xf>
    <xf numFmtId="166" fontId="5" fillId="7" borderId="17" xfId="0" applyNumberFormat="1" applyFont="1" applyFill="1" applyBorder="1" applyAlignment="1">
      <alignment vertical="top"/>
    </xf>
    <xf numFmtId="49" fontId="5" fillId="5" borderId="53" xfId="0" applyNumberFormat="1" applyFont="1" applyFill="1" applyBorder="1" applyAlignment="1">
      <alignment horizontal="center" vertical="top"/>
    </xf>
    <xf numFmtId="166" fontId="5" fillId="5" borderId="54" xfId="0" applyNumberFormat="1" applyFont="1" applyFill="1" applyBorder="1" applyAlignment="1">
      <alignment horizontal="left" vertical="top" wrapText="1"/>
    </xf>
    <xf numFmtId="166" fontId="7" fillId="5" borderId="55" xfId="0" applyNumberFormat="1" applyFont="1" applyFill="1" applyBorder="1" applyAlignment="1">
      <alignment vertical="top"/>
    </xf>
    <xf numFmtId="4" fontId="7" fillId="5" borderId="54" xfId="0" applyNumberFormat="1" applyFont="1" applyFill="1" applyBorder="1" applyAlignment="1">
      <alignment horizontal="right" vertical="top"/>
    </xf>
    <xf numFmtId="4" fontId="7" fillId="5" borderId="55" xfId="0" applyNumberFormat="1" applyFont="1" applyFill="1" applyBorder="1" applyAlignment="1">
      <alignment horizontal="right" vertical="top"/>
    </xf>
    <xf numFmtId="166" fontId="5" fillId="6" borderId="52" xfId="0" applyNumberFormat="1" applyFont="1" applyFill="1" applyBorder="1" applyAlignment="1">
      <alignment vertical="top"/>
    </xf>
    <xf numFmtId="10" fontId="18" fillId="6" borderId="11" xfId="0" applyNumberFormat="1" applyFont="1" applyFill="1" applyBorder="1" applyAlignment="1">
      <alignment horizontal="right" vertical="top"/>
    </xf>
    <xf numFmtId="4" fontId="18" fillId="0" borderId="56" xfId="0" applyNumberFormat="1" applyFont="1" applyBorder="1" applyAlignment="1">
      <alignment horizontal="right" vertical="top"/>
    </xf>
    <xf numFmtId="10" fontId="19" fillId="0" borderId="57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10" fontId="18" fillId="6" borderId="57" xfId="0" applyNumberFormat="1" applyFont="1" applyFill="1" applyBorder="1" applyAlignment="1">
      <alignment horizontal="right" vertical="top"/>
    </xf>
    <xf numFmtId="166" fontId="15" fillId="7" borderId="19" xfId="0" applyNumberFormat="1" applyFont="1" applyFill="1" applyBorder="1" applyAlignment="1">
      <alignment vertical="top"/>
    </xf>
    <xf numFmtId="166" fontId="5" fillId="7" borderId="20" xfId="0" applyNumberFormat="1" applyFont="1" applyFill="1" applyBorder="1" applyAlignment="1">
      <alignment horizontal="center" vertical="top"/>
    </xf>
    <xf numFmtId="166" fontId="7" fillId="7" borderId="48" xfId="0" applyNumberFormat="1" applyFont="1" applyFill="1" applyBorder="1" applyAlignment="1">
      <alignment vertical="top" wrapText="1"/>
    </xf>
    <xf numFmtId="166" fontId="7" fillId="7" borderId="12" xfId="0" applyNumberFormat="1" applyFont="1" applyFill="1" applyBorder="1" applyAlignment="1">
      <alignment vertical="top"/>
    </xf>
    <xf numFmtId="4" fontId="5" fillId="7" borderId="28" xfId="0" applyNumberFormat="1" applyFont="1" applyFill="1" applyBorder="1" applyAlignment="1">
      <alignment horizontal="right" vertical="top"/>
    </xf>
    <xf numFmtId="4" fontId="5" fillId="7" borderId="59" xfId="0" applyNumberFormat="1" applyFont="1" applyFill="1" applyBorder="1" applyAlignment="1">
      <alignment horizontal="right" vertical="top"/>
    </xf>
    <xf numFmtId="4" fontId="5" fillId="7" borderId="48" xfId="0" applyNumberFormat="1" applyFont="1" applyFill="1" applyBorder="1" applyAlignment="1">
      <alignment horizontal="right" vertical="top"/>
    </xf>
    <xf numFmtId="4" fontId="5" fillId="7" borderId="29" xfId="0" applyNumberFormat="1" applyFont="1" applyFill="1" applyBorder="1" applyAlignment="1">
      <alignment horizontal="right" vertical="top"/>
    </xf>
    <xf numFmtId="4" fontId="5" fillId="7" borderId="60" xfId="0" applyNumberFormat="1" applyFont="1" applyFill="1" applyBorder="1" applyAlignment="1">
      <alignment horizontal="right" vertical="top"/>
    </xf>
    <xf numFmtId="4" fontId="5" fillId="7" borderId="16" xfId="0" applyNumberFormat="1" applyFont="1" applyFill="1" applyBorder="1" applyAlignment="1">
      <alignment horizontal="right" vertical="top"/>
    </xf>
    <xf numFmtId="10" fontId="5" fillId="7" borderId="61" xfId="0" applyNumberFormat="1" applyFont="1" applyFill="1" applyBorder="1" applyAlignment="1">
      <alignment horizontal="right" vertical="top"/>
    </xf>
    <xf numFmtId="0" fontId="5" fillId="7" borderId="46" xfId="0" applyFont="1" applyFill="1" applyBorder="1" applyAlignment="1">
      <alignment horizontal="right" vertical="top" wrapText="1"/>
    </xf>
    <xf numFmtId="166" fontId="5" fillId="5" borderId="62" xfId="0" applyNumberFormat="1" applyFont="1" applyFill="1" applyBorder="1" applyAlignment="1">
      <alignment vertical="top"/>
    </xf>
    <xf numFmtId="49" fontId="5" fillId="5" borderId="51" xfId="0" applyNumberFormat="1" applyFont="1" applyFill="1" applyBorder="1" applyAlignment="1">
      <alignment horizontal="center" vertical="top"/>
    </xf>
    <xf numFmtId="166" fontId="7" fillId="5" borderId="18" xfId="0" applyNumberFormat="1" applyFont="1" applyFill="1" applyBorder="1" applyAlignment="1">
      <alignment vertical="top"/>
    </xf>
    <xf numFmtId="4" fontId="5" fillId="6" borderId="63" xfId="0" applyNumberFormat="1" applyFont="1" applyFill="1" applyBorder="1" applyAlignment="1">
      <alignment horizontal="right" vertical="top"/>
    </xf>
    <xf numFmtId="4" fontId="5" fillId="6" borderId="64" xfId="0" applyNumberFormat="1" applyFont="1" applyFill="1" applyBorder="1" applyAlignment="1">
      <alignment horizontal="right" vertical="top"/>
    </xf>
    <xf numFmtId="4" fontId="5" fillId="6" borderId="30" xfId="0" applyNumberFormat="1" applyFont="1" applyFill="1" applyBorder="1" applyAlignment="1">
      <alignment horizontal="right" vertical="top"/>
    </xf>
    <xf numFmtId="4" fontId="5" fillId="6" borderId="65" xfId="0" applyNumberFormat="1" applyFont="1" applyFill="1" applyBorder="1" applyAlignment="1">
      <alignment horizontal="right" vertical="top"/>
    </xf>
    <xf numFmtId="166" fontId="7" fillId="0" borderId="32" xfId="0" applyNumberFormat="1" applyFont="1" applyBorder="1" applyAlignment="1">
      <alignment vertical="top"/>
    </xf>
    <xf numFmtId="4" fontId="7" fillId="0" borderId="33" xfId="0" applyNumberFormat="1" applyFont="1" applyBorder="1" applyAlignment="1">
      <alignment horizontal="right" vertical="top"/>
    </xf>
    <xf numFmtId="166" fontId="7" fillId="0" borderId="44" xfId="0" applyNumberFormat="1" applyFont="1" applyBorder="1" applyAlignment="1">
      <alignment vertical="top"/>
    </xf>
    <xf numFmtId="4" fontId="7" fillId="0" borderId="66" xfId="0" applyNumberFormat="1" applyFont="1" applyBorder="1" applyAlignment="1">
      <alignment horizontal="right" vertical="top"/>
    </xf>
    <xf numFmtId="4" fontId="5" fillId="7" borderId="21" xfId="0" applyNumberFormat="1" applyFont="1" applyFill="1" applyBorder="1" applyAlignment="1">
      <alignment horizontal="right" vertical="top"/>
    </xf>
    <xf numFmtId="10" fontId="5" fillId="7" borderId="48" xfId="0" applyNumberFormat="1" applyFont="1" applyFill="1" applyBorder="1" applyAlignment="1">
      <alignment horizontal="right" vertical="top"/>
    </xf>
    <xf numFmtId="0" fontId="5" fillId="7" borderId="13" xfId="0" applyFont="1" applyFill="1" applyBorder="1" applyAlignment="1">
      <alignment horizontal="right" vertical="top" wrapText="1"/>
    </xf>
    <xf numFmtId="166" fontId="5" fillId="5" borderId="28" xfId="0" applyNumberFormat="1" applyFont="1" applyFill="1" applyBorder="1" applyAlignment="1">
      <alignment vertical="top"/>
    </xf>
    <xf numFmtId="49" fontId="5" fillId="5" borderId="48" xfId="0" applyNumberFormat="1" applyFont="1" applyFill="1" applyBorder="1" applyAlignment="1">
      <alignment horizontal="center" vertical="top"/>
    </xf>
    <xf numFmtId="4" fontId="5" fillId="6" borderId="67" xfId="0" applyNumberFormat="1" applyFont="1" applyFill="1" applyBorder="1" applyAlignment="1">
      <alignment horizontal="right" vertical="top"/>
    </xf>
    <xf numFmtId="4" fontId="5" fillId="6" borderId="68" xfId="0" applyNumberFormat="1" applyFont="1" applyFill="1" applyBorder="1" applyAlignment="1">
      <alignment horizontal="right" vertical="top"/>
    </xf>
    <xf numFmtId="166" fontId="7" fillId="0" borderId="32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31" xfId="0" applyNumberFormat="1" applyFont="1" applyBorder="1" applyAlignment="1">
      <alignment horizontal="right" vertical="top" wrapText="1"/>
    </xf>
    <xf numFmtId="4" fontId="7" fillId="0" borderId="3" xfId="0" applyNumberFormat="1" applyFont="1" applyBorder="1" applyAlignment="1">
      <alignment horizontal="right" vertical="top" wrapText="1"/>
    </xf>
    <xf numFmtId="166" fontId="7" fillId="0" borderId="37" xfId="0" applyNumberFormat="1" applyFont="1" applyBorder="1" applyAlignment="1">
      <alignment vertical="top" wrapText="1"/>
    </xf>
    <xf numFmtId="4" fontId="7" fillId="0" borderId="34" xfId="0" applyNumberFormat="1" applyFont="1" applyBorder="1" applyAlignment="1">
      <alignment horizontal="right" vertical="top" wrapText="1"/>
    </xf>
    <xf numFmtId="4" fontId="7" fillId="0" borderId="35" xfId="0" applyNumberFormat="1" applyFont="1" applyBorder="1" applyAlignment="1">
      <alignment horizontal="right" vertical="top" wrapText="1"/>
    </xf>
    <xf numFmtId="4" fontId="7" fillId="0" borderId="36" xfId="0" applyNumberFormat="1" applyFont="1" applyBorder="1" applyAlignment="1">
      <alignment horizontal="right" vertical="top" wrapText="1"/>
    </xf>
    <xf numFmtId="4" fontId="7" fillId="0" borderId="42" xfId="0" applyNumberFormat="1" applyFont="1" applyBorder="1" applyAlignment="1">
      <alignment horizontal="right" vertical="top" wrapText="1"/>
    </xf>
    <xf numFmtId="4" fontId="7" fillId="0" borderId="43" xfId="0" applyNumberFormat="1" applyFont="1" applyBorder="1" applyAlignment="1">
      <alignment horizontal="right" vertical="top" wrapText="1"/>
    </xf>
    <xf numFmtId="4" fontId="7" fillId="0" borderId="45" xfId="0" applyNumberFormat="1" applyFont="1" applyBorder="1" applyAlignment="1">
      <alignment horizontal="right" vertical="top" wrapText="1"/>
    </xf>
    <xf numFmtId="4" fontId="7" fillId="0" borderId="39" xfId="0" applyNumberFormat="1" applyFont="1" applyBorder="1" applyAlignment="1">
      <alignment horizontal="right" vertical="top"/>
    </xf>
    <xf numFmtId="4" fontId="7" fillId="0" borderId="38" xfId="0" applyNumberFormat="1" applyFont="1" applyBorder="1" applyAlignment="1">
      <alignment horizontal="right" vertical="top"/>
    </xf>
    <xf numFmtId="166" fontId="7" fillId="0" borderId="31" xfId="0" applyNumberFormat="1" applyFont="1" applyBorder="1" applyAlignment="1">
      <alignment horizontal="left" vertical="top" wrapText="1"/>
    </xf>
    <xf numFmtId="166" fontId="7" fillId="0" borderId="36" xfId="0" applyNumberFormat="1" applyFont="1" applyBorder="1" applyAlignment="1">
      <alignment horizontal="left" vertical="top" wrapText="1"/>
    </xf>
    <xf numFmtId="49" fontId="5" fillId="5" borderId="48" xfId="0" applyNumberFormat="1" applyFont="1" applyFill="1" applyBorder="1" applyAlignment="1">
      <alignment horizontal="center" vertical="top" wrapText="1"/>
    </xf>
    <xf numFmtId="4" fontId="18" fillId="5" borderId="55" xfId="0" applyNumberFormat="1" applyFont="1" applyFill="1" applyBorder="1" applyAlignment="1">
      <alignment horizontal="right" vertical="top"/>
    </xf>
    <xf numFmtId="4" fontId="18" fillId="5" borderId="64" xfId="0" applyNumberFormat="1" applyFont="1" applyFill="1" applyBorder="1" applyAlignment="1">
      <alignment horizontal="right" vertical="top"/>
    </xf>
    <xf numFmtId="10" fontId="18" fillId="5" borderId="30" xfId="0" applyNumberFormat="1" applyFont="1" applyFill="1" applyBorder="1" applyAlignment="1">
      <alignment horizontal="right" vertical="top"/>
    </xf>
    <xf numFmtId="0" fontId="18" fillId="5" borderId="4" xfId="0" applyFont="1" applyFill="1" applyBorder="1" applyAlignment="1">
      <alignment horizontal="right" vertical="top" wrapText="1"/>
    </xf>
    <xf numFmtId="4" fontId="18" fillId="0" borderId="42" xfId="0" applyNumberFormat="1" applyFont="1" applyBorder="1" applyAlignment="1">
      <alignment horizontal="right" vertical="top"/>
    </xf>
    <xf numFmtId="4" fontId="18" fillId="0" borderId="45" xfId="0" applyNumberFormat="1" applyFont="1" applyBorder="1" applyAlignment="1">
      <alignment horizontal="right" vertical="top"/>
    </xf>
    <xf numFmtId="4" fontId="18" fillId="0" borderId="69" xfId="0" applyNumberFormat="1" applyFont="1" applyBorder="1" applyAlignment="1">
      <alignment horizontal="right" vertical="top"/>
    </xf>
    <xf numFmtId="166" fontId="5" fillId="5" borderId="18" xfId="0" applyNumberFormat="1" applyFont="1" applyFill="1" applyBorder="1" applyAlignment="1">
      <alignment vertical="top"/>
    </xf>
    <xf numFmtId="4" fontId="5" fillId="5" borderId="17" xfId="0" applyNumberFormat="1" applyFont="1" applyFill="1" applyBorder="1" applyAlignment="1">
      <alignment horizontal="right" vertical="top"/>
    </xf>
    <xf numFmtId="4" fontId="5" fillId="5" borderId="18" xfId="0" applyNumberFormat="1" applyFont="1" applyFill="1" applyBorder="1" applyAlignment="1">
      <alignment horizontal="right" vertical="top"/>
    </xf>
    <xf numFmtId="4" fontId="5" fillId="5" borderId="22" xfId="0" applyNumberFormat="1" applyFont="1" applyFill="1" applyBorder="1" applyAlignment="1">
      <alignment horizontal="right" vertical="top"/>
    </xf>
    <xf numFmtId="166" fontId="15" fillId="6" borderId="30" xfId="0" applyNumberFormat="1" applyFont="1" applyFill="1" applyBorder="1" applyAlignment="1">
      <alignment horizontal="left" vertical="top" wrapText="1"/>
    </xf>
    <xf numFmtId="166" fontId="15" fillId="6" borderId="26" xfId="0" applyNumberFormat="1" applyFont="1" applyFill="1" applyBorder="1" applyAlignment="1">
      <alignment horizontal="left" vertical="top" wrapText="1"/>
    </xf>
    <xf numFmtId="10" fontId="5" fillId="7" borderId="16" xfId="0" applyNumberFormat="1" applyFont="1" applyFill="1" applyBorder="1" applyAlignment="1">
      <alignment horizontal="right" vertical="top"/>
    </xf>
    <xf numFmtId="166" fontId="5" fillId="5" borderId="13" xfId="0" applyNumberFormat="1" applyFont="1" applyFill="1" applyBorder="1" applyAlignment="1">
      <alignment vertical="top"/>
    </xf>
    <xf numFmtId="49" fontId="5" fillId="5" borderId="12" xfId="0" applyNumberFormat="1" applyFont="1" applyFill="1" applyBorder="1" applyAlignment="1">
      <alignment horizontal="center" vertical="top"/>
    </xf>
    <xf numFmtId="49" fontId="5" fillId="0" borderId="2" xfId="0" quotePrefix="1" applyNumberFormat="1" applyFont="1" applyBorder="1" applyAlignment="1">
      <alignment horizontal="center" vertical="top"/>
    </xf>
    <xf numFmtId="10" fontId="5" fillId="7" borderId="36" xfId="0" applyNumberFormat="1" applyFont="1" applyFill="1" applyBorder="1" applyAlignment="1">
      <alignment horizontal="right" vertical="top"/>
    </xf>
    <xf numFmtId="166" fontId="5" fillId="5" borderId="12" xfId="0" applyNumberFormat="1" applyFont="1" applyFill="1" applyBorder="1" applyAlignment="1">
      <alignment horizontal="left" vertical="top" wrapText="1"/>
    </xf>
    <xf numFmtId="166" fontId="7" fillId="5" borderId="16" xfId="0" applyNumberFormat="1" applyFont="1" applyFill="1" applyBorder="1" applyAlignment="1">
      <alignment horizontal="center" vertical="top"/>
    </xf>
    <xf numFmtId="4" fontId="7" fillId="5" borderId="12" xfId="0" applyNumberFormat="1" applyFont="1" applyFill="1" applyBorder="1" applyAlignment="1">
      <alignment horizontal="right" vertical="top"/>
    </xf>
    <xf numFmtId="4" fontId="7" fillId="5" borderId="16" xfId="0" applyNumberFormat="1" applyFont="1" applyFill="1" applyBorder="1" applyAlignment="1">
      <alignment horizontal="right" vertical="top"/>
    </xf>
    <xf numFmtId="4" fontId="7" fillId="5" borderId="14" xfId="0" applyNumberFormat="1" applyFont="1" applyFill="1" applyBorder="1" applyAlignment="1">
      <alignment horizontal="right" vertical="top"/>
    </xf>
    <xf numFmtId="10" fontId="5" fillId="5" borderId="18" xfId="0" applyNumberFormat="1" applyFont="1" applyFill="1" applyBorder="1" applyAlignment="1">
      <alignment horizontal="right" vertical="top"/>
    </xf>
    <xf numFmtId="0" fontId="5" fillId="5" borderId="23" xfId="0" applyFont="1" applyFill="1" applyBorder="1" applyAlignment="1">
      <alignment horizontal="right" vertical="top" wrapText="1"/>
    </xf>
    <xf numFmtId="166" fontId="5" fillId="0" borderId="24" xfId="0" applyNumberFormat="1" applyFont="1" applyBorder="1" applyAlignment="1">
      <alignment vertical="top"/>
    </xf>
    <xf numFmtId="167" fontId="5" fillId="0" borderId="25" xfId="0" applyNumberFormat="1" applyFont="1" applyBorder="1" applyAlignment="1">
      <alignment horizontal="center" vertical="top"/>
    </xf>
    <xf numFmtId="166" fontId="7" fillId="0" borderId="25" xfId="0" applyNumberFormat="1" applyFont="1" applyBorder="1" applyAlignment="1">
      <alignment vertical="top" wrapText="1"/>
    </xf>
    <xf numFmtId="166" fontId="7" fillId="0" borderId="26" xfId="0" applyNumberFormat="1" applyFont="1" applyBorder="1" applyAlignment="1">
      <alignment horizontal="center" vertical="top"/>
    </xf>
    <xf numFmtId="4" fontId="7" fillId="0" borderId="24" xfId="0" applyNumberFormat="1" applyFont="1" applyBorder="1" applyAlignment="1">
      <alignment horizontal="right" vertical="top"/>
    </xf>
    <xf numFmtId="4" fontId="7" fillId="0" borderId="25" xfId="0" applyNumberFormat="1" applyFont="1" applyBorder="1" applyAlignment="1">
      <alignment horizontal="right" vertical="top"/>
    </xf>
    <xf numFmtId="4" fontId="7" fillId="0" borderId="26" xfId="0" applyNumberFormat="1" applyFont="1" applyBorder="1" applyAlignment="1">
      <alignment horizontal="right" vertical="top"/>
    </xf>
    <xf numFmtId="4" fontId="7" fillId="0" borderId="41" xfId="0" applyNumberFormat="1" applyFont="1" applyBorder="1" applyAlignment="1">
      <alignment horizontal="right" vertical="top"/>
    </xf>
    <xf numFmtId="4" fontId="7" fillId="0" borderId="65" xfId="0" applyNumberFormat="1" applyFont="1" applyBorder="1" applyAlignment="1">
      <alignment horizontal="right" vertical="top"/>
    </xf>
    <xf numFmtId="4" fontId="18" fillId="0" borderId="24" xfId="0" applyNumberFormat="1" applyFont="1" applyBorder="1" applyAlignment="1">
      <alignment horizontal="right" vertical="top"/>
    </xf>
    <xf numFmtId="4" fontId="18" fillId="0" borderId="41" xfId="0" applyNumberFormat="1" applyFont="1" applyBorder="1" applyAlignment="1">
      <alignment horizontal="right" vertical="top"/>
    </xf>
    <xf numFmtId="4" fontId="18" fillId="0" borderId="70" xfId="0" applyNumberFormat="1" applyFont="1" applyBorder="1" applyAlignment="1">
      <alignment horizontal="right" vertical="top"/>
    </xf>
    <xf numFmtId="10" fontId="18" fillId="0" borderId="26" xfId="0" applyNumberFormat="1" applyFont="1" applyBorder="1" applyAlignment="1">
      <alignment horizontal="right" vertical="top"/>
    </xf>
    <xf numFmtId="0" fontId="18" fillId="0" borderId="71" xfId="0" applyFont="1" applyBorder="1" applyAlignment="1">
      <alignment horizontal="right" vertical="top" wrapText="1"/>
    </xf>
    <xf numFmtId="167" fontId="5" fillId="0" borderId="2" xfId="0" applyNumberFormat="1" applyFont="1" applyBorder="1" applyAlignment="1">
      <alignment horizontal="center" vertical="top"/>
    </xf>
    <xf numFmtId="166" fontId="7" fillId="0" borderId="2" xfId="0" applyNumberFormat="1" applyFont="1" applyBorder="1" applyAlignment="1">
      <alignment vertical="top" wrapText="1"/>
    </xf>
    <xf numFmtId="166" fontId="7" fillId="0" borderId="31" xfId="0" applyNumberFormat="1" applyFont="1" applyBorder="1" applyAlignment="1">
      <alignment horizontal="center" vertical="top"/>
    </xf>
    <xf numFmtId="10" fontId="18" fillId="0" borderId="31" xfId="0" applyNumberFormat="1" applyFont="1" applyBorder="1" applyAlignment="1">
      <alignment horizontal="right" vertical="top"/>
    </xf>
    <xf numFmtId="0" fontId="18" fillId="0" borderId="9" xfId="0" applyFont="1" applyBorder="1" applyAlignment="1">
      <alignment horizontal="right" vertical="top" wrapText="1"/>
    </xf>
    <xf numFmtId="167" fontId="5" fillId="0" borderId="43" xfId="0" applyNumberFormat="1" applyFont="1" applyBorder="1" applyAlignment="1">
      <alignment horizontal="center" vertical="top"/>
    </xf>
    <xf numFmtId="166" fontId="7" fillId="0" borderId="43" xfId="0" applyNumberFormat="1" applyFont="1" applyBorder="1" applyAlignment="1">
      <alignment vertical="top" wrapText="1"/>
    </xf>
    <xf numFmtId="166" fontId="7" fillId="0" borderId="40" xfId="0" applyNumberFormat="1" applyFont="1" applyBorder="1" applyAlignment="1">
      <alignment horizontal="center" vertical="top"/>
    </xf>
    <xf numFmtId="166" fontId="15" fillId="7" borderId="7" xfId="0" applyNumberFormat="1" applyFont="1" applyFill="1" applyBorder="1" applyAlignment="1">
      <alignment vertical="top"/>
    </xf>
    <xf numFmtId="166" fontId="5" fillId="7" borderId="8" xfId="0" applyNumberFormat="1" applyFont="1" applyFill="1" applyBorder="1" applyAlignment="1">
      <alignment horizontal="center" vertical="top"/>
    </xf>
    <xf numFmtId="166" fontId="7" fillId="7" borderId="53" xfId="0" applyNumberFormat="1" applyFont="1" applyFill="1" applyBorder="1" applyAlignment="1">
      <alignment vertical="top" wrapText="1"/>
    </xf>
    <xf numFmtId="166" fontId="7" fillId="7" borderId="51" xfId="0" applyNumberFormat="1" applyFont="1" applyFill="1" applyBorder="1" applyAlignment="1">
      <alignment vertical="top"/>
    </xf>
    <xf numFmtId="4" fontId="5" fillId="7" borderId="50" xfId="0" applyNumberFormat="1" applyFont="1" applyFill="1" applyBorder="1" applyAlignment="1">
      <alignment horizontal="right" vertical="top"/>
    </xf>
    <xf numFmtId="4" fontId="5" fillId="7" borderId="72" xfId="0" applyNumberFormat="1" applyFont="1" applyFill="1" applyBorder="1" applyAlignment="1">
      <alignment horizontal="right" vertical="top"/>
    </xf>
    <xf numFmtId="4" fontId="5" fillId="7" borderId="53" xfId="0" applyNumberFormat="1" applyFont="1" applyFill="1" applyBorder="1" applyAlignment="1">
      <alignment horizontal="right" vertical="top"/>
    </xf>
    <xf numFmtId="4" fontId="5" fillId="7" borderId="7" xfId="0" applyNumberFormat="1" applyFont="1" applyFill="1" applyBorder="1" applyAlignment="1">
      <alignment horizontal="right" vertical="top"/>
    </xf>
    <xf numFmtId="4" fontId="5" fillId="7" borderId="8" xfId="0" applyNumberFormat="1" applyFont="1" applyFill="1" applyBorder="1" applyAlignment="1">
      <alignment horizontal="right" vertical="top"/>
    </xf>
    <xf numFmtId="4" fontId="5" fillId="7" borderId="6" xfId="0" applyNumberFormat="1" applyFont="1" applyFill="1" applyBorder="1" applyAlignment="1">
      <alignment horizontal="right" vertical="top"/>
    </xf>
    <xf numFmtId="4" fontId="5" fillId="7" borderId="73" xfId="0" applyNumberFormat="1" applyFont="1" applyFill="1" applyBorder="1" applyAlignment="1">
      <alignment horizontal="right" vertical="top"/>
    </xf>
    <xf numFmtId="4" fontId="5" fillId="7" borderId="74" xfId="0" applyNumberFormat="1" applyFont="1" applyFill="1" applyBorder="1" applyAlignment="1">
      <alignment horizontal="right" vertical="top"/>
    </xf>
    <xf numFmtId="49" fontId="5" fillId="5" borderId="27" xfId="0" applyNumberFormat="1" applyFont="1" applyFill="1" applyBorder="1" applyAlignment="1">
      <alignment horizontal="center" vertical="top"/>
    </xf>
    <xf numFmtId="166" fontId="7" fillId="5" borderId="18" xfId="0" applyNumberFormat="1" applyFont="1" applyFill="1" applyBorder="1" applyAlignment="1">
      <alignment horizontal="center" vertical="top"/>
    </xf>
    <xf numFmtId="166" fontId="5" fillId="0" borderId="9" xfId="0" applyNumberFormat="1" applyFont="1" applyBorder="1" applyAlignment="1">
      <alignment vertical="top"/>
    </xf>
    <xf numFmtId="167" fontId="5" fillId="0" borderId="9" xfId="0" applyNumberFormat="1" applyFont="1" applyBorder="1" applyAlignment="1">
      <alignment horizontal="center" vertical="top"/>
    </xf>
    <xf numFmtId="166" fontId="7" fillId="0" borderId="11" xfId="0" applyNumberFormat="1" applyFont="1" applyBorder="1" applyAlignment="1">
      <alignment vertical="top" wrapText="1"/>
    </xf>
    <xf numFmtId="166" fontId="7" fillId="0" borderId="52" xfId="0" applyNumberFormat="1" applyFont="1" applyBorder="1" applyAlignment="1">
      <alignment horizontal="center" vertical="top"/>
    </xf>
    <xf numFmtId="4" fontId="7" fillId="0" borderId="63" xfId="0" applyNumberFormat="1" applyFont="1" applyBorder="1" applyAlignment="1">
      <alignment horizontal="right" vertical="top"/>
    </xf>
    <xf numFmtId="4" fontId="7" fillId="0" borderId="64" xfId="0" applyNumberFormat="1" applyFont="1" applyBorder="1" applyAlignment="1">
      <alignment horizontal="right" vertical="top"/>
    </xf>
    <xf numFmtId="4" fontId="7" fillId="0" borderId="30" xfId="0" applyNumberFormat="1" applyFont="1" applyBorder="1" applyAlignment="1">
      <alignment horizontal="right" vertical="top"/>
    </xf>
    <xf numFmtId="4" fontId="7" fillId="0" borderId="67" xfId="0" applyNumberFormat="1" applyFont="1" applyBorder="1" applyAlignment="1">
      <alignment horizontal="right" vertical="top"/>
    </xf>
    <xf numFmtId="4" fontId="7" fillId="0" borderId="68" xfId="0" applyNumberFormat="1" applyFont="1" applyBorder="1" applyAlignment="1">
      <alignment horizontal="right" vertical="top"/>
    </xf>
    <xf numFmtId="166" fontId="5" fillId="0" borderId="46" xfId="0" applyNumberFormat="1" applyFont="1" applyBorder="1" applyAlignment="1">
      <alignment vertical="top"/>
    </xf>
    <xf numFmtId="166" fontId="7" fillId="0" borderId="61" xfId="0" applyNumberFormat="1" applyFont="1" applyBorder="1" applyAlignment="1">
      <alignment vertical="top" wrapText="1"/>
    </xf>
    <xf numFmtId="10" fontId="5" fillId="7" borderId="40" xfId="0" applyNumberFormat="1" applyFont="1" applyFill="1" applyBorder="1" applyAlignment="1">
      <alignment horizontal="right" vertical="top"/>
    </xf>
    <xf numFmtId="0" fontId="5" fillId="7" borderId="10" xfId="0" applyFont="1" applyFill="1" applyBorder="1" applyAlignment="1">
      <alignment horizontal="right" vertical="top" wrapText="1"/>
    </xf>
    <xf numFmtId="166" fontId="5" fillId="5" borderId="4" xfId="0" applyNumberFormat="1" applyFont="1" applyFill="1" applyBorder="1" applyAlignment="1">
      <alignment vertical="top"/>
    </xf>
    <xf numFmtId="166" fontId="5" fillId="2" borderId="12" xfId="0" applyNumberFormat="1" applyFont="1" applyFill="1" applyBorder="1" applyAlignment="1">
      <alignment horizontal="center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60" xfId="0" applyNumberFormat="1" applyFont="1" applyFill="1" applyBorder="1" applyAlignment="1">
      <alignment horizontal="right" vertical="top"/>
    </xf>
    <xf numFmtId="4" fontId="5" fillId="2" borderId="48" xfId="0" applyNumberFormat="1" applyFont="1" applyFill="1" applyBorder="1" applyAlignment="1">
      <alignment horizontal="right" vertical="top"/>
    </xf>
    <xf numFmtId="4" fontId="5" fillId="2" borderId="23" xfId="0" applyNumberFormat="1" applyFont="1" applyFill="1" applyBorder="1" applyAlignment="1">
      <alignment horizontal="right" vertical="top"/>
    </xf>
    <xf numFmtId="4" fontId="5" fillId="2" borderId="21" xfId="0" applyNumberFormat="1" applyFont="1" applyFill="1" applyBorder="1" applyAlignment="1">
      <alignment horizontal="right" vertical="top"/>
    </xf>
    <xf numFmtId="4" fontId="5" fillId="2" borderId="14" xfId="0" applyNumberFormat="1" applyFont="1" applyFill="1" applyBorder="1" applyAlignment="1">
      <alignment horizontal="right" vertical="top"/>
    </xf>
    <xf numFmtId="10" fontId="5" fillId="2" borderId="31" xfId="0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right" vertical="top" wrapText="1"/>
    </xf>
    <xf numFmtId="166" fontId="5" fillId="5" borderId="16" xfId="0" applyNumberFormat="1" applyFont="1" applyFill="1" applyBorder="1" applyAlignment="1">
      <alignment horizontal="center" vertical="top"/>
    </xf>
    <xf numFmtId="4" fontId="5" fillId="5" borderId="12" xfId="0" applyNumberFormat="1" applyFont="1" applyFill="1" applyBorder="1" applyAlignment="1">
      <alignment horizontal="right" vertical="top"/>
    </xf>
    <xf numFmtId="4" fontId="5" fillId="5" borderId="16" xfId="0" applyNumberFormat="1" applyFont="1" applyFill="1" applyBorder="1" applyAlignment="1">
      <alignment horizontal="right" vertical="top"/>
    </xf>
    <xf numFmtId="4" fontId="5" fillId="5" borderId="14" xfId="0" applyNumberFormat="1" applyFont="1" applyFill="1" applyBorder="1" applyAlignment="1">
      <alignment horizontal="right" vertical="top"/>
    </xf>
    <xf numFmtId="4" fontId="18" fillId="0" borderId="26" xfId="0" applyNumberFormat="1" applyFont="1" applyBorder="1" applyAlignment="1">
      <alignment horizontal="right" vertical="top"/>
    </xf>
    <xf numFmtId="4" fontId="18" fillId="0" borderId="71" xfId="0" applyNumberFormat="1" applyFont="1" applyBorder="1" applyAlignment="1">
      <alignment horizontal="right" vertical="top"/>
    </xf>
    <xf numFmtId="10" fontId="18" fillId="0" borderId="57" xfId="0" applyNumberFormat="1" applyFont="1" applyBorder="1" applyAlignment="1">
      <alignment horizontal="right" vertical="top"/>
    </xf>
    <xf numFmtId="4" fontId="18" fillId="0" borderId="31" xfId="0" applyNumberFormat="1" applyFont="1" applyBorder="1" applyAlignment="1">
      <alignment horizontal="right" vertical="top"/>
    </xf>
    <xf numFmtId="4" fontId="18" fillId="0" borderId="9" xfId="0" applyNumberFormat="1" applyFont="1" applyBorder="1" applyAlignment="1">
      <alignment horizontal="right" vertical="top"/>
    </xf>
    <xf numFmtId="4" fontId="18" fillId="0" borderId="40" xfId="0" applyNumberFormat="1" applyFont="1" applyBorder="1" applyAlignment="1">
      <alignment horizontal="right" vertical="top"/>
    </xf>
    <xf numFmtId="166" fontId="5" fillId="2" borderId="51" xfId="0" applyNumberFormat="1" applyFont="1" applyFill="1" applyBorder="1" applyAlignment="1">
      <alignment horizontal="center" vertical="top"/>
    </xf>
    <xf numFmtId="4" fontId="5" fillId="2" borderId="62" xfId="0" applyNumberFormat="1" applyFont="1" applyFill="1" applyBorder="1" applyAlignment="1">
      <alignment horizontal="right" vertical="top"/>
    </xf>
    <xf numFmtId="4" fontId="5" fillId="2" borderId="74" xfId="0" applyNumberFormat="1" applyFont="1" applyFill="1" applyBorder="1" applyAlignment="1">
      <alignment horizontal="right" vertical="top"/>
    </xf>
    <xf numFmtId="4" fontId="5" fillId="2" borderId="53" xfId="0" applyNumberFormat="1" applyFont="1" applyFill="1" applyBorder="1" applyAlignment="1">
      <alignment horizontal="right" vertical="top"/>
    </xf>
    <xf numFmtId="4" fontId="5" fillId="2" borderId="75" xfId="0" applyNumberFormat="1" applyFont="1" applyFill="1" applyBorder="1" applyAlignment="1">
      <alignment horizontal="right" vertical="top"/>
    </xf>
    <xf numFmtId="4" fontId="5" fillId="2" borderId="6" xfId="0" applyNumberFormat="1" applyFont="1" applyFill="1" applyBorder="1" applyAlignment="1">
      <alignment horizontal="right" vertical="top"/>
    </xf>
    <xf numFmtId="4" fontId="5" fillId="2" borderId="15" xfId="0" applyNumberFormat="1" applyFont="1" applyFill="1" applyBorder="1" applyAlignment="1">
      <alignment horizontal="right" vertical="top"/>
    </xf>
    <xf numFmtId="4" fontId="5" fillId="7" borderId="55" xfId="0" applyNumberFormat="1" applyFont="1" applyFill="1" applyBorder="1" applyAlignment="1">
      <alignment horizontal="right" vertical="top"/>
    </xf>
    <xf numFmtId="4" fontId="5" fillId="7" borderId="10" xfId="0" applyNumberFormat="1" applyFont="1" applyFill="1" applyBorder="1" applyAlignment="1">
      <alignment horizontal="right" vertical="top"/>
    </xf>
    <xf numFmtId="10" fontId="5" fillId="2" borderId="57" xfId="0" applyNumberFormat="1" applyFont="1" applyFill="1" applyBorder="1" applyAlignment="1">
      <alignment horizontal="right" vertical="top"/>
    </xf>
    <xf numFmtId="4" fontId="5" fillId="5" borderId="0" xfId="0" applyNumberFormat="1" applyFont="1" applyFill="1" applyBorder="1" applyAlignment="1">
      <alignment horizontal="right" vertical="top"/>
    </xf>
    <xf numFmtId="10" fontId="5" fillId="5" borderId="16" xfId="0" applyNumberFormat="1" applyFont="1" applyFill="1" applyBorder="1" applyAlignment="1">
      <alignment horizontal="right" vertical="top"/>
    </xf>
    <xf numFmtId="0" fontId="5" fillId="5" borderId="13" xfId="0" applyFont="1" applyFill="1" applyBorder="1" applyAlignment="1">
      <alignment horizontal="right" vertical="top" wrapText="1"/>
    </xf>
    <xf numFmtId="10" fontId="18" fillId="0" borderId="40" xfId="0" applyNumberFormat="1" applyFont="1" applyBorder="1" applyAlignment="1">
      <alignment horizontal="right" vertical="top"/>
    </xf>
    <xf numFmtId="0" fontId="18" fillId="0" borderId="10" xfId="0" applyFont="1" applyBorder="1" applyAlignment="1">
      <alignment horizontal="right" vertical="top" wrapText="1"/>
    </xf>
    <xf numFmtId="4" fontId="5" fillId="7" borderId="75" xfId="0" applyNumberFormat="1" applyFont="1" applyFill="1" applyBorder="1" applyAlignment="1">
      <alignment horizontal="right" vertical="top"/>
    </xf>
    <xf numFmtId="10" fontId="5" fillId="2" borderId="30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 wrapText="1"/>
    </xf>
    <xf numFmtId="166" fontId="5" fillId="5" borderId="23" xfId="0" applyNumberFormat="1" applyFont="1" applyFill="1" applyBorder="1" applyAlignment="1">
      <alignment vertical="top"/>
    </xf>
    <xf numFmtId="4" fontId="18" fillId="6" borderId="16" xfId="0" applyNumberFormat="1" applyFont="1" applyFill="1" applyBorder="1" applyAlignment="1">
      <alignment horizontal="right" vertical="top"/>
    </xf>
    <xf numFmtId="4" fontId="18" fillId="6" borderId="24" xfId="0" applyNumberFormat="1" applyFont="1" applyFill="1" applyBorder="1" applyAlignment="1">
      <alignment horizontal="right" vertical="top"/>
    </xf>
    <xf numFmtId="10" fontId="18" fillId="6" borderId="26" xfId="0" applyNumberFormat="1" applyFont="1" applyFill="1" applyBorder="1" applyAlignment="1">
      <alignment horizontal="right" vertical="top"/>
    </xf>
    <xf numFmtId="0" fontId="18" fillId="6" borderId="71" xfId="0" applyFont="1" applyFill="1" applyBorder="1" applyAlignment="1">
      <alignment horizontal="right" vertical="top" wrapText="1"/>
    </xf>
    <xf numFmtId="10" fontId="18" fillId="0" borderId="36" xfId="0" applyNumberFormat="1" applyFont="1" applyBorder="1" applyAlignment="1">
      <alignment horizontal="right" vertical="top"/>
    </xf>
    <xf numFmtId="0" fontId="18" fillId="0" borderId="46" xfId="0" applyFont="1" applyBorder="1" applyAlignment="1">
      <alignment horizontal="right" vertical="top" wrapText="1"/>
    </xf>
    <xf numFmtId="4" fontId="18" fillId="0" borderId="36" xfId="0" applyNumberFormat="1" applyFont="1" applyBorder="1" applyAlignment="1">
      <alignment horizontal="right" vertical="top"/>
    </xf>
    <xf numFmtId="4" fontId="18" fillId="6" borderId="26" xfId="0" applyNumberFormat="1" applyFont="1" applyFill="1" applyBorder="1" applyAlignment="1">
      <alignment horizontal="right" vertical="top"/>
    </xf>
    <xf numFmtId="166" fontId="5" fillId="2" borderId="17" xfId="0" applyNumberFormat="1" applyFont="1" applyFill="1" applyBorder="1" applyAlignment="1">
      <alignment horizontal="center" vertical="top"/>
    </xf>
    <xf numFmtId="4" fontId="5" fillId="2" borderId="22" xfId="0" applyNumberFormat="1" applyFont="1" applyFill="1" applyBorder="1" applyAlignment="1">
      <alignment horizontal="right" vertical="top"/>
    </xf>
    <xf numFmtId="10" fontId="5" fillId="2" borderId="54" xfId="0" applyNumberFormat="1" applyFont="1" applyFill="1" applyBorder="1" applyAlignment="1">
      <alignment horizontal="right" vertical="top"/>
    </xf>
    <xf numFmtId="0" fontId="5" fillId="2" borderId="75" xfId="0" applyFont="1" applyFill="1" applyBorder="1" applyAlignment="1">
      <alignment horizontal="right" vertical="top" wrapText="1"/>
    </xf>
    <xf numFmtId="166" fontId="20" fillId="4" borderId="75" xfId="0" applyNumberFormat="1" applyFont="1" applyFill="1" applyBorder="1" applyAlignment="1">
      <alignment vertical="top"/>
    </xf>
    <xf numFmtId="166" fontId="9" fillId="4" borderId="5" xfId="0" applyNumberFormat="1" applyFont="1" applyFill="1" applyBorder="1" applyAlignment="1">
      <alignment horizontal="center" vertical="top"/>
    </xf>
    <xf numFmtId="166" fontId="9" fillId="4" borderId="76" xfId="0" applyNumberFormat="1" applyFont="1" applyFill="1" applyBorder="1" applyAlignment="1">
      <alignment vertical="top" wrapText="1"/>
    </xf>
    <xf numFmtId="166" fontId="9" fillId="4" borderId="54" xfId="0" applyNumberFormat="1" applyFont="1" applyFill="1" applyBorder="1" applyAlignment="1">
      <alignment vertical="top"/>
    </xf>
    <xf numFmtId="4" fontId="9" fillId="4" borderId="7" xfId="0" applyNumberFormat="1" applyFont="1" applyFill="1" applyBorder="1" applyAlignment="1">
      <alignment horizontal="right" vertical="top"/>
    </xf>
    <xf numFmtId="4" fontId="9" fillId="4" borderId="75" xfId="0" applyNumberFormat="1" applyFont="1" applyFill="1" applyBorder="1" applyAlignment="1">
      <alignment horizontal="right" vertical="top"/>
    </xf>
    <xf numFmtId="4" fontId="9" fillId="4" borderId="54" xfId="0" applyNumberFormat="1" applyFont="1" applyFill="1" applyBorder="1" applyAlignment="1">
      <alignment horizontal="right" vertical="top"/>
    </xf>
    <xf numFmtId="10" fontId="9" fillId="4" borderId="54" xfId="0" applyNumberFormat="1" applyFont="1" applyFill="1" applyBorder="1" applyAlignment="1">
      <alignment horizontal="right" vertical="top"/>
    </xf>
    <xf numFmtId="0" fontId="9" fillId="4" borderId="75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6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6" fontId="5" fillId="4" borderId="23" xfId="0" applyNumberFormat="1" applyFont="1" applyFill="1" applyBorder="1"/>
    <xf numFmtId="4" fontId="5" fillId="4" borderId="19" xfId="0" applyNumberFormat="1" applyFont="1" applyFill="1" applyBorder="1" applyAlignment="1">
      <alignment horizontal="right"/>
    </xf>
    <xf numFmtId="4" fontId="5" fillId="4" borderId="17" xfId="0" applyNumberFormat="1" applyFont="1" applyFill="1" applyBorder="1" applyAlignment="1">
      <alignment horizontal="right"/>
    </xf>
    <xf numFmtId="10" fontId="5" fillId="4" borderId="17" xfId="0" applyNumberFormat="1" applyFont="1" applyFill="1" applyBorder="1" applyAlignment="1">
      <alignment horizontal="right"/>
    </xf>
    <xf numFmtId="0" fontId="5" fillId="4" borderId="23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1" fillId="0" borderId="0" xfId="0" applyFont="1"/>
    <xf numFmtId="0" fontId="3" fillId="0" borderId="1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6" fillId="0" borderId="0" xfId="0" applyFont="1"/>
    <xf numFmtId="4" fontId="26" fillId="0" borderId="0" xfId="0" applyNumberFormat="1" applyFont="1"/>
    <xf numFmtId="49" fontId="28" fillId="0" borderId="2" xfId="0" applyNumberFormat="1" applyFont="1" applyBorder="1" applyAlignment="1">
      <alignment horizontal="center" vertical="top"/>
    </xf>
    <xf numFmtId="4" fontId="7" fillId="0" borderId="40" xfId="0" applyNumberFormat="1" applyFont="1" applyFill="1" applyBorder="1" applyAlignment="1">
      <alignment horizontal="right" vertical="top"/>
    </xf>
    <xf numFmtId="4" fontId="7" fillId="0" borderId="42" xfId="0" applyNumberFormat="1" applyFont="1" applyFill="1" applyBorder="1" applyAlignment="1">
      <alignment horizontal="right" vertical="top"/>
    </xf>
    <xf numFmtId="4" fontId="7" fillId="0" borderId="43" xfId="0" applyNumberFormat="1" applyFont="1" applyFill="1" applyBorder="1" applyAlignment="1">
      <alignment horizontal="right" vertical="top"/>
    </xf>
    <xf numFmtId="4" fontId="7" fillId="0" borderId="45" xfId="0" applyNumberFormat="1" applyFont="1" applyFill="1" applyBorder="1" applyAlignment="1">
      <alignment horizontal="right" vertical="top"/>
    </xf>
    <xf numFmtId="4" fontId="2" fillId="0" borderId="2" xfId="0" applyNumberFormat="1" applyFont="1" applyBorder="1" applyAlignment="1">
      <alignment wrapText="1"/>
    </xf>
    <xf numFmtId="49" fontId="3" fillId="0" borderId="2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0" fillId="0" borderId="0" xfId="0" applyFont="1" applyFill="1" applyAlignment="1"/>
    <xf numFmtId="166" fontId="5" fillId="0" borderId="50" xfId="0" applyNumberFormat="1" applyFont="1" applyFill="1" applyBorder="1" applyAlignment="1">
      <alignment vertical="top"/>
    </xf>
    <xf numFmtId="49" fontId="5" fillId="0" borderId="72" xfId="0" applyNumberFormat="1" applyFont="1" applyFill="1" applyBorder="1" applyAlignment="1">
      <alignment horizontal="center" vertical="top"/>
    </xf>
    <xf numFmtId="166" fontId="5" fillId="0" borderId="51" xfId="0" applyNumberFormat="1" applyFont="1" applyFill="1" applyBorder="1" applyAlignment="1">
      <alignment horizontal="center" vertical="top"/>
    </xf>
    <xf numFmtId="4" fontId="5" fillId="0" borderId="50" xfId="0" applyNumberFormat="1" applyFont="1" applyFill="1" applyBorder="1" applyAlignment="1">
      <alignment horizontal="right" vertical="top"/>
    </xf>
    <xf numFmtId="4" fontId="5" fillId="0" borderId="72" xfId="0" applyNumberFormat="1" applyFont="1" applyFill="1" applyBorder="1" applyAlignment="1">
      <alignment horizontal="right" vertical="top"/>
    </xf>
    <xf numFmtId="4" fontId="5" fillId="0" borderId="53" xfId="0" applyNumberFormat="1" applyFont="1" applyFill="1" applyBorder="1" applyAlignment="1">
      <alignment horizontal="right" vertical="top"/>
    </xf>
    <xf numFmtId="4" fontId="5" fillId="0" borderId="74" xfId="0" applyNumberFormat="1" applyFont="1" applyFill="1" applyBorder="1" applyAlignment="1">
      <alignment horizontal="right" vertical="top"/>
    </xf>
    <xf numFmtId="4" fontId="18" fillId="0" borderId="50" xfId="0" applyNumberFormat="1" applyFont="1" applyFill="1" applyBorder="1" applyAlignment="1">
      <alignment horizontal="right" vertical="top"/>
    </xf>
    <xf numFmtId="4" fontId="18" fillId="0" borderId="73" xfId="0" applyNumberFormat="1" applyFont="1" applyFill="1" applyBorder="1" applyAlignment="1">
      <alignment horizontal="right" vertical="top"/>
    </xf>
    <xf numFmtId="10" fontId="18" fillId="0" borderId="53" xfId="0" applyNumberFormat="1" applyFont="1" applyFill="1" applyBorder="1" applyAlignment="1">
      <alignment horizontal="right" vertical="top"/>
    </xf>
    <xf numFmtId="0" fontId="18" fillId="0" borderId="62" xfId="0" applyFont="1" applyFill="1" applyBorder="1" applyAlignment="1">
      <alignment horizontal="right" vertical="top" wrapText="1"/>
    </xf>
    <xf numFmtId="4" fontId="2" fillId="0" borderId="0" xfId="0" applyNumberFormat="1" applyFont="1" applyFill="1" applyAlignment="1">
      <alignment vertical="top"/>
    </xf>
    <xf numFmtId="166" fontId="34" fillId="0" borderId="53" xfId="0" applyNumberFormat="1" applyFont="1" applyFill="1" applyBorder="1" applyAlignment="1">
      <alignment vertical="top" wrapText="1"/>
    </xf>
    <xf numFmtId="49" fontId="28" fillId="0" borderId="72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0" fontId="29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0" fontId="32" fillId="0" borderId="2" xfId="0" applyFont="1" applyFill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49" fontId="3" fillId="0" borderId="35" xfId="0" applyNumberFormat="1" applyFont="1" applyBorder="1" applyAlignment="1">
      <alignment horizontal="left" vertical="top" wrapText="1"/>
    </xf>
    <xf numFmtId="49" fontId="3" fillId="0" borderId="35" xfId="0" applyNumberFormat="1" applyFont="1" applyBorder="1" applyAlignment="1">
      <alignment horizontal="right" vertical="top" wrapText="1"/>
    </xf>
    <xf numFmtId="49" fontId="29" fillId="0" borderId="2" xfId="0" applyNumberFormat="1" applyFont="1" applyBorder="1" applyAlignment="1">
      <alignment horizontal="right" vertical="top" wrapText="1"/>
    </xf>
    <xf numFmtId="49" fontId="29" fillId="0" borderId="2" xfId="0" applyNumberFormat="1" applyFont="1" applyFill="1" applyBorder="1" applyAlignment="1">
      <alignment horizontal="right" vertical="top" wrapText="1"/>
    </xf>
    <xf numFmtId="4" fontId="18" fillId="0" borderId="15" xfId="0" applyNumberFormat="1" applyFont="1" applyFill="1" applyBorder="1" applyAlignment="1">
      <alignment horizontal="right" vertical="top"/>
    </xf>
    <xf numFmtId="4" fontId="18" fillId="6" borderId="77" xfId="0" applyNumberFormat="1" applyFont="1" applyFill="1" applyBorder="1" applyAlignment="1">
      <alignment horizontal="right" vertical="top"/>
    </xf>
    <xf numFmtId="4" fontId="18" fillId="6" borderId="78" xfId="0" applyNumberFormat="1" applyFont="1" applyFill="1" applyBorder="1" applyAlignment="1">
      <alignment horizontal="right" vertical="top"/>
    </xf>
    <xf numFmtId="4" fontId="18" fillId="6" borderId="79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1" fillId="0" borderId="62" xfId="0" applyFont="1" applyBorder="1"/>
    <xf numFmtId="0" fontId="11" fillId="0" borderId="4" xfId="0" applyFont="1" applyBorder="1"/>
    <xf numFmtId="0" fontId="10" fillId="0" borderId="16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1" xfId="0" applyFont="1" applyBorder="1"/>
    <xf numFmtId="0" fontId="11" fillId="0" borderId="80" xfId="0" applyFont="1" applyBorder="1"/>
    <xf numFmtId="0" fontId="10" fillId="0" borderId="27" xfId="0" applyFont="1" applyBorder="1" applyAlignment="1">
      <alignment horizontal="center" vertical="center" wrapText="1"/>
    </xf>
    <xf numFmtId="0" fontId="11" fillId="0" borderId="81" xfId="0" applyFont="1" applyBorder="1"/>
    <xf numFmtId="0" fontId="11" fillId="0" borderId="70" xfId="0" applyFont="1" applyBorder="1"/>
    <xf numFmtId="0" fontId="10" fillId="0" borderId="12" xfId="0" applyFont="1" applyBorder="1" applyAlignment="1">
      <alignment horizontal="center" vertical="center" wrapText="1"/>
    </xf>
    <xf numFmtId="0" fontId="11" fillId="0" borderId="52" xfId="0" applyFont="1" applyBorder="1"/>
    <xf numFmtId="10" fontId="12" fillId="0" borderId="31" xfId="0" applyNumberFormat="1" applyFont="1" applyBorder="1" applyAlignment="1">
      <alignment horizontal="center" vertical="center"/>
    </xf>
    <xf numFmtId="0" fontId="11" fillId="0" borderId="56" xfId="0" applyFont="1" applyBorder="1"/>
    <xf numFmtId="0" fontId="5" fillId="2" borderId="17" xfId="0" applyFont="1" applyFill="1" applyBorder="1" applyAlignment="1">
      <alignment horizontal="center" vertical="center"/>
    </xf>
    <xf numFmtId="0" fontId="11" fillId="0" borderId="18" xfId="0" applyFont="1" applyBorder="1"/>
    <xf numFmtId="0" fontId="11" fillId="0" borderId="22" xfId="0" applyFont="1" applyBorder="1"/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0" borderId="75" xfId="0" applyFont="1" applyBorder="1"/>
    <xf numFmtId="0" fontId="5" fillId="2" borderId="17" xfId="0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6" fontId="5" fillId="2" borderId="17" xfId="0" applyNumberFormat="1" applyFont="1" applyFill="1" applyBorder="1" applyAlignment="1">
      <alignment horizontal="left" vertical="top"/>
    </xf>
    <xf numFmtId="166" fontId="7" fillId="0" borderId="0" xfId="0" applyNumberFormat="1" applyFont="1" applyAlignment="1">
      <alignment horizontal="center"/>
    </xf>
    <xf numFmtId="166" fontId="9" fillId="4" borderId="17" xfId="0" applyNumberFormat="1" applyFont="1" applyFill="1" applyBorder="1" applyAlignment="1">
      <alignment horizontal="left"/>
    </xf>
    <xf numFmtId="166" fontId="15" fillId="2" borderId="17" xfId="0" applyNumberFormat="1" applyFont="1" applyFill="1" applyBorder="1" applyAlignment="1">
      <alignment horizontal="left" vertical="top" wrapText="1"/>
    </xf>
    <xf numFmtId="166" fontId="5" fillId="2" borderId="51" xfId="0" applyNumberFormat="1" applyFont="1" applyFill="1" applyBorder="1" applyAlignment="1">
      <alignment horizontal="left" vertical="top"/>
    </xf>
    <xf numFmtId="0" fontId="11" fillId="0" borderId="0" xfId="0" applyFont="1" applyBorder="1"/>
    <xf numFmtId="0" fontId="5" fillId="2" borderId="14" xfId="0" applyFont="1" applyFill="1" applyBorder="1" applyAlignment="1">
      <alignment horizontal="center" vertical="center"/>
    </xf>
    <xf numFmtId="0" fontId="11" fillId="0" borderId="15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11" fillId="0" borderId="51" xfId="0" applyFont="1" applyBorder="1"/>
    <xf numFmtId="3" fontId="5" fillId="2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" fillId="5" borderId="31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33" xfId="0" applyFont="1" applyBorder="1"/>
    <xf numFmtId="4" fontId="2" fillId="5" borderId="31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" fillId="0" borderId="30" xfId="0" applyFont="1" applyBorder="1" applyAlignment="1">
      <alignment horizontal="right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4" fontId="2" fillId="5" borderId="57" xfId="0" applyNumberFormat="1" applyFont="1" applyFill="1" applyBorder="1" applyAlignment="1">
      <alignment horizontal="center" vertical="center" wrapText="1"/>
    </xf>
    <xf numFmtId="4" fontId="2" fillId="5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9525</xdr:rowOff>
    </xdr:from>
    <xdr:to>
      <xdr:col>2</xdr:col>
      <xdr:colOff>542925</xdr:colOff>
      <xdr:row>8</xdr:row>
      <xdr:rowOff>152400</xdr:rowOff>
    </xdr:to>
    <xdr:pic>
      <xdr:nvPicPr>
        <xdr:cNvPr id="2049" name="image1.png" descr="Mac SSD:Users:andrew:Desktop:logo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200025"/>
          <a:ext cx="2009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zoomScale="75" workbookViewId="0">
      <selection activeCell="C44" sqref="C44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4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558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559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11" t="s">
        <v>562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11" t="s">
        <v>577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560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561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37" t="s">
        <v>5</v>
      </c>
      <c r="C11" s="438"/>
      <c r="D11" s="438"/>
      <c r="E11" s="438"/>
      <c r="F11" s="438"/>
      <c r="G11" s="438"/>
      <c r="H11" s="438"/>
      <c r="I11" s="438"/>
      <c r="J11" s="438"/>
      <c r="K11" s="438"/>
      <c r="L11" s="438"/>
      <c r="M11" s="438"/>
      <c r="N11" s="43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37" t="s">
        <v>6</v>
      </c>
      <c r="C12" s="438"/>
      <c r="D12" s="438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39" t="s">
        <v>581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40"/>
      <c r="B16" s="443" t="s">
        <v>7</v>
      </c>
      <c r="C16" s="444"/>
      <c r="D16" s="447" t="s">
        <v>8</v>
      </c>
      <c r="E16" s="448"/>
      <c r="F16" s="448"/>
      <c r="G16" s="448"/>
      <c r="H16" s="448"/>
      <c r="I16" s="448"/>
      <c r="J16" s="449"/>
      <c r="K16" s="450" t="s">
        <v>9</v>
      </c>
      <c r="L16" s="444"/>
      <c r="M16" s="450" t="s">
        <v>10</v>
      </c>
      <c r="N16" s="44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41"/>
      <c r="B17" s="445"/>
      <c r="C17" s="446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52" t="s">
        <v>16</v>
      </c>
      <c r="J17" s="453"/>
      <c r="K17" s="451"/>
      <c r="L17" s="446"/>
      <c r="M17" s="451"/>
      <c r="N17" s="446"/>
    </row>
    <row r="18" spans="1:26" ht="47.25" customHeight="1">
      <c r="A18" s="442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>
      <c r="A20" s="31" t="s">
        <v>34</v>
      </c>
      <c r="B20" s="32">
        <v>0.85270000000000001</v>
      </c>
      <c r="C20" s="33">
        <v>506086.26</v>
      </c>
      <c r="D20" s="34">
        <v>86836</v>
      </c>
      <c r="E20" s="35"/>
      <c r="F20" s="35"/>
      <c r="G20" s="35"/>
      <c r="H20" s="35">
        <v>600</v>
      </c>
      <c r="I20" s="36">
        <f>M20-B20</f>
        <v>0.14729999999999999</v>
      </c>
      <c r="J20" s="33">
        <f>D20+E20+F20+G20+H20</f>
        <v>87436</v>
      </c>
      <c r="K20" s="37"/>
      <c r="L20" s="33"/>
      <c r="M20" s="38">
        <v>1</v>
      </c>
      <c r="N20" s="39">
        <f>C20+J20+L20</f>
        <v>593522.26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40" t="s">
        <v>35</v>
      </c>
      <c r="B21" s="32">
        <f>M21-I21</f>
        <v>0.8518</v>
      </c>
      <c r="C21" s="33">
        <v>504128.1</v>
      </c>
      <c r="D21" s="34">
        <v>86836</v>
      </c>
      <c r="E21" s="35"/>
      <c r="F21" s="35"/>
      <c r="G21" s="35"/>
      <c r="H21" s="35">
        <v>899.33</v>
      </c>
      <c r="I21" s="36">
        <v>0.1482</v>
      </c>
      <c r="J21" s="33">
        <f>D21+E21+F21+G21+H21</f>
        <v>87735.33</v>
      </c>
      <c r="K21" s="37"/>
      <c r="L21" s="33"/>
      <c r="M21" s="38">
        <v>1</v>
      </c>
      <c r="N21" s="39">
        <f>C21+J21+L21</f>
        <v>591863.42999999993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40" t="s">
        <v>36</v>
      </c>
      <c r="B22" s="32">
        <v>0.81820000000000004</v>
      </c>
      <c r="C22" s="33">
        <v>394746</v>
      </c>
      <c r="D22" s="34">
        <v>86836</v>
      </c>
      <c r="E22" s="35"/>
      <c r="F22" s="35"/>
      <c r="G22" s="35"/>
      <c r="H22" s="35">
        <v>899.33</v>
      </c>
      <c r="I22" s="36">
        <v>0.1482</v>
      </c>
      <c r="J22" s="33">
        <f>D22+E22+F22+G22+H22</f>
        <v>87735.33</v>
      </c>
      <c r="K22" s="37"/>
      <c r="L22" s="33"/>
      <c r="M22" s="38">
        <v>1</v>
      </c>
      <c r="N22" s="39">
        <f>C22+J22+L22</f>
        <v>482481.33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37</v>
      </c>
      <c r="B23" s="32">
        <v>3.3599999999999998E-2</v>
      </c>
      <c r="C23" s="33">
        <f t="shared" ref="C23:H23" si="0">C21-C22</f>
        <v>109382.09999999998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>
        <v>0</v>
      </c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>C23+J23+L23</f>
        <v>109382.09999999998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38</v>
      </c>
      <c r="C26" s="43"/>
      <c r="D26" s="43" t="s">
        <v>579</v>
      </c>
      <c r="E26" s="43"/>
      <c r="F26" s="42"/>
      <c r="G26" s="43"/>
      <c r="H26" s="43"/>
      <c r="I26" s="44"/>
      <c r="J26" s="43" t="s">
        <v>580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honeticPr fontId="27" type="noConversion"/>
  <pageMargins left="0.70866141732283472" right="0.70866141732283472" top="1.05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I1063"/>
  <sheetViews>
    <sheetView tabSelected="1" workbookViewId="0">
      <pane xSplit="3" ySplit="9" topLeftCell="AC205" activePane="bottomRight" state="frozen"/>
      <selection pane="topRight" activeCell="D1" sqref="D1"/>
      <selection pane="bottomLeft" activeCell="A10" sqref="A10"/>
      <selection pane="bottomRight" activeCell="AG210" sqref="AG210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562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335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336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58" t="s">
        <v>43</v>
      </c>
      <c r="B6" s="468" t="s">
        <v>44</v>
      </c>
      <c r="C6" s="470" t="s">
        <v>45</v>
      </c>
      <c r="D6" s="472" t="s">
        <v>46</v>
      </c>
      <c r="E6" s="454" t="s">
        <v>47</v>
      </c>
      <c r="F6" s="455"/>
      <c r="G6" s="455"/>
      <c r="H6" s="455"/>
      <c r="I6" s="455"/>
      <c r="J6" s="456"/>
      <c r="K6" s="454" t="s">
        <v>48</v>
      </c>
      <c r="L6" s="455"/>
      <c r="M6" s="455"/>
      <c r="N6" s="455"/>
      <c r="O6" s="455"/>
      <c r="P6" s="456"/>
      <c r="Q6" s="454" t="s">
        <v>48</v>
      </c>
      <c r="R6" s="455"/>
      <c r="S6" s="455"/>
      <c r="T6" s="455"/>
      <c r="U6" s="455"/>
      <c r="V6" s="456"/>
      <c r="W6" s="454" t="s">
        <v>48</v>
      </c>
      <c r="X6" s="455"/>
      <c r="Y6" s="455"/>
      <c r="Z6" s="455"/>
      <c r="AA6" s="455"/>
      <c r="AB6" s="456"/>
      <c r="AC6" s="457" t="s">
        <v>49</v>
      </c>
      <c r="AD6" s="455"/>
      <c r="AE6" s="455"/>
      <c r="AF6" s="455"/>
      <c r="AG6" s="458" t="s">
        <v>50</v>
      </c>
    </row>
    <row r="7" spans="1:35" ht="71.25" customHeight="1">
      <c r="A7" s="441"/>
      <c r="B7" s="469"/>
      <c r="C7" s="471"/>
      <c r="D7" s="471"/>
      <c r="E7" s="460" t="s">
        <v>51</v>
      </c>
      <c r="F7" s="455"/>
      <c r="G7" s="456"/>
      <c r="H7" s="460" t="s">
        <v>52</v>
      </c>
      <c r="I7" s="455"/>
      <c r="J7" s="456"/>
      <c r="K7" s="460" t="s">
        <v>51</v>
      </c>
      <c r="L7" s="455"/>
      <c r="M7" s="456"/>
      <c r="N7" s="460" t="s">
        <v>52</v>
      </c>
      <c r="O7" s="455"/>
      <c r="P7" s="456"/>
      <c r="Q7" s="460" t="s">
        <v>51</v>
      </c>
      <c r="R7" s="455"/>
      <c r="S7" s="456"/>
      <c r="T7" s="460" t="s">
        <v>52</v>
      </c>
      <c r="U7" s="455"/>
      <c r="V7" s="456"/>
      <c r="W7" s="460" t="s">
        <v>51</v>
      </c>
      <c r="X7" s="455"/>
      <c r="Y7" s="456"/>
      <c r="Z7" s="460" t="s">
        <v>52</v>
      </c>
      <c r="AA7" s="455"/>
      <c r="AB7" s="456"/>
      <c r="AC7" s="461" t="s">
        <v>53</v>
      </c>
      <c r="AD7" s="461" t="s">
        <v>54</v>
      </c>
      <c r="AE7" s="457" t="s">
        <v>55</v>
      </c>
      <c r="AF7" s="455"/>
      <c r="AG7" s="441"/>
    </row>
    <row r="8" spans="1:35" ht="41.25" customHeight="1">
      <c r="A8" s="441"/>
      <c r="B8" s="469"/>
      <c r="C8" s="471"/>
      <c r="D8" s="471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459"/>
      <c r="AD8" s="459"/>
      <c r="AE8" s="61" t="s">
        <v>67</v>
      </c>
      <c r="AF8" s="62" t="s">
        <v>17</v>
      </c>
      <c r="AG8" s="459"/>
    </row>
    <row r="9" spans="1:35" ht="14.25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33300</v>
      </c>
      <c r="N13" s="104"/>
      <c r="O13" s="105"/>
      <c r="P13" s="106">
        <f>SUM(P14:P16)</f>
        <v>33300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6" si="0">G13+M13+S13+Y13</f>
        <v>33300</v>
      </c>
      <c r="AD13" s="108">
        <f t="shared" ref="AD13:AD26" si="1">J13+P13+V13+AB13</f>
        <v>33300</v>
      </c>
      <c r="AE13" s="109">
        <f t="shared" ref="AE13:AE26" si="2">AC13-AD13</f>
        <v>0</v>
      </c>
      <c r="AF13" s="110">
        <f t="shared" ref="AF13:AF26" si="3">AE13/AC13</f>
        <v>0</v>
      </c>
      <c r="AG13" s="111"/>
      <c r="AH13" s="112"/>
      <c r="AI13" s="112"/>
    </row>
    <row r="14" spans="1:35" ht="30" customHeight="1">
      <c r="A14" s="113" t="s">
        <v>104</v>
      </c>
      <c r="B14" s="114" t="s">
        <v>105</v>
      </c>
      <c r="C14" s="115" t="s">
        <v>272</v>
      </c>
      <c r="D14" s="116" t="s">
        <v>107</v>
      </c>
      <c r="E14" s="117"/>
      <c r="F14" s="118"/>
      <c r="G14" s="119">
        <f>E14*F14</f>
        <v>0</v>
      </c>
      <c r="H14" s="117"/>
      <c r="I14" s="118"/>
      <c r="J14" s="119">
        <f>H14*I14</f>
        <v>0</v>
      </c>
      <c r="K14" s="117">
        <v>1.5</v>
      </c>
      <c r="L14" s="118">
        <v>8000</v>
      </c>
      <c r="M14" s="119">
        <f>K14*L14</f>
        <v>12000</v>
      </c>
      <c r="N14" s="117">
        <v>1.5</v>
      </c>
      <c r="O14" s="118">
        <v>8000</v>
      </c>
      <c r="P14" s="119">
        <f>N14*O14</f>
        <v>12000</v>
      </c>
      <c r="Q14" s="117"/>
      <c r="R14" s="118"/>
      <c r="S14" s="119">
        <f>Q14*R14</f>
        <v>0</v>
      </c>
      <c r="T14" s="117"/>
      <c r="U14" s="118"/>
      <c r="V14" s="119">
        <f>T14*U14</f>
        <v>0</v>
      </c>
      <c r="W14" s="117"/>
      <c r="X14" s="118"/>
      <c r="Y14" s="119">
        <f>W14*X14</f>
        <v>0</v>
      </c>
      <c r="Z14" s="117"/>
      <c r="AA14" s="118"/>
      <c r="AB14" s="119">
        <f>Z14*AA14</f>
        <v>0</v>
      </c>
      <c r="AC14" s="120">
        <f t="shared" si="0"/>
        <v>12000</v>
      </c>
      <c r="AD14" s="121">
        <f t="shared" si="1"/>
        <v>12000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104</v>
      </c>
      <c r="B15" s="114" t="s">
        <v>108</v>
      </c>
      <c r="C15" s="115" t="s">
        <v>273</v>
      </c>
      <c r="D15" s="116" t="s">
        <v>107</v>
      </c>
      <c r="E15" s="117"/>
      <c r="F15" s="118"/>
      <c r="G15" s="119">
        <f>E15*F15</f>
        <v>0</v>
      </c>
      <c r="H15" s="117"/>
      <c r="I15" s="118"/>
      <c r="J15" s="119">
        <f>H15*I15</f>
        <v>0</v>
      </c>
      <c r="K15" s="117">
        <v>3</v>
      </c>
      <c r="L15" s="118">
        <v>5000</v>
      </c>
      <c r="M15" s="119">
        <f>K15*L15</f>
        <v>15000</v>
      </c>
      <c r="N15" s="117">
        <v>3</v>
      </c>
      <c r="O15" s="118">
        <v>5000</v>
      </c>
      <c r="P15" s="119">
        <f>N15*O15</f>
        <v>15000</v>
      </c>
      <c r="Q15" s="117"/>
      <c r="R15" s="118"/>
      <c r="S15" s="119">
        <f>Q15*R15</f>
        <v>0</v>
      </c>
      <c r="T15" s="117"/>
      <c r="U15" s="118"/>
      <c r="V15" s="119">
        <f>T15*U15</f>
        <v>0</v>
      </c>
      <c r="W15" s="117"/>
      <c r="X15" s="118"/>
      <c r="Y15" s="119">
        <f>W15*X15</f>
        <v>0</v>
      </c>
      <c r="Z15" s="117"/>
      <c r="AA15" s="118"/>
      <c r="AB15" s="119">
        <f>Z15*AA15</f>
        <v>0</v>
      </c>
      <c r="AC15" s="120">
        <f t="shared" si="0"/>
        <v>15000</v>
      </c>
      <c r="AD15" s="121">
        <f t="shared" si="1"/>
        <v>15000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>
      <c r="A16" s="125" t="s">
        <v>104</v>
      </c>
      <c r="B16" s="126" t="s">
        <v>109</v>
      </c>
      <c r="C16" s="127" t="s">
        <v>274</v>
      </c>
      <c r="D16" s="128" t="s">
        <v>107</v>
      </c>
      <c r="E16" s="129"/>
      <c r="F16" s="130"/>
      <c r="G16" s="131">
        <f>E16*F16</f>
        <v>0</v>
      </c>
      <c r="H16" s="129"/>
      <c r="I16" s="130"/>
      <c r="J16" s="131">
        <f>H16*I16</f>
        <v>0</v>
      </c>
      <c r="K16" s="129">
        <v>1.5</v>
      </c>
      <c r="L16" s="130">
        <v>4200</v>
      </c>
      <c r="M16" s="131">
        <f>K16*L16</f>
        <v>6300</v>
      </c>
      <c r="N16" s="129">
        <v>1.5</v>
      </c>
      <c r="O16" s="130">
        <v>4200</v>
      </c>
      <c r="P16" s="131">
        <f>N16*O16</f>
        <v>6300</v>
      </c>
      <c r="Q16" s="129"/>
      <c r="R16" s="130"/>
      <c r="S16" s="131">
        <f>Q16*R16</f>
        <v>0</v>
      </c>
      <c r="T16" s="129"/>
      <c r="U16" s="130"/>
      <c r="V16" s="131">
        <f>T16*U16</f>
        <v>0</v>
      </c>
      <c r="W16" s="129"/>
      <c r="X16" s="130"/>
      <c r="Y16" s="131">
        <f>W16*X16</f>
        <v>0</v>
      </c>
      <c r="Z16" s="129"/>
      <c r="AA16" s="130"/>
      <c r="AB16" s="131">
        <f>Z16*AA16</f>
        <v>0</v>
      </c>
      <c r="AC16" s="132">
        <f t="shared" si="0"/>
        <v>6300</v>
      </c>
      <c r="AD16" s="133">
        <f t="shared" si="1"/>
        <v>6300</v>
      </c>
      <c r="AE16" s="134">
        <f t="shared" si="2"/>
        <v>0</v>
      </c>
      <c r="AF16" s="135">
        <f t="shared" si="3"/>
        <v>0</v>
      </c>
      <c r="AG16" s="136"/>
      <c r="AH16" s="99"/>
      <c r="AI16" s="99"/>
    </row>
    <row r="17" spans="1:35" ht="30" customHeight="1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>E18*F18</f>
        <v>0</v>
      </c>
      <c r="H18" s="117"/>
      <c r="I18" s="118"/>
      <c r="J18" s="119">
        <f>H18*I18</f>
        <v>0</v>
      </c>
      <c r="K18" s="117"/>
      <c r="L18" s="118"/>
      <c r="M18" s="119">
        <f>K18*L18</f>
        <v>0</v>
      </c>
      <c r="N18" s="117"/>
      <c r="O18" s="118"/>
      <c r="P18" s="138">
        <v>0</v>
      </c>
      <c r="Q18" s="117"/>
      <c r="R18" s="118"/>
      <c r="S18" s="119">
        <f>Q18*R18</f>
        <v>0</v>
      </c>
      <c r="T18" s="117"/>
      <c r="U18" s="118"/>
      <c r="V18" s="138">
        <v>0</v>
      </c>
      <c r="W18" s="117"/>
      <c r="X18" s="118"/>
      <c r="Y18" s="119">
        <f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>E19*F19</f>
        <v>0</v>
      </c>
      <c r="H19" s="117"/>
      <c r="I19" s="118"/>
      <c r="J19" s="119">
        <f>H19*I19</f>
        <v>0</v>
      </c>
      <c r="K19" s="117"/>
      <c r="L19" s="118"/>
      <c r="M19" s="119">
        <f>K19*L19</f>
        <v>0</v>
      </c>
      <c r="N19" s="117"/>
      <c r="O19" s="118"/>
      <c r="P19" s="138">
        <v>0</v>
      </c>
      <c r="Q19" s="117"/>
      <c r="R19" s="118"/>
      <c r="S19" s="119">
        <f>Q19*R19</f>
        <v>0</v>
      </c>
      <c r="T19" s="117"/>
      <c r="U19" s="118"/>
      <c r="V19" s="138">
        <v>0</v>
      </c>
      <c r="W19" s="117"/>
      <c r="X19" s="118"/>
      <c r="Y19" s="119">
        <f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>E20*F20</f>
        <v>0</v>
      </c>
      <c r="H20" s="143"/>
      <c r="I20" s="144"/>
      <c r="J20" s="145">
        <f>H20*I20</f>
        <v>0</v>
      </c>
      <c r="K20" s="143"/>
      <c r="L20" s="144"/>
      <c r="M20" s="145">
        <f>K20*L20</f>
        <v>0</v>
      </c>
      <c r="N20" s="143"/>
      <c r="O20" s="144"/>
      <c r="P20" s="146">
        <v>0</v>
      </c>
      <c r="Q20" s="143"/>
      <c r="R20" s="144"/>
      <c r="S20" s="145">
        <f>Q20*R20</f>
        <v>0</v>
      </c>
      <c r="T20" s="143"/>
      <c r="U20" s="144"/>
      <c r="V20" s="146">
        <v>0</v>
      </c>
      <c r="W20" s="143"/>
      <c r="X20" s="144"/>
      <c r="Y20" s="145">
        <f>W20*X20</f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00" t="s">
        <v>101</v>
      </c>
      <c r="B21" s="101" t="s">
        <v>112</v>
      </c>
      <c r="C21" s="102" t="s">
        <v>113</v>
      </c>
      <c r="D21" s="103"/>
      <c r="E21" s="104"/>
      <c r="F21" s="105"/>
      <c r="G21" s="106">
        <f>SUM(G22:G48)</f>
        <v>203177.27</v>
      </c>
      <c r="H21" s="104"/>
      <c r="I21" s="105"/>
      <c r="J21" s="106">
        <f>SUM(J22:J48)</f>
        <v>199449.27</v>
      </c>
      <c r="K21" s="104"/>
      <c r="L21" s="105"/>
      <c r="M21" s="106">
        <f>SUM(M23:M48)</f>
        <v>20500</v>
      </c>
      <c r="N21" s="104"/>
      <c r="O21" s="105"/>
      <c r="P21" s="137">
        <f>SUM(P23:P48)</f>
        <v>20500</v>
      </c>
      <c r="Q21" s="104"/>
      <c r="R21" s="105"/>
      <c r="S21" s="106">
        <f>SUM(S23:S48)</f>
        <v>0</v>
      </c>
      <c r="T21" s="104"/>
      <c r="U21" s="105"/>
      <c r="V21" s="137">
        <f>SUM(V23:V48)</f>
        <v>0</v>
      </c>
      <c r="W21" s="104"/>
      <c r="X21" s="105"/>
      <c r="Y21" s="106">
        <f>SUM(Y23:Y48)</f>
        <v>0</v>
      </c>
      <c r="Z21" s="104"/>
      <c r="AA21" s="105"/>
      <c r="AB21" s="137">
        <f>SUM(AB23:AB48)</f>
        <v>0</v>
      </c>
      <c r="AC21" s="107">
        <f t="shared" si="0"/>
        <v>223677.27</v>
      </c>
      <c r="AD21" s="108">
        <f t="shared" si="1"/>
        <v>219949.27</v>
      </c>
      <c r="AE21" s="109">
        <f t="shared" si="2"/>
        <v>3728</v>
      </c>
      <c r="AF21" s="147">
        <f t="shared" si="3"/>
        <v>1.6666870084743077E-2</v>
      </c>
      <c r="AG21" s="148"/>
      <c r="AH21" s="112"/>
      <c r="AI21" s="112"/>
    </row>
    <row r="22" spans="1:35" ht="30" customHeight="1">
      <c r="A22" s="113" t="s">
        <v>104</v>
      </c>
      <c r="B22" s="114" t="s">
        <v>105</v>
      </c>
      <c r="C22" s="115" t="s">
        <v>293</v>
      </c>
      <c r="D22" s="116" t="s">
        <v>294</v>
      </c>
      <c r="E22" s="117">
        <v>1</v>
      </c>
      <c r="F22" s="118">
        <v>20000</v>
      </c>
      <c r="G22" s="119">
        <f t="shared" ref="G22:G44" si="4">E22*F22</f>
        <v>20000</v>
      </c>
      <c r="H22" s="117">
        <v>1</v>
      </c>
      <c r="I22" s="118">
        <v>20000</v>
      </c>
      <c r="J22" s="119">
        <f t="shared" ref="J22:J48" si="5">H22*I22</f>
        <v>20000</v>
      </c>
      <c r="K22" s="117"/>
      <c r="L22" s="118"/>
      <c r="M22" s="119">
        <f t="shared" ref="M22:M48" si="6">K22*L22</f>
        <v>0</v>
      </c>
      <c r="N22" s="117"/>
      <c r="O22" s="118"/>
      <c r="P22" s="138">
        <f t="shared" ref="P22:P48" si="7">N22*O22</f>
        <v>0</v>
      </c>
      <c r="Q22" s="117"/>
      <c r="R22" s="118"/>
      <c r="S22" s="119">
        <f t="shared" ref="S22:S48" si="8">Q22*R22</f>
        <v>0</v>
      </c>
      <c r="T22" s="117"/>
      <c r="U22" s="118"/>
      <c r="V22" s="138">
        <f t="shared" ref="V22:V48" si="9">T22*U22</f>
        <v>0</v>
      </c>
      <c r="W22" s="117"/>
      <c r="X22" s="118"/>
      <c r="Y22" s="119">
        <f t="shared" ref="Y22:Y48" si="10">W22*X22</f>
        <v>0</v>
      </c>
      <c r="Z22" s="117"/>
      <c r="AA22" s="118"/>
      <c r="AB22" s="138">
        <f t="shared" ref="AB22:AB48" si="11">Z22*AA22</f>
        <v>0</v>
      </c>
      <c r="AC22" s="120">
        <f>G22+M22+S22+Y22</f>
        <v>20000</v>
      </c>
      <c r="AD22" s="121">
        <f>J22+P22+V22+AB22</f>
        <v>20000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>
      <c r="A23" s="113" t="s">
        <v>104</v>
      </c>
      <c r="B23" s="114" t="s">
        <v>108</v>
      </c>
      <c r="C23" s="115" t="s">
        <v>299</v>
      </c>
      <c r="D23" s="116" t="s">
        <v>295</v>
      </c>
      <c r="E23" s="117">
        <v>655</v>
      </c>
      <c r="F23" s="118">
        <v>42.73</v>
      </c>
      <c r="G23" s="119">
        <f>E23*F23</f>
        <v>27988.149999999998</v>
      </c>
      <c r="H23" s="117">
        <v>655</v>
      </c>
      <c r="I23" s="118">
        <v>42.73</v>
      </c>
      <c r="J23" s="119">
        <f t="shared" si="5"/>
        <v>27988.149999999998</v>
      </c>
      <c r="K23" s="117"/>
      <c r="L23" s="118"/>
      <c r="M23" s="119">
        <f t="shared" si="6"/>
        <v>0</v>
      </c>
      <c r="N23" s="117"/>
      <c r="O23" s="118"/>
      <c r="P23" s="138">
        <f t="shared" si="7"/>
        <v>0</v>
      </c>
      <c r="Q23" s="117"/>
      <c r="R23" s="118"/>
      <c r="S23" s="119">
        <f t="shared" si="8"/>
        <v>0</v>
      </c>
      <c r="T23" s="117"/>
      <c r="U23" s="118"/>
      <c r="V23" s="138">
        <f t="shared" si="9"/>
        <v>0</v>
      </c>
      <c r="W23" s="117"/>
      <c r="X23" s="118"/>
      <c r="Y23" s="119">
        <f t="shared" si="10"/>
        <v>0</v>
      </c>
      <c r="Z23" s="117"/>
      <c r="AA23" s="118"/>
      <c r="AB23" s="138">
        <f t="shared" si="11"/>
        <v>0</v>
      </c>
      <c r="AC23" s="120">
        <f t="shared" si="0"/>
        <v>27988.149999999998</v>
      </c>
      <c r="AD23" s="121">
        <f t="shared" si="1"/>
        <v>27988.149999999998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>
      <c r="A24" s="113" t="s">
        <v>104</v>
      </c>
      <c r="B24" s="114" t="s">
        <v>109</v>
      </c>
      <c r="C24" s="115" t="s">
        <v>317</v>
      </c>
      <c r="D24" s="116" t="s">
        <v>295</v>
      </c>
      <c r="E24" s="117">
        <v>512</v>
      </c>
      <c r="F24" s="118">
        <v>26.66</v>
      </c>
      <c r="G24" s="119">
        <f t="shared" si="4"/>
        <v>13649.92</v>
      </c>
      <c r="H24" s="117">
        <v>512</v>
      </c>
      <c r="I24" s="118">
        <v>26.66</v>
      </c>
      <c r="J24" s="119">
        <f t="shared" si="5"/>
        <v>13649.92</v>
      </c>
      <c r="K24" s="117"/>
      <c r="L24" s="118"/>
      <c r="M24" s="119">
        <f t="shared" si="6"/>
        <v>0</v>
      </c>
      <c r="N24" s="117"/>
      <c r="O24" s="118"/>
      <c r="P24" s="138">
        <f t="shared" si="7"/>
        <v>0</v>
      </c>
      <c r="Q24" s="117"/>
      <c r="R24" s="118"/>
      <c r="S24" s="119">
        <f t="shared" si="8"/>
        <v>0</v>
      </c>
      <c r="T24" s="117"/>
      <c r="U24" s="118"/>
      <c r="V24" s="138">
        <f t="shared" si="9"/>
        <v>0</v>
      </c>
      <c r="W24" s="117"/>
      <c r="X24" s="118"/>
      <c r="Y24" s="119">
        <f t="shared" si="10"/>
        <v>0</v>
      </c>
      <c r="Z24" s="117"/>
      <c r="AA24" s="118"/>
      <c r="AB24" s="138">
        <f t="shared" si="11"/>
        <v>0</v>
      </c>
      <c r="AC24" s="120">
        <f t="shared" si="0"/>
        <v>13649.92</v>
      </c>
      <c r="AD24" s="121">
        <f t="shared" si="1"/>
        <v>13649.92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>
      <c r="A25" s="113" t="s">
        <v>104</v>
      </c>
      <c r="B25" s="114" t="s">
        <v>186</v>
      </c>
      <c r="C25" s="115" t="s">
        <v>300</v>
      </c>
      <c r="D25" s="116" t="s">
        <v>295</v>
      </c>
      <c r="E25" s="117">
        <v>624</v>
      </c>
      <c r="F25" s="118">
        <v>13.3</v>
      </c>
      <c r="G25" s="119">
        <f t="shared" si="4"/>
        <v>8299.2000000000007</v>
      </c>
      <c r="H25" s="117">
        <v>624</v>
      </c>
      <c r="I25" s="118">
        <v>13.3</v>
      </c>
      <c r="J25" s="119">
        <f t="shared" si="5"/>
        <v>8299.2000000000007</v>
      </c>
      <c r="K25" s="117"/>
      <c r="L25" s="118"/>
      <c r="M25" s="119">
        <f t="shared" si="6"/>
        <v>0</v>
      </c>
      <c r="N25" s="117"/>
      <c r="O25" s="118"/>
      <c r="P25" s="138">
        <f t="shared" si="7"/>
        <v>0</v>
      </c>
      <c r="Q25" s="117"/>
      <c r="R25" s="118"/>
      <c r="S25" s="119">
        <f t="shared" si="8"/>
        <v>0</v>
      </c>
      <c r="T25" s="117"/>
      <c r="U25" s="118"/>
      <c r="V25" s="138">
        <f t="shared" si="9"/>
        <v>0</v>
      </c>
      <c r="W25" s="117"/>
      <c r="X25" s="118"/>
      <c r="Y25" s="119">
        <f t="shared" si="10"/>
        <v>0</v>
      </c>
      <c r="Z25" s="117"/>
      <c r="AA25" s="118"/>
      <c r="AB25" s="138">
        <f t="shared" si="11"/>
        <v>0</v>
      </c>
      <c r="AC25" s="120">
        <f t="shared" si="0"/>
        <v>8299.2000000000007</v>
      </c>
      <c r="AD25" s="121">
        <f t="shared" si="1"/>
        <v>8299.2000000000007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45.75" customHeight="1">
      <c r="A26" s="113" t="s">
        <v>104</v>
      </c>
      <c r="B26" s="397" t="s">
        <v>275</v>
      </c>
      <c r="C26" s="115" t="s">
        <v>316</v>
      </c>
      <c r="D26" s="116" t="s">
        <v>107</v>
      </c>
      <c r="E26" s="117">
        <v>3</v>
      </c>
      <c r="F26" s="118">
        <v>10200</v>
      </c>
      <c r="G26" s="119">
        <f t="shared" si="4"/>
        <v>30600</v>
      </c>
      <c r="H26" s="117">
        <v>3</v>
      </c>
      <c r="I26" s="118">
        <v>10200</v>
      </c>
      <c r="J26" s="119">
        <f t="shared" si="5"/>
        <v>30600</v>
      </c>
      <c r="K26" s="117"/>
      <c r="L26" s="118"/>
      <c r="M26" s="119">
        <f t="shared" si="6"/>
        <v>0</v>
      </c>
      <c r="N26" s="117"/>
      <c r="O26" s="118"/>
      <c r="P26" s="138">
        <f t="shared" si="7"/>
        <v>0</v>
      </c>
      <c r="Q26" s="117"/>
      <c r="R26" s="118"/>
      <c r="S26" s="119">
        <f t="shared" si="8"/>
        <v>0</v>
      </c>
      <c r="T26" s="117"/>
      <c r="U26" s="118"/>
      <c r="V26" s="138">
        <f t="shared" si="9"/>
        <v>0</v>
      </c>
      <c r="W26" s="117"/>
      <c r="X26" s="118"/>
      <c r="Y26" s="119">
        <f t="shared" si="10"/>
        <v>0</v>
      </c>
      <c r="Z26" s="117"/>
      <c r="AA26" s="118"/>
      <c r="AB26" s="138">
        <f t="shared" si="11"/>
        <v>0</v>
      </c>
      <c r="AC26" s="120">
        <f t="shared" si="0"/>
        <v>30600</v>
      </c>
      <c r="AD26" s="121">
        <f t="shared" si="1"/>
        <v>30600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ht="30" customHeight="1">
      <c r="A27" s="113" t="s">
        <v>104</v>
      </c>
      <c r="B27" s="114" t="s">
        <v>188</v>
      </c>
      <c r="C27" s="115" t="s">
        <v>318</v>
      </c>
      <c r="D27" s="116" t="s">
        <v>295</v>
      </c>
      <c r="E27" s="117">
        <v>112</v>
      </c>
      <c r="F27" s="118">
        <v>131.25</v>
      </c>
      <c r="G27" s="119">
        <f t="shared" si="4"/>
        <v>14700</v>
      </c>
      <c r="H27" s="117">
        <v>112</v>
      </c>
      <c r="I27" s="118">
        <v>131.25</v>
      </c>
      <c r="J27" s="119">
        <f t="shared" si="5"/>
        <v>14700</v>
      </c>
      <c r="K27" s="117"/>
      <c r="L27" s="118"/>
      <c r="M27" s="119">
        <f t="shared" si="6"/>
        <v>0</v>
      </c>
      <c r="N27" s="117"/>
      <c r="O27" s="118"/>
      <c r="P27" s="138">
        <f t="shared" si="7"/>
        <v>0</v>
      </c>
      <c r="Q27" s="117"/>
      <c r="R27" s="118"/>
      <c r="S27" s="119">
        <f t="shared" si="8"/>
        <v>0</v>
      </c>
      <c r="T27" s="117"/>
      <c r="U27" s="118"/>
      <c r="V27" s="138">
        <f t="shared" si="9"/>
        <v>0</v>
      </c>
      <c r="W27" s="117"/>
      <c r="X27" s="118"/>
      <c r="Y27" s="119">
        <f t="shared" si="10"/>
        <v>0</v>
      </c>
      <c r="Z27" s="117"/>
      <c r="AA27" s="118"/>
      <c r="AB27" s="138">
        <f t="shared" si="11"/>
        <v>0</v>
      </c>
      <c r="AC27" s="120">
        <f t="shared" ref="AC27:AC34" si="12">G27+M27+S27+Y27</f>
        <v>14700</v>
      </c>
      <c r="AD27" s="121">
        <f t="shared" ref="AD27:AD34" si="13">J27+P27+V27+AB27</f>
        <v>14700</v>
      </c>
      <c r="AE27" s="122">
        <f t="shared" ref="AE27:AE34" si="14">AC27-AD27</f>
        <v>0</v>
      </c>
      <c r="AF27" s="123">
        <f t="shared" ref="AF27:AF34" si="15">AE27/AC27</f>
        <v>0</v>
      </c>
      <c r="AG27" s="124"/>
      <c r="AH27" s="99"/>
      <c r="AI27" s="99"/>
    </row>
    <row r="28" spans="1:35" ht="30" customHeight="1">
      <c r="A28" s="113" t="s">
        <v>104</v>
      </c>
      <c r="B28" s="114" t="s">
        <v>190</v>
      </c>
      <c r="C28" s="115" t="s">
        <v>296</v>
      </c>
      <c r="D28" s="116" t="s">
        <v>295</v>
      </c>
      <c r="E28" s="117">
        <v>30</v>
      </c>
      <c r="F28" s="118">
        <v>208</v>
      </c>
      <c r="G28" s="119">
        <f t="shared" si="4"/>
        <v>6240</v>
      </c>
      <c r="H28" s="117">
        <v>30</v>
      </c>
      <c r="I28" s="118">
        <v>208</v>
      </c>
      <c r="J28" s="119">
        <f t="shared" si="5"/>
        <v>6240</v>
      </c>
      <c r="K28" s="117"/>
      <c r="L28" s="118"/>
      <c r="M28" s="119">
        <f t="shared" si="6"/>
        <v>0</v>
      </c>
      <c r="N28" s="117"/>
      <c r="O28" s="118"/>
      <c r="P28" s="138">
        <f t="shared" si="7"/>
        <v>0</v>
      </c>
      <c r="Q28" s="117"/>
      <c r="R28" s="118"/>
      <c r="S28" s="119">
        <f t="shared" si="8"/>
        <v>0</v>
      </c>
      <c r="T28" s="117"/>
      <c r="U28" s="118"/>
      <c r="V28" s="138">
        <f t="shared" si="9"/>
        <v>0</v>
      </c>
      <c r="W28" s="117"/>
      <c r="X28" s="118"/>
      <c r="Y28" s="119">
        <f t="shared" si="10"/>
        <v>0</v>
      </c>
      <c r="Z28" s="117"/>
      <c r="AA28" s="118"/>
      <c r="AB28" s="138">
        <f t="shared" si="11"/>
        <v>0</v>
      </c>
      <c r="AC28" s="120">
        <f t="shared" si="12"/>
        <v>6240</v>
      </c>
      <c r="AD28" s="121">
        <f t="shared" si="13"/>
        <v>6240</v>
      </c>
      <c r="AE28" s="122">
        <f t="shared" si="14"/>
        <v>0</v>
      </c>
      <c r="AF28" s="123">
        <f t="shared" si="15"/>
        <v>0</v>
      </c>
      <c r="AG28" s="124"/>
      <c r="AH28" s="99"/>
      <c r="AI28" s="99"/>
    </row>
    <row r="29" spans="1:35" ht="60" customHeight="1">
      <c r="A29" s="113" t="s">
        <v>104</v>
      </c>
      <c r="B29" s="114" t="s">
        <v>276</v>
      </c>
      <c r="C29" s="115" t="s">
        <v>297</v>
      </c>
      <c r="D29" s="116" t="s">
        <v>107</v>
      </c>
      <c r="E29" s="117">
        <v>4</v>
      </c>
      <c r="F29" s="118">
        <v>9500</v>
      </c>
      <c r="G29" s="119">
        <f t="shared" si="4"/>
        <v>38000</v>
      </c>
      <c r="H29" s="117">
        <v>4</v>
      </c>
      <c r="I29" s="118">
        <v>9500</v>
      </c>
      <c r="J29" s="119">
        <f t="shared" si="5"/>
        <v>38000</v>
      </c>
      <c r="K29" s="117"/>
      <c r="L29" s="118"/>
      <c r="M29" s="119">
        <f t="shared" si="6"/>
        <v>0</v>
      </c>
      <c r="N29" s="117"/>
      <c r="O29" s="118"/>
      <c r="P29" s="138">
        <f t="shared" si="7"/>
        <v>0</v>
      </c>
      <c r="Q29" s="117"/>
      <c r="R29" s="118"/>
      <c r="S29" s="119">
        <f t="shared" si="8"/>
        <v>0</v>
      </c>
      <c r="T29" s="117"/>
      <c r="U29" s="118"/>
      <c r="V29" s="138">
        <f t="shared" si="9"/>
        <v>0</v>
      </c>
      <c r="W29" s="117"/>
      <c r="X29" s="118"/>
      <c r="Y29" s="119">
        <f t="shared" si="10"/>
        <v>0</v>
      </c>
      <c r="Z29" s="117"/>
      <c r="AA29" s="118"/>
      <c r="AB29" s="138">
        <f t="shared" si="11"/>
        <v>0</v>
      </c>
      <c r="AC29" s="120">
        <f t="shared" si="12"/>
        <v>38000</v>
      </c>
      <c r="AD29" s="121">
        <f t="shared" si="13"/>
        <v>38000</v>
      </c>
      <c r="AE29" s="122">
        <f t="shared" si="14"/>
        <v>0</v>
      </c>
      <c r="AF29" s="123">
        <f t="shared" si="15"/>
        <v>0</v>
      </c>
      <c r="AG29" s="124"/>
      <c r="AH29" s="99"/>
      <c r="AI29" s="99"/>
    </row>
    <row r="30" spans="1:35" ht="30" customHeight="1">
      <c r="A30" s="113" t="s">
        <v>104</v>
      </c>
      <c r="B30" s="114" t="s">
        <v>194</v>
      </c>
      <c r="C30" s="115" t="s">
        <v>298</v>
      </c>
      <c r="D30" s="116" t="s">
        <v>107</v>
      </c>
      <c r="E30" s="117"/>
      <c r="F30" s="118"/>
      <c r="G30" s="119">
        <f t="shared" si="4"/>
        <v>0</v>
      </c>
      <c r="H30" s="117"/>
      <c r="I30" s="118"/>
      <c r="J30" s="119">
        <f t="shared" si="5"/>
        <v>0</v>
      </c>
      <c r="K30" s="117">
        <v>1</v>
      </c>
      <c r="L30" s="118">
        <v>8500</v>
      </c>
      <c r="M30" s="119">
        <f t="shared" si="6"/>
        <v>8500</v>
      </c>
      <c r="N30" s="117">
        <v>1</v>
      </c>
      <c r="O30" s="118">
        <v>8500</v>
      </c>
      <c r="P30" s="138">
        <f t="shared" si="7"/>
        <v>8500</v>
      </c>
      <c r="Q30" s="117"/>
      <c r="R30" s="118"/>
      <c r="S30" s="119">
        <f t="shared" si="8"/>
        <v>0</v>
      </c>
      <c r="T30" s="117"/>
      <c r="U30" s="118"/>
      <c r="V30" s="138">
        <f t="shared" si="9"/>
        <v>0</v>
      </c>
      <c r="W30" s="117"/>
      <c r="X30" s="118"/>
      <c r="Y30" s="119">
        <f t="shared" si="10"/>
        <v>0</v>
      </c>
      <c r="Z30" s="117"/>
      <c r="AA30" s="118"/>
      <c r="AB30" s="138">
        <f t="shared" si="11"/>
        <v>0</v>
      </c>
      <c r="AC30" s="120">
        <f t="shared" si="12"/>
        <v>8500</v>
      </c>
      <c r="AD30" s="121">
        <f t="shared" si="13"/>
        <v>8500</v>
      </c>
      <c r="AE30" s="122">
        <f t="shared" si="14"/>
        <v>0</v>
      </c>
      <c r="AF30" s="123">
        <f t="shared" si="15"/>
        <v>0</v>
      </c>
      <c r="AG30" s="124"/>
      <c r="AH30" s="99"/>
      <c r="AI30" s="99"/>
    </row>
    <row r="31" spans="1:35" ht="30" customHeight="1">
      <c r="A31" s="113" t="s">
        <v>104</v>
      </c>
      <c r="B31" s="114" t="s">
        <v>196</v>
      </c>
      <c r="C31" s="115" t="s">
        <v>319</v>
      </c>
      <c r="D31" s="116" t="s">
        <v>107</v>
      </c>
      <c r="E31" s="117">
        <v>2</v>
      </c>
      <c r="F31" s="118">
        <v>6000</v>
      </c>
      <c r="G31" s="119">
        <f t="shared" si="4"/>
        <v>12000</v>
      </c>
      <c r="H31" s="117">
        <v>2</v>
      </c>
      <c r="I31" s="118">
        <v>6000</v>
      </c>
      <c r="J31" s="119">
        <f t="shared" si="5"/>
        <v>12000</v>
      </c>
      <c r="K31" s="117">
        <v>2</v>
      </c>
      <c r="L31" s="118">
        <v>6000</v>
      </c>
      <c r="M31" s="119">
        <f t="shared" si="6"/>
        <v>12000</v>
      </c>
      <c r="N31" s="117">
        <v>2</v>
      </c>
      <c r="O31" s="118">
        <v>6000</v>
      </c>
      <c r="P31" s="138">
        <f t="shared" si="7"/>
        <v>12000</v>
      </c>
      <c r="Q31" s="117"/>
      <c r="R31" s="118"/>
      <c r="S31" s="119">
        <f t="shared" si="8"/>
        <v>0</v>
      </c>
      <c r="T31" s="117"/>
      <c r="U31" s="118"/>
      <c r="V31" s="138">
        <f t="shared" si="9"/>
        <v>0</v>
      </c>
      <c r="W31" s="117"/>
      <c r="X31" s="118"/>
      <c r="Y31" s="119">
        <f t="shared" si="10"/>
        <v>0</v>
      </c>
      <c r="Z31" s="117"/>
      <c r="AA31" s="118"/>
      <c r="AB31" s="138">
        <f t="shared" si="11"/>
        <v>0</v>
      </c>
      <c r="AC31" s="120">
        <f t="shared" si="12"/>
        <v>24000</v>
      </c>
      <c r="AD31" s="121">
        <f t="shared" si="13"/>
        <v>24000</v>
      </c>
      <c r="AE31" s="122">
        <f t="shared" si="14"/>
        <v>0</v>
      </c>
      <c r="AF31" s="123">
        <f t="shared" si="15"/>
        <v>0</v>
      </c>
      <c r="AG31" s="124"/>
      <c r="AH31" s="99"/>
      <c r="AI31" s="99"/>
    </row>
    <row r="32" spans="1:35" ht="60" customHeight="1">
      <c r="A32" s="113" t="s">
        <v>104</v>
      </c>
      <c r="B32" s="114" t="s">
        <v>198</v>
      </c>
      <c r="C32" s="115" t="s">
        <v>301</v>
      </c>
      <c r="D32" s="116" t="s">
        <v>302</v>
      </c>
      <c r="E32" s="117">
        <v>2</v>
      </c>
      <c r="F32" s="118">
        <v>2486</v>
      </c>
      <c r="G32" s="119">
        <f t="shared" si="4"/>
        <v>4972</v>
      </c>
      <c r="H32" s="117">
        <v>2</v>
      </c>
      <c r="I32" s="118">
        <v>2486</v>
      </c>
      <c r="J32" s="119">
        <f t="shared" si="5"/>
        <v>4972</v>
      </c>
      <c r="K32" s="117"/>
      <c r="L32" s="118"/>
      <c r="M32" s="119">
        <f t="shared" si="6"/>
        <v>0</v>
      </c>
      <c r="N32" s="117"/>
      <c r="O32" s="118"/>
      <c r="P32" s="138">
        <f t="shared" si="7"/>
        <v>0</v>
      </c>
      <c r="Q32" s="117"/>
      <c r="R32" s="118"/>
      <c r="S32" s="119">
        <f t="shared" si="8"/>
        <v>0</v>
      </c>
      <c r="T32" s="117"/>
      <c r="U32" s="118"/>
      <c r="V32" s="138">
        <f t="shared" si="9"/>
        <v>0</v>
      </c>
      <c r="W32" s="117"/>
      <c r="X32" s="118"/>
      <c r="Y32" s="119">
        <f t="shared" si="10"/>
        <v>0</v>
      </c>
      <c r="Z32" s="117"/>
      <c r="AA32" s="118"/>
      <c r="AB32" s="138">
        <f t="shared" si="11"/>
        <v>0</v>
      </c>
      <c r="AC32" s="120">
        <f t="shared" si="12"/>
        <v>4972</v>
      </c>
      <c r="AD32" s="121">
        <f t="shared" si="13"/>
        <v>4972</v>
      </c>
      <c r="AE32" s="122">
        <f t="shared" si="14"/>
        <v>0</v>
      </c>
      <c r="AF32" s="123">
        <f t="shared" si="15"/>
        <v>0</v>
      </c>
      <c r="AG32" s="124"/>
      <c r="AH32" s="99"/>
      <c r="AI32" s="99"/>
    </row>
    <row r="33" spans="1:35" ht="59.25" customHeight="1">
      <c r="A33" s="113" t="s">
        <v>104</v>
      </c>
      <c r="B33" s="114" t="s">
        <v>277</v>
      </c>
      <c r="C33" s="115" t="s">
        <v>301</v>
      </c>
      <c r="D33" s="116" t="s">
        <v>303</v>
      </c>
      <c r="E33" s="117">
        <v>1</v>
      </c>
      <c r="F33" s="118">
        <v>1864</v>
      </c>
      <c r="G33" s="119">
        <f t="shared" si="4"/>
        <v>1864</v>
      </c>
      <c r="H33" s="117">
        <v>1</v>
      </c>
      <c r="I33" s="118">
        <v>1864</v>
      </c>
      <c r="J33" s="119">
        <f t="shared" si="5"/>
        <v>1864</v>
      </c>
      <c r="K33" s="117"/>
      <c r="L33" s="118"/>
      <c r="M33" s="119">
        <f t="shared" si="6"/>
        <v>0</v>
      </c>
      <c r="N33" s="117"/>
      <c r="O33" s="118"/>
      <c r="P33" s="138">
        <f t="shared" si="7"/>
        <v>0</v>
      </c>
      <c r="Q33" s="117"/>
      <c r="R33" s="118"/>
      <c r="S33" s="119">
        <f t="shared" si="8"/>
        <v>0</v>
      </c>
      <c r="T33" s="117"/>
      <c r="U33" s="118"/>
      <c r="V33" s="138">
        <f t="shared" si="9"/>
        <v>0</v>
      </c>
      <c r="W33" s="117"/>
      <c r="X33" s="118"/>
      <c r="Y33" s="119">
        <f t="shared" si="10"/>
        <v>0</v>
      </c>
      <c r="Z33" s="117"/>
      <c r="AA33" s="118"/>
      <c r="AB33" s="138">
        <f t="shared" si="11"/>
        <v>0</v>
      </c>
      <c r="AC33" s="120">
        <f t="shared" si="12"/>
        <v>1864</v>
      </c>
      <c r="AD33" s="121">
        <f t="shared" si="13"/>
        <v>1864</v>
      </c>
      <c r="AE33" s="122">
        <f t="shared" si="14"/>
        <v>0</v>
      </c>
      <c r="AF33" s="123">
        <f t="shared" si="15"/>
        <v>0</v>
      </c>
      <c r="AG33" s="124"/>
      <c r="AH33" s="99"/>
      <c r="AI33" s="99"/>
    </row>
    <row r="34" spans="1:35" ht="54" customHeight="1">
      <c r="A34" s="113" t="s">
        <v>104</v>
      </c>
      <c r="B34" s="114" t="s">
        <v>278</v>
      </c>
      <c r="C34" s="115" t="s">
        <v>301</v>
      </c>
      <c r="D34" s="116" t="s">
        <v>303</v>
      </c>
      <c r="E34" s="117">
        <v>2</v>
      </c>
      <c r="F34" s="118">
        <v>1244</v>
      </c>
      <c r="G34" s="119">
        <f t="shared" si="4"/>
        <v>2488</v>
      </c>
      <c r="H34" s="117">
        <v>2</v>
      </c>
      <c r="I34" s="118">
        <v>1244</v>
      </c>
      <c r="J34" s="119">
        <f t="shared" si="5"/>
        <v>2488</v>
      </c>
      <c r="K34" s="117"/>
      <c r="L34" s="118"/>
      <c r="M34" s="119">
        <f t="shared" si="6"/>
        <v>0</v>
      </c>
      <c r="N34" s="117"/>
      <c r="O34" s="118"/>
      <c r="P34" s="138">
        <f t="shared" si="7"/>
        <v>0</v>
      </c>
      <c r="Q34" s="117"/>
      <c r="R34" s="118"/>
      <c r="S34" s="119">
        <f t="shared" si="8"/>
        <v>0</v>
      </c>
      <c r="T34" s="117"/>
      <c r="U34" s="118"/>
      <c r="V34" s="138">
        <f t="shared" si="9"/>
        <v>0</v>
      </c>
      <c r="W34" s="117"/>
      <c r="X34" s="118"/>
      <c r="Y34" s="119">
        <f t="shared" si="10"/>
        <v>0</v>
      </c>
      <c r="Z34" s="117"/>
      <c r="AA34" s="118"/>
      <c r="AB34" s="138">
        <f t="shared" si="11"/>
        <v>0</v>
      </c>
      <c r="AC34" s="120">
        <f t="shared" si="12"/>
        <v>2488</v>
      </c>
      <c r="AD34" s="121">
        <f t="shared" si="13"/>
        <v>2488</v>
      </c>
      <c r="AE34" s="122">
        <f t="shared" si="14"/>
        <v>0</v>
      </c>
      <c r="AF34" s="123">
        <f t="shared" si="15"/>
        <v>0</v>
      </c>
      <c r="AG34" s="124"/>
      <c r="AH34" s="99"/>
      <c r="AI34" s="99"/>
    </row>
    <row r="35" spans="1:35" ht="44.25" customHeight="1">
      <c r="A35" s="113" t="s">
        <v>104</v>
      </c>
      <c r="B35" s="114" t="s">
        <v>279</v>
      </c>
      <c r="C35" s="115" t="s">
        <v>304</v>
      </c>
      <c r="D35" s="116" t="s">
        <v>303</v>
      </c>
      <c r="E35" s="117">
        <v>1</v>
      </c>
      <c r="F35" s="118">
        <v>1864</v>
      </c>
      <c r="G35" s="119">
        <f t="shared" si="4"/>
        <v>1864</v>
      </c>
      <c r="H35" s="117">
        <v>1</v>
      </c>
      <c r="I35" s="118">
        <v>1864</v>
      </c>
      <c r="J35" s="119">
        <f t="shared" si="5"/>
        <v>1864</v>
      </c>
      <c r="K35" s="117"/>
      <c r="L35" s="118"/>
      <c r="M35" s="119">
        <f t="shared" si="6"/>
        <v>0</v>
      </c>
      <c r="N35" s="117"/>
      <c r="O35" s="118"/>
      <c r="P35" s="138">
        <f t="shared" si="7"/>
        <v>0</v>
      </c>
      <c r="Q35" s="117"/>
      <c r="R35" s="118"/>
      <c r="S35" s="119">
        <f t="shared" si="8"/>
        <v>0</v>
      </c>
      <c r="T35" s="117"/>
      <c r="U35" s="118"/>
      <c r="V35" s="138">
        <f t="shared" si="9"/>
        <v>0</v>
      </c>
      <c r="W35" s="117"/>
      <c r="X35" s="118"/>
      <c r="Y35" s="119">
        <f t="shared" si="10"/>
        <v>0</v>
      </c>
      <c r="Z35" s="117"/>
      <c r="AA35" s="118"/>
      <c r="AB35" s="138">
        <f t="shared" si="11"/>
        <v>0</v>
      </c>
      <c r="AC35" s="120">
        <f t="shared" ref="AC35:AC48" si="16">G35+M35+S35+Y35</f>
        <v>1864</v>
      </c>
      <c r="AD35" s="121">
        <f t="shared" ref="AD35:AD48" si="17">J35+P35+V35+AB35</f>
        <v>1864</v>
      </c>
      <c r="AE35" s="122">
        <f t="shared" ref="AE35:AE48" si="18">AC35-AD35</f>
        <v>0</v>
      </c>
      <c r="AF35" s="123">
        <f t="shared" ref="AF35:AF48" si="19">AE35/AC35</f>
        <v>0</v>
      </c>
      <c r="AG35" s="124"/>
      <c r="AH35" s="99"/>
      <c r="AI35" s="99"/>
    </row>
    <row r="36" spans="1:35" ht="30" customHeight="1">
      <c r="A36" s="113" t="s">
        <v>104</v>
      </c>
      <c r="B36" s="114" t="s">
        <v>280</v>
      </c>
      <c r="C36" s="115" t="s">
        <v>305</v>
      </c>
      <c r="D36" s="116" t="s">
        <v>303</v>
      </c>
      <c r="E36" s="117">
        <v>1</v>
      </c>
      <c r="F36" s="118">
        <v>1864</v>
      </c>
      <c r="G36" s="119">
        <f t="shared" si="4"/>
        <v>1864</v>
      </c>
      <c r="H36" s="117">
        <v>1</v>
      </c>
      <c r="I36" s="118">
        <v>1864</v>
      </c>
      <c r="J36" s="119">
        <f t="shared" si="5"/>
        <v>1864</v>
      </c>
      <c r="K36" s="117"/>
      <c r="L36" s="118"/>
      <c r="M36" s="119">
        <f t="shared" si="6"/>
        <v>0</v>
      </c>
      <c r="N36" s="117"/>
      <c r="O36" s="118"/>
      <c r="P36" s="138">
        <f t="shared" si="7"/>
        <v>0</v>
      </c>
      <c r="Q36" s="117"/>
      <c r="R36" s="118"/>
      <c r="S36" s="119">
        <f t="shared" si="8"/>
        <v>0</v>
      </c>
      <c r="T36" s="117"/>
      <c r="U36" s="118"/>
      <c r="V36" s="138">
        <f t="shared" si="9"/>
        <v>0</v>
      </c>
      <c r="W36" s="117"/>
      <c r="X36" s="118"/>
      <c r="Y36" s="119">
        <f t="shared" si="10"/>
        <v>0</v>
      </c>
      <c r="Z36" s="117"/>
      <c r="AA36" s="118"/>
      <c r="AB36" s="138">
        <f t="shared" si="11"/>
        <v>0</v>
      </c>
      <c r="AC36" s="120">
        <f t="shared" si="16"/>
        <v>1864</v>
      </c>
      <c r="AD36" s="121">
        <f t="shared" si="17"/>
        <v>1864</v>
      </c>
      <c r="AE36" s="122">
        <f t="shared" si="18"/>
        <v>0</v>
      </c>
      <c r="AF36" s="123">
        <f t="shared" si="19"/>
        <v>0</v>
      </c>
      <c r="AG36" s="124"/>
      <c r="AH36" s="99"/>
      <c r="AI36" s="99"/>
    </row>
    <row r="37" spans="1:35" ht="30" customHeight="1">
      <c r="A37" s="113" t="s">
        <v>104</v>
      </c>
      <c r="B37" s="114" t="s">
        <v>281</v>
      </c>
      <c r="C37" s="115" t="s">
        <v>306</v>
      </c>
      <c r="D37" s="116" t="s">
        <v>303</v>
      </c>
      <c r="E37" s="117">
        <v>1</v>
      </c>
      <c r="F37" s="118">
        <v>1244</v>
      </c>
      <c r="G37" s="119">
        <f t="shared" si="4"/>
        <v>1244</v>
      </c>
      <c r="H37" s="117">
        <v>1</v>
      </c>
      <c r="I37" s="118">
        <v>1244</v>
      </c>
      <c r="J37" s="119">
        <f t="shared" si="5"/>
        <v>1244</v>
      </c>
      <c r="K37" s="117"/>
      <c r="L37" s="118"/>
      <c r="M37" s="119">
        <f t="shared" si="6"/>
        <v>0</v>
      </c>
      <c r="N37" s="117"/>
      <c r="O37" s="118"/>
      <c r="P37" s="138">
        <f t="shared" si="7"/>
        <v>0</v>
      </c>
      <c r="Q37" s="117"/>
      <c r="R37" s="118"/>
      <c r="S37" s="119">
        <f t="shared" si="8"/>
        <v>0</v>
      </c>
      <c r="T37" s="117"/>
      <c r="U37" s="118"/>
      <c r="V37" s="138">
        <f t="shared" si="9"/>
        <v>0</v>
      </c>
      <c r="W37" s="117"/>
      <c r="X37" s="118"/>
      <c r="Y37" s="119">
        <f t="shared" si="10"/>
        <v>0</v>
      </c>
      <c r="Z37" s="117"/>
      <c r="AA37" s="118"/>
      <c r="AB37" s="138">
        <f t="shared" si="11"/>
        <v>0</v>
      </c>
      <c r="AC37" s="120">
        <f t="shared" si="16"/>
        <v>1244</v>
      </c>
      <c r="AD37" s="121">
        <f t="shared" si="17"/>
        <v>1244</v>
      </c>
      <c r="AE37" s="122">
        <f t="shared" si="18"/>
        <v>0</v>
      </c>
      <c r="AF37" s="123">
        <f t="shared" si="19"/>
        <v>0</v>
      </c>
      <c r="AG37" s="124"/>
      <c r="AH37" s="99"/>
      <c r="AI37" s="99"/>
    </row>
    <row r="38" spans="1:35" ht="30" customHeight="1">
      <c r="A38" s="113" t="s">
        <v>104</v>
      </c>
      <c r="B38" s="114" t="s">
        <v>282</v>
      </c>
      <c r="C38" s="115" t="s">
        <v>307</v>
      </c>
      <c r="D38" s="116" t="s">
        <v>303</v>
      </c>
      <c r="E38" s="117">
        <v>1</v>
      </c>
      <c r="F38" s="118">
        <v>1244</v>
      </c>
      <c r="G38" s="119">
        <f t="shared" si="4"/>
        <v>1244</v>
      </c>
      <c r="H38" s="117">
        <v>1</v>
      </c>
      <c r="I38" s="118">
        <v>1244</v>
      </c>
      <c r="J38" s="119">
        <f t="shared" si="5"/>
        <v>1244</v>
      </c>
      <c r="K38" s="117"/>
      <c r="L38" s="118"/>
      <c r="M38" s="119">
        <f t="shared" si="6"/>
        <v>0</v>
      </c>
      <c r="N38" s="117"/>
      <c r="O38" s="118"/>
      <c r="P38" s="138">
        <f t="shared" si="7"/>
        <v>0</v>
      </c>
      <c r="Q38" s="117"/>
      <c r="R38" s="118"/>
      <c r="S38" s="119">
        <f t="shared" si="8"/>
        <v>0</v>
      </c>
      <c r="T38" s="117"/>
      <c r="U38" s="118"/>
      <c r="V38" s="138">
        <f t="shared" si="9"/>
        <v>0</v>
      </c>
      <c r="W38" s="117"/>
      <c r="X38" s="118"/>
      <c r="Y38" s="119">
        <f t="shared" si="10"/>
        <v>0</v>
      </c>
      <c r="Z38" s="117"/>
      <c r="AA38" s="118"/>
      <c r="AB38" s="138">
        <f t="shared" si="11"/>
        <v>0</v>
      </c>
      <c r="AC38" s="120">
        <f t="shared" si="16"/>
        <v>1244</v>
      </c>
      <c r="AD38" s="121">
        <f t="shared" si="17"/>
        <v>1244</v>
      </c>
      <c r="AE38" s="122">
        <f t="shared" si="18"/>
        <v>0</v>
      </c>
      <c r="AF38" s="123">
        <f t="shared" si="19"/>
        <v>0</v>
      </c>
      <c r="AG38" s="124"/>
      <c r="AH38" s="99"/>
      <c r="AI38" s="99"/>
    </row>
    <row r="39" spans="1:35" ht="158.25" customHeight="1">
      <c r="A39" s="113" t="s">
        <v>104</v>
      </c>
      <c r="B39" s="114" t="s">
        <v>283</v>
      </c>
      <c r="C39" s="115" t="s">
        <v>308</v>
      </c>
      <c r="D39" s="116" t="s">
        <v>303</v>
      </c>
      <c r="E39" s="117">
        <v>1</v>
      </c>
      <c r="F39" s="118">
        <v>1864</v>
      </c>
      <c r="G39" s="119">
        <f>E39*F39</f>
        <v>1864</v>
      </c>
      <c r="H39" s="117"/>
      <c r="I39" s="118"/>
      <c r="J39" s="119">
        <f t="shared" si="5"/>
        <v>0</v>
      </c>
      <c r="K39" s="117"/>
      <c r="L39" s="118"/>
      <c r="M39" s="119">
        <f t="shared" si="6"/>
        <v>0</v>
      </c>
      <c r="N39" s="117"/>
      <c r="O39" s="118"/>
      <c r="P39" s="138">
        <f t="shared" si="7"/>
        <v>0</v>
      </c>
      <c r="Q39" s="117"/>
      <c r="R39" s="118"/>
      <c r="S39" s="119">
        <f t="shared" si="8"/>
        <v>0</v>
      </c>
      <c r="T39" s="117"/>
      <c r="U39" s="118"/>
      <c r="V39" s="138">
        <f t="shared" si="9"/>
        <v>0</v>
      </c>
      <c r="W39" s="117"/>
      <c r="X39" s="118"/>
      <c r="Y39" s="119">
        <f t="shared" si="10"/>
        <v>0</v>
      </c>
      <c r="Z39" s="117"/>
      <c r="AA39" s="118"/>
      <c r="AB39" s="138">
        <f t="shared" si="11"/>
        <v>0</v>
      </c>
      <c r="AC39" s="120">
        <f t="shared" si="16"/>
        <v>1864</v>
      </c>
      <c r="AD39" s="121">
        <f t="shared" si="17"/>
        <v>0</v>
      </c>
      <c r="AE39" s="122">
        <f t="shared" si="18"/>
        <v>1864</v>
      </c>
      <c r="AF39" s="123">
        <f t="shared" si="19"/>
        <v>1</v>
      </c>
      <c r="AG39" s="124" t="s">
        <v>563</v>
      </c>
      <c r="AH39" s="99"/>
      <c r="AI39" s="99"/>
    </row>
    <row r="40" spans="1:35" ht="145.5" customHeight="1">
      <c r="A40" s="113" t="s">
        <v>104</v>
      </c>
      <c r="B40" s="114" t="s">
        <v>284</v>
      </c>
      <c r="C40" s="115" t="s">
        <v>309</v>
      </c>
      <c r="D40" s="116" t="s">
        <v>303</v>
      </c>
      <c r="E40" s="117">
        <v>1</v>
      </c>
      <c r="F40" s="118">
        <v>1864</v>
      </c>
      <c r="G40" s="119">
        <f t="shared" si="4"/>
        <v>1864</v>
      </c>
      <c r="H40" s="117"/>
      <c r="I40" s="118"/>
      <c r="J40" s="119">
        <f t="shared" si="5"/>
        <v>0</v>
      </c>
      <c r="K40" s="117"/>
      <c r="L40" s="118"/>
      <c r="M40" s="119">
        <f t="shared" si="6"/>
        <v>0</v>
      </c>
      <c r="N40" s="117"/>
      <c r="O40" s="118"/>
      <c r="P40" s="138">
        <f t="shared" si="7"/>
        <v>0</v>
      </c>
      <c r="Q40" s="117"/>
      <c r="R40" s="118"/>
      <c r="S40" s="119">
        <f t="shared" si="8"/>
        <v>0</v>
      </c>
      <c r="T40" s="117"/>
      <c r="U40" s="118"/>
      <c r="V40" s="138">
        <f t="shared" si="9"/>
        <v>0</v>
      </c>
      <c r="W40" s="117"/>
      <c r="X40" s="118"/>
      <c r="Y40" s="119">
        <f t="shared" si="10"/>
        <v>0</v>
      </c>
      <c r="Z40" s="117"/>
      <c r="AA40" s="118"/>
      <c r="AB40" s="138">
        <f t="shared" si="11"/>
        <v>0</v>
      </c>
      <c r="AC40" s="120">
        <f t="shared" si="16"/>
        <v>1864</v>
      </c>
      <c r="AD40" s="121">
        <f t="shared" si="17"/>
        <v>0</v>
      </c>
      <c r="AE40" s="122">
        <f t="shared" si="18"/>
        <v>1864</v>
      </c>
      <c r="AF40" s="123">
        <f t="shared" si="19"/>
        <v>1</v>
      </c>
      <c r="AG40" s="124" t="s">
        <v>564</v>
      </c>
      <c r="AH40" s="99"/>
      <c r="AI40" s="99"/>
    </row>
    <row r="41" spans="1:35" ht="42" customHeight="1">
      <c r="A41" s="113" t="s">
        <v>104</v>
      </c>
      <c r="B41" s="114" t="s">
        <v>285</v>
      </c>
      <c r="C41" s="115" t="s">
        <v>310</v>
      </c>
      <c r="D41" s="116" t="s">
        <v>303</v>
      </c>
      <c r="E41" s="117">
        <v>1</v>
      </c>
      <c r="F41" s="118">
        <v>1864</v>
      </c>
      <c r="G41" s="119">
        <f t="shared" si="4"/>
        <v>1864</v>
      </c>
      <c r="H41" s="117">
        <v>1</v>
      </c>
      <c r="I41" s="118">
        <v>1864</v>
      </c>
      <c r="J41" s="119">
        <f t="shared" si="5"/>
        <v>1864</v>
      </c>
      <c r="K41" s="117"/>
      <c r="L41" s="118"/>
      <c r="M41" s="119">
        <f t="shared" si="6"/>
        <v>0</v>
      </c>
      <c r="N41" s="117"/>
      <c r="O41" s="118"/>
      <c r="P41" s="138">
        <f t="shared" si="7"/>
        <v>0</v>
      </c>
      <c r="Q41" s="117"/>
      <c r="R41" s="118"/>
      <c r="S41" s="119">
        <f t="shared" si="8"/>
        <v>0</v>
      </c>
      <c r="T41" s="117"/>
      <c r="U41" s="118"/>
      <c r="V41" s="138">
        <f t="shared" si="9"/>
        <v>0</v>
      </c>
      <c r="W41" s="117"/>
      <c r="X41" s="118"/>
      <c r="Y41" s="119">
        <f t="shared" si="10"/>
        <v>0</v>
      </c>
      <c r="Z41" s="117"/>
      <c r="AA41" s="118"/>
      <c r="AB41" s="138">
        <f t="shared" si="11"/>
        <v>0</v>
      </c>
      <c r="AC41" s="120">
        <f t="shared" si="16"/>
        <v>1864</v>
      </c>
      <c r="AD41" s="121">
        <f t="shared" si="17"/>
        <v>1864</v>
      </c>
      <c r="AE41" s="122">
        <f t="shared" si="18"/>
        <v>0</v>
      </c>
      <c r="AF41" s="123">
        <f t="shared" si="19"/>
        <v>0</v>
      </c>
      <c r="AG41" s="124"/>
      <c r="AH41" s="99"/>
      <c r="AI41" s="99"/>
    </row>
    <row r="42" spans="1:35" ht="41.25" customHeight="1">
      <c r="A42" s="113" t="s">
        <v>104</v>
      </c>
      <c r="B42" s="114" t="s">
        <v>286</v>
      </c>
      <c r="C42" s="115" t="s">
        <v>310</v>
      </c>
      <c r="D42" s="116" t="s">
        <v>303</v>
      </c>
      <c r="E42" s="117">
        <v>1</v>
      </c>
      <c r="F42" s="118">
        <v>1244</v>
      </c>
      <c r="G42" s="119">
        <f t="shared" si="4"/>
        <v>1244</v>
      </c>
      <c r="H42" s="117">
        <v>1</v>
      </c>
      <c r="I42" s="118">
        <v>1244</v>
      </c>
      <c r="J42" s="119">
        <f t="shared" si="5"/>
        <v>1244</v>
      </c>
      <c r="K42" s="117"/>
      <c r="L42" s="118"/>
      <c r="M42" s="119">
        <f t="shared" si="6"/>
        <v>0</v>
      </c>
      <c r="N42" s="117"/>
      <c r="O42" s="118"/>
      <c r="P42" s="138">
        <f t="shared" si="7"/>
        <v>0</v>
      </c>
      <c r="Q42" s="117"/>
      <c r="R42" s="118"/>
      <c r="S42" s="119">
        <f t="shared" si="8"/>
        <v>0</v>
      </c>
      <c r="T42" s="117"/>
      <c r="U42" s="118"/>
      <c r="V42" s="138">
        <f t="shared" si="9"/>
        <v>0</v>
      </c>
      <c r="W42" s="117"/>
      <c r="X42" s="118"/>
      <c r="Y42" s="119">
        <f t="shared" si="10"/>
        <v>0</v>
      </c>
      <c r="Z42" s="117"/>
      <c r="AA42" s="118"/>
      <c r="AB42" s="138">
        <f t="shared" si="11"/>
        <v>0</v>
      </c>
      <c r="AC42" s="120">
        <f t="shared" si="16"/>
        <v>1244</v>
      </c>
      <c r="AD42" s="121">
        <f t="shared" si="17"/>
        <v>1244</v>
      </c>
      <c r="AE42" s="122">
        <f t="shared" si="18"/>
        <v>0</v>
      </c>
      <c r="AF42" s="123">
        <f t="shared" si="19"/>
        <v>0</v>
      </c>
      <c r="AG42" s="124"/>
      <c r="AH42" s="99"/>
      <c r="AI42" s="99"/>
    </row>
    <row r="43" spans="1:35" ht="30" customHeight="1">
      <c r="A43" s="113" t="s">
        <v>104</v>
      </c>
      <c r="B43" s="114" t="s">
        <v>287</v>
      </c>
      <c r="C43" s="115" t="s">
        <v>311</v>
      </c>
      <c r="D43" s="116" t="s">
        <v>303</v>
      </c>
      <c r="E43" s="117">
        <v>1</v>
      </c>
      <c r="F43" s="118">
        <v>1244</v>
      </c>
      <c r="G43" s="119">
        <f t="shared" si="4"/>
        <v>1244</v>
      </c>
      <c r="H43" s="117">
        <v>1</v>
      </c>
      <c r="I43" s="118">
        <v>1244</v>
      </c>
      <c r="J43" s="119">
        <f t="shared" si="5"/>
        <v>1244</v>
      </c>
      <c r="K43" s="117"/>
      <c r="L43" s="118"/>
      <c r="M43" s="119">
        <f t="shared" si="6"/>
        <v>0</v>
      </c>
      <c r="N43" s="117"/>
      <c r="O43" s="118"/>
      <c r="P43" s="138">
        <f t="shared" si="7"/>
        <v>0</v>
      </c>
      <c r="Q43" s="117"/>
      <c r="R43" s="118"/>
      <c r="S43" s="119">
        <f t="shared" si="8"/>
        <v>0</v>
      </c>
      <c r="T43" s="117"/>
      <c r="U43" s="118"/>
      <c r="V43" s="138">
        <f t="shared" si="9"/>
        <v>0</v>
      </c>
      <c r="W43" s="117"/>
      <c r="X43" s="118"/>
      <c r="Y43" s="119">
        <f t="shared" si="10"/>
        <v>0</v>
      </c>
      <c r="Z43" s="117"/>
      <c r="AA43" s="118"/>
      <c r="AB43" s="138">
        <f t="shared" si="11"/>
        <v>0</v>
      </c>
      <c r="AC43" s="120">
        <f t="shared" si="16"/>
        <v>1244</v>
      </c>
      <c r="AD43" s="121">
        <f t="shared" si="17"/>
        <v>1244</v>
      </c>
      <c r="AE43" s="122">
        <f t="shared" si="18"/>
        <v>0</v>
      </c>
      <c r="AF43" s="123">
        <f t="shared" si="19"/>
        <v>0</v>
      </c>
      <c r="AG43" s="124"/>
      <c r="AH43" s="99"/>
      <c r="AI43" s="99"/>
    </row>
    <row r="44" spans="1:35" ht="30" customHeight="1">
      <c r="A44" s="113" t="s">
        <v>104</v>
      </c>
      <c r="B44" s="114" t="s">
        <v>288</v>
      </c>
      <c r="C44" s="115" t="s">
        <v>312</v>
      </c>
      <c r="D44" s="116" t="s">
        <v>303</v>
      </c>
      <c r="E44" s="117">
        <v>1</v>
      </c>
      <c r="F44" s="118">
        <v>1244</v>
      </c>
      <c r="G44" s="119">
        <f t="shared" si="4"/>
        <v>1244</v>
      </c>
      <c r="H44" s="117">
        <v>1</v>
      </c>
      <c r="I44" s="118">
        <v>1244</v>
      </c>
      <c r="J44" s="119">
        <f t="shared" si="5"/>
        <v>1244</v>
      </c>
      <c r="K44" s="117"/>
      <c r="L44" s="118"/>
      <c r="M44" s="119">
        <f t="shared" si="6"/>
        <v>0</v>
      </c>
      <c r="N44" s="117"/>
      <c r="O44" s="118"/>
      <c r="P44" s="138">
        <f t="shared" si="7"/>
        <v>0</v>
      </c>
      <c r="Q44" s="117"/>
      <c r="R44" s="118"/>
      <c r="S44" s="119">
        <f t="shared" si="8"/>
        <v>0</v>
      </c>
      <c r="T44" s="117"/>
      <c r="U44" s="118"/>
      <c r="V44" s="138">
        <f t="shared" si="9"/>
        <v>0</v>
      </c>
      <c r="W44" s="117"/>
      <c r="X44" s="118"/>
      <c r="Y44" s="119">
        <f t="shared" si="10"/>
        <v>0</v>
      </c>
      <c r="Z44" s="117"/>
      <c r="AA44" s="118"/>
      <c r="AB44" s="138">
        <f t="shared" si="11"/>
        <v>0</v>
      </c>
      <c r="AC44" s="120">
        <f t="shared" si="16"/>
        <v>1244</v>
      </c>
      <c r="AD44" s="121">
        <f t="shared" si="17"/>
        <v>1244</v>
      </c>
      <c r="AE44" s="122">
        <f t="shared" si="18"/>
        <v>0</v>
      </c>
      <c r="AF44" s="123">
        <f t="shared" si="19"/>
        <v>0</v>
      </c>
      <c r="AG44" s="124"/>
      <c r="AH44" s="99"/>
      <c r="AI44" s="99"/>
    </row>
    <row r="45" spans="1:35" ht="41.25" customHeight="1">
      <c r="A45" s="113" t="s">
        <v>104</v>
      </c>
      <c r="B45" s="114" t="s">
        <v>289</v>
      </c>
      <c r="C45" s="115" t="s">
        <v>313</v>
      </c>
      <c r="D45" s="116" t="s">
        <v>303</v>
      </c>
      <c r="E45" s="117">
        <v>1</v>
      </c>
      <c r="F45" s="118">
        <v>1244</v>
      </c>
      <c r="G45" s="119">
        <v>1244</v>
      </c>
      <c r="H45" s="117">
        <v>1</v>
      </c>
      <c r="I45" s="118">
        <v>1244</v>
      </c>
      <c r="J45" s="119">
        <f t="shared" si="5"/>
        <v>1244</v>
      </c>
      <c r="K45" s="117"/>
      <c r="L45" s="118"/>
      <c r="M45" s="119">
        <f t="shared" si="6"/>
        <v>0</v>
      </c>
      <c r="N45" s="117"/>
      <c r="O45" s="118"/>
      <c r="P45" s="138">
        <f t="shared" si="7"/>
        <v>0</v>
      </c>
      <c r="Q45" s="117"/>
      <c r="R45" s="118"/>
      <c r="S45" s="119">
        <f t="shared" si="8"/>
        <v>0</v>
      </c>
      <c r="T45" s="117"/>
      <c r="U45" s="118"/>
      <c r="V45" s="138">
        <f t="shared" si="9"/>
        <v>0</v>
      </c>
      <c r="W45" s="117"/>
      <c r="X45" s="118"/>
      <c r="Y45" s="119">
        <f t="shared" si="10"/>
        <v>0</v>
      </c>
      <c r="Z45" s="117"/>
      <c r="AA45" s="118"/>
      <c r="AB45" s="138">
        <f t="shared" si="11"/>
        <v>0</v>
      </c>
      <c r="AC45" s="120">
        <f t="shared" si="16"/>
        <v>1244</v>
      </c>
      <c r="AD45" s="121">
        <f t="shared" si="17"/>
        <v>1244</v>
      </c>
      <c r="AE45" s="122">
        <f t="shared" si="18"/>
        <v>0</v>
      </c>
      <c r="AF45" s="123">
        <f t="shared" si="19"/>
        <v>0</v>
      </c>
      <c r="AG45" s="124"/>
      <c r="AH45" s="99"/>
      <c r="AI45" s="99"/>
    </row>
    <row r="46" spans="1:35" ht="30" customHeight="1">
      <c r="A46" s="113" t="s">
        <v>104</v>
      </c>
      <c r="B46" s="114" t="s">
        <v>290</v>
      </c>
      <c r="C46" s="115" t="s">
        <v>307</v>
      </c>
      <c r="D46" s="116" t="s">
        <v>303</v>
      </c>
      <c r="E46" s="117">
        <v>1</v>
      </c>
      <c r="F46" s="118">
        <v>1864</v>
      </c>
      <c r="G46" s="119">
        <f>E46*F46</f>
        <v>1864</v>
      </c>
      <c r="H46" s="117">
        <v>1</v>
      </c>
      <c r="I46" s="118">
        <v>1864</v>
      </c>
      <c r="J46" s="119">
        <f t="shared" si="5"/>
        <v>1864</v>
      </c>
      <c r="K46" s="117"/>
      <c r="L46" s="118"/>
      <c r="M46" s="119">
        <f t="shared" si="6"/>
        <v>0</v>
      </c>
      <c r="N46" s="117"/>
      <c r="O46" s="118"/>
      <c r="P46" s="138">
        <f t="shared" si="7"/>
        <v>0</v>
      </c>
      <c r="Q46" s="117"/>
      <c r="R46" s="118"/>
      <c r="S46" s="119">
        <f t="shared" si="8"/>
        <v>0</v>
      </c>
      <c r="T46" s="117"/>
      <c r="U46" s="118"/>
      <c r="V46" s="138">
        <f t="shared" si="9"/>
        <v>0</v>
      </c>
      <c r="W46" s="117"/>
      <c r="X46" s="118"/>
      <c r="Y46" s="119">
        <f t="shared" si="10"/>
        <v>0</v>
      </c>
      <c r="Z46" s="117"/>
      <c r="AA46" s="118"/>
      <c r="AB46" s="138">
        <f t="shared" si="11"/>
        <v>0</v>
      </c>
      <c r="AC46" s="120">
        <f t="shared" si="16"/>
        <v>1864</v>
      </c>
      <c r="AD46" s="121">
        <f t="shared" si="17"/>
        <v>1864</v>
      </c>
      <c r="AE46" s="122">
        <f t="shared" si="18"/>
        <v>0</v>
      </c>
      <c r="AF46" s="123">
        <f t="shared" si="19"/>
        <v>0</v>
      </c>
      <c r="AG46" s="124"/>
      <c r="AH46" s="99"/>
      <c r="AI46" s="99"/>
    </row>
    <row r="47" spans="1:35" ht="30" customHeight="1">
      <c r="A47" s="113" t="s">
        <v>104</v>
      </c>
      <c r="B47" s="114" t="s">
        <v>291</v>
      </c>
      <c r="C47" s="115" t="s">
        <v>314</v>
      </c>
      <c r="D47" s="116" t="s">
        <v>303</v>
      </c>
      <c r="E47" s="117">
        <v>1</v>
      </c>
      <c r="F47" s="118">
        <v>1864</v>
      </c>
      <c r="G47" s="119">
        <f>E47*F47</f>
        <v>1864</v>
      </c>
      <c r="H47" s="117">
        <v>1</v>
      </c>
      <c r="I47" s="118">
        <v>1864</v>
      </c>
      <c r="J47" s="119">
        <f t="shared" si="5"/>
        <v>1864</v>
      </c>
      <c r="K47" s="117"/>
      <c r="L47" s="118"/>
      <c r="M47" s="119">
        <f t="shared" si="6"/>
        <v>0</v>
      </c>
      <c r="N47" s="117"/>
      <c r="O47" s="118"/>
      <c r="P47" s="138">
        <f t="shared" si="7"/>
        <v>0</v>
      </c>
      <c r="Q47" s="117"/>
      <c r="R47" s="118"/>
      <c r="S47" s="119">
        <f t="shared" si="8"/>
        <v>0</v>
      </c>
      <c r="T47" s="117"/>
      <c r="U47" s="118"/>
      <c r="V47" s="138">
        <f t="shared" si="9"/>
        <v>0</v>
      </c>
      <c r="W47" s="117"/>
      <c r="X47" s="118"/>
      <c r="Y47" s="119">
        <f t="shared" si="10"/>
        <v>0</v>
      </c>
      <c r="Z47" s="117"/>
      <c r="AA47" s="118"/>
      <c r="AB47" s="138">
        <f t="shared" si="11"/>
        <v>0</v>
      </c>
      <c r="AC47" s="120">
        <f t="shared" si="16"/>
        <v>1864</v>
      </c>
      <c r="AD47" s="121">
        <f t="shared" si="17"/>
        <v>1864</v>
      </c>
      <c r="AE47" s="122">
        <f t="shared" si="18"/>
        <v>0</v>
      </c>
      <c r="AF47" s="123">
        <f t="shared" si="19"/>
        <v>0</v>
      </c>
      <c r="AG47" s="124"/>
      <c r="AH47" s="99"/>
      <c r="AI47" s="99"/>
    </row>
    <row r="48" spans="1:35" ht="30" customHeight="1">
      <c r="A48" s="113" t="s">
        <v>104</v>
      </c>
      <c r="B48" s="114" t="s">
        <v>292</v>
      </c>
      <c r="C48" s="115" t="s">
        <v>315</v>
      </c>
      <c r="D48" s="116" t="s">
        <v>303</v>
      </c>
      <c r="E48" s="117">
        <v>1</v>
      </c>
      <c r="F48" s="118">
        <v>1864</v>
      </c>
      <c r="G48" s="119">
        <f>E48*F48</f>
        <v>1864</v>
      </c>
      <c r="H48" s="117">
        <v>1</v>
      </c>
      <c r="I48" s="118">
        <v>1864</v>
      </c>
      <c r="J48" s="119">
        <f t="shared" si="5"/>
        <v>1864</v>
      </c>
      <c r="K48" s="117"/>
      <c r="L48" s="118"/>
      <c r="M48" s="119">
        <f t="shared" si="6"/>
        <v>0</v>
      </c>
      <c r="N48" s="117"/>
      <c r="O48" s="118"/>
      <c r="P48" s="138">
        <f t="shared" si="7"/>
        <v>0</v>
      </c>
      <c r="Q48" s="117"/>
      <c r="R48" s="118"/>
      <c r="S48" s="119">
        <f t="shared" si="8"/>
        <v>0</v>
      </c>
      <c r="T48" s="117"/>
      <c r="U48" s="118"/>
      <c r="V48" s="138">
        <f t="shared" si="9"/>
        <v>0</v>
      </c>
      <c r="W48" s="117"/>
      <c r="X48" s="118"/>
      <c r="Y48" s="119">
        <f t="shared" si="10"/>
        <v>0</v>
      </c>
      <c r="Z48" s="117"/>
      <c r="AA48" s="118"/>
      <c r="AB48" s="138">
        <f t="shared" si="11"/>
        <v>0</v>
      </c>
      <c r="AC48" s="120">
        <f t="shared" si="16"/>
        <v>1864</v>
      </c>
      <c r="AD48" s="121">
        <f t="shared" si="17"/>
        <v>1864</v>
      </c>
      <c r="AE48" s="122">
        <f t="shared" si="18"/>
        <v>0</v>
      </c>
      <c r="AF48" s="123">
        <f t="shared" si="19"/>
        <v>0</v>
      </c>
      <c r="AG48" s="124"/>
      <c r="AH48" s="99"/>
      <c r="AI48" s="99"/>
    </row>
    <row r="49" spans="1:35" ht="15.75" customHeight="1">
      <c r="A49" s="151" t="s">
        <v>114</v>
      </c>
      <c r="B49" s="152"/>
      <c r="C49" s="153"/>
      <c r="D49" s="154"/>
      <c r="E49" s="155"/>
      <c r="F49" s="155"/>
      <c r="G49" s="156">
        <f>G21+G17+G13</f>
        <v>203177.27</v>
      </c>
      <c r="H49" s="155"/>
      <c r="I49" s="157"/>
      <c r="J49" s="158">
        <f>J21+J17+J13</f>
        <v>199449.27</v>
      </c>
      <c r="K49" s="159"/>
      <c r="L49" s="155"/>
      <c r="M49" s="156">
        <f>M21+M17+M13</f>
        <v>53800</v>
      </c>
      <c r="N49" s="155"/>
      <c r="O49" s="155"/>
      <c r="P49" s="158">
        <f>P21+P17+P13</f>
        <v>53800</v>
      </c>
      <c r="Q49" s="159"/>
      <c r="R49" s="155"/>
      <c r="S49" s="156">
        <f>S21+S17+S13</f>
        <v>0</v>
      </c>
      <c r="T49" s="155"/>
      <c r="U49" s="155"/>
      <c r="V49" s="158">
        <f>V21+V17+V13</f>
        <v>0</v>
      </c>
      <c r="W49" s="159"/>
      <c r="X49" s="155"/>
      <c r="Y49" s="156">
        <f>Y21+Y17+Y13</f>
        <v>0</v>
      </c>
      <c r="Z49" s="155"/>
      <c r="AA49" s="155"/>
      <c r="AB49" s="158">
        <f>AB21+AB17+AB13</f>
        <v>0</v>
      </c>
      <c r="AC49" s="158">
        <f>AC21+AC17+AC13</f>
        <v>256977.27</v>
      </c>
      <c r="AD49" s="160">
        <f>AD21+AD17+AD13</f>
        <v>253249.27</v>
      </c>
      <c r="AE49" s="157">
        <f>AC49-AD49</f>
        <v>3728</v>
      </c>
      <c r="AF49" s="161">
        <f>AE49/AC49</f>
        <v>1.4507119637468325E-2</v>
      </c>
      <c r="AG49" s="162"/>
      <c r="AH49" s="99"/>
      <c r="AI49" s="99"/>
    </row>
    <row r="50" spans="1:35" ht="30" customHeight="1">
      <c r="A50" s="163" t="s">
        <v>99</v>
      </c>
      <c r="B50" s="164">
        <v>2</v>
      </c>
      <c r="C50" s="165" t="s">
        <v>115</v>
      </c>
      <c r="D50" s="166"/>
      <c r="E50" s="167"/>
      <c r="F50" s="167"/>
      <c r="G50" s="167"/>
      <c r="H50" s="168"/>
      <c r="I50" s="167"/>
      <c r="J50" s="167"/>
      <c r="K50" s="167"/>
      <c r="L50" s="167"/>
      <c r="M50" s="169"/>
      <c r="N50" s="168"/>
      <c r="O50" s="167"/>
      <c r="P50" s="169"/>
      <c r="Q50" s="167"/>
      <c r="R50" s="167"/>
      <c r="S50" s="169"/>
      <c r="T50" s="168"/>
      <c r="U50" s="167"/>
      <c r="V50" s="169"/>
      <c r="W50" s="167"/>
      <c r="X50" s="167"/>
      <c r="Y50" s="169"/>
      <c r="Z50" s="168"/>
      <c r="AA50" s="167"/>
      <c r="AB50" s="167"/>
      <c r="AC50" s="95"/>
      <c r="AD50" s="96"/>
      <c r="AE50" s="96"/>
      <c r="AF50" s="97"/>
      <c r="AG50" s="98"/>
      <c r="AH50" s="99"/>
      <c r="AI50" s="99"/>
    </row>
    <row r="51" spans="1:35" ht="30" customHeight="1">
      <c r="A51" s="100" t="s">
        <v>101</v>
      </c>
      <c r="B51" s="101" t="s">
        <v>116</v>
      </c>
      <c r="C51" s="170" t="s">
        <v>117</v>
      </c>
      <c r="D51" s="171"/>
      <c r="E51" s="104"/>
      <c r="F51" s="105"/>
      <c r="G51" s="106">
        <f>G82</f>
        <v>44698.993000000017</v>
      </c>
      <c r="H51" s="104"/>
      <c r="I51" s="105"/>
      <c r="J51" s="106">
        <f>J82</f>
        <v>43878.833000000013</v>
      </c>
      <c r="K51" s="104"/>
      <c r="L51" s="105"/>
      <c r="M51" s="106">
        <f>M82</f>
        <v>11836</v>
      </c>
      <c r="N51" s="104"/>
      <c r="O51" s="105"/>
      <c r="P51" s="137">
        <f>P82</f>
        <v>11836</v>
      </c>
      <c r="Q51" s="104"/>
      <c r="R51" s="105"/>
      <c r="S51" s="106">
        <f>S82</f>
        <v>0</v>
      </c>
      <c r="T51" s="104"/>
      <c r="U51" s="105"/>
      <c r="V51" s="137">
        <f>V82</f>
        <v>0</v>
      </c>
      <c r="W51" s="104"/>
      <c r="X51" s="105"/>
      <c r="Y51" s="106">
        <f>Y82</f>
        <v>0</v>
      </c>
      <c r="Z51" s="104"/>
      <c r="AA51" s="105"/>
      <c r="AB51" s="137">
        <f>AB82</f>
        <v>0</v>
      </c>
      <c r="AC51" s="434">
        <f>G51+M51+S51+Y51</f>
        <v>56534.993000000017</v>
      </c>
      <c r="AD51" s="435">
        <f>J51+P51+V51+AB51</f>
        <v>55714.833000000013</v>
      </c>
      <c r="AE51" s="436">
        <f>AC51-AD51</f>
        <v>820.16000000000349</v>
      </c>
      <c r="AF51" s="110">
        <f>AE51/AC51</f>
        <v>1.4507121279735601E-2</v>
      </c>
      <c r="AG51" s="111"/>
      <c r="AH51" s="112"/>
      <c r="AI51" s="112"/>
    </row>
    <row r="52" spans="1:35" s="405" customFormat="1" ht="30" customHeight="1">
      <c r="A52" s="406" t="s">
        <v>104</v>
      </c>
      <c r="B52" s="407" t="s">
        <v>105</v>
      </c>
      <c r="C52" s="418" t="s">
        <v>568</v>
      </c>
      <c r="D52" s="408" t="s">
        <v>107</v>
      </c>
      <c r="E52" s="409"/>
      <c r="F52" s="410"/>
      <c r="G52" s="411"/>
      <c r="H52" s="409"/>
      <c r="I52" s="410"/>
      <c r="J52" s="411"/>
      <c r="K52" s="409">
        <f>K14</f>
        <v>1.5</v>
      </c>
      <c r="L52" s="410">
        <f>L14*0.22</f>
        <v>1760</v>
      </c>
      <c r="M52" s="411">
        <f>K52*L52</f>
        <v>2640</v>
      </c>
      <c r="N52" s="409">
        <f t="shared" ref="N52:P54" si="20">K52</f>
        <v>1.5</v>
      </c>
      <c r="O52" s="410">
        <f t="shared" si="20"/>
        <v>1760</v>
      </c>
      <c r="P52" s="412">
        <f t="shared" si="20"/>
        <v>2640</v>
      </c>
      <c r="Q52" s="409"/>
      <c r="R52" s="410"/>
      <c r="S52" s="411"/>
      <c r="T52" s="409"/>
      <c r="U52" s="410"/>
      <c r="V52" s="412"/>
      <c r="W52" s="409"/>
      <c r="X52" s="410"/>
      <c r="Y52" s="411"/>
      <c r="Z52" s="409"/>
      <c r="AA52" s="410"/>
      <c r="AB52" s="412"/>
      <c r="AC52" s="413">
        <f>G52+M52+S52+Y52</f>
        <v>2640</v>
      </c>
      <c r="AD52" s="433">
        <f>J52+P52+V52+AB52</f>
        <v>2640</v>
      </c>
      <c r="AE52" s="414"/>
      <c r="AF52" s="415"/>
      <c r="AG52" s="416"/>
      <c r="AH52" s="417"/>
      <c r="AI52" s="417"/>
    </row>
    <row r="53" spans="1:35" s="405" customFormat="1" ht="30" customHeight="1">
      <c r="A53" s="406" t="s">
        <v>104</v>
      </c>
      <c r="B53" s="407" t="s">
        <v>108</v>
      </c>
      <c r="C53" s="418" t="s">
        <v>345</v>
      </c>
      <c r="D53" s="408" t="s">
        <v>107</v>
      </c>
      <c r="E53" s="409"/>
      <c r="F53" s="410"/>
      <c r="G53" s="411"/>
      <c r="H53" s="409"/>
      <c r="I53" s="410"/>
      <c r="J53" s="411"/>
      <c r="K53" s="409">
        <f>K15</f>
        <v>3</v>
      </c>
      <c r="L53" s="410">
        <f>L15*0.22</f>
        <v>1100</v>
      </c>
      <c r="M53" s="411">
        <f>K53*L53</f>
        <v>3300</v>
      </c>
      <c r="N53" s="409">
        <f t="shared" si="20"/>
        <v>3</v>
      </c>
      <c r="O53" s="410">
        <f t="shared" si="20"/>
        <v>1100</v>
      </c>
      <c r="P53" s="412">
        <f t="shared" si="20"/>
        <v>3300</v>
      </c>
      <c r="Q53" s="409"/>
      <c r="R53" s="410"/>
      <c r="S53" s="411"/>
      <c r="T53" s="409"/>
      <c r="U53" s="410"/>
      <c r="V53" s="412"/>
      <c r="W53" s="409"/>
      <c r="X53" s="410"/>
      <c r="Y53" s="411"/>
      <c r="Z53" s="409"/>
      <c r="AA53" s="410"/>
      <c r="AB53" s="412"/>
      <c r="AC53" s="413">
        <f t="shared" ref="AC53:AC81" si="21">G53+M53+S53+Y53</f>
        <v>3300</v>
      </c>
      <c r="AD53" s="433">
        <f t="shared" ref="AD53:AD81" si="22">J53+P53+V53+AB53</f>
        <v>3300</v>
      </c>
      <c r="AE53" s="414"/>
      <c r="AF53" s="415"/>
      <c r="AG53" s="416"/>
      <c r="AH53" s="417"/>
      <c r="AI53" s="417"/>
    </row>
    <row r="54" spans="1:35" s="405" customFormat="1" ht="30" customHeight="1">
      <c r="A54" s="406" t="s">
        <v>104</v>
      </c>
      <c r="B54" s="407" t="s">
        <v>109</v>
      </c>
      <c r="C54" s="418" t="s">
        <v>274</v>
      </c>
      <c r="D54" s="408" t="s">
        <v>107</v>
      </c>
      <c r="E54" s="409"/>
      <c r="F54" s="410"/>
      <c r="G54" s="411"/>
      <c r="H54" s="409"/>
      <c r="I54" s="410"/>
      <c r="J54" s="411"/>
      <c r="K54" s="409">
        <v>1.5</v>
      </c>
      <c r="L54" s="410">
        <f>L16*0.22</f>
        <v>924</v>
      </c>
      <c r="M54" s="411">
        <f>K54*L54</f>
        <v>1386</v>
      </c>
      <c r="N54" s="409">
        <f t="shared" si="20"/>
        <v>1.5</v>
      </c>
      <c r="O54" s="410">
        <f t="shared" si="20"/>
        <v>924</v>
      </c>
      <c r="P54" s="412">
        <f t="shared" si="20"/>
        <v>1386</v>
      </c>
      <c r="Q54" s="409"/>
      <c r="R54" s="410"/>
      <c r="S54" s="411"/>
      <c r="T54" s="409"/>
      <c r="U54" s="410"/>
      <c r="V54" s="412"/>
      <c r="W54" s="409"/>
      <c r="X54" s="410"/>
      <c r="Y54" s="411"/>
      <c r="Z54" s="409"/>
      <c r="AA54" s="410"/>
      <c r="AB54" s="412"/>
      <c r="AC54" s="413">
        <f t="shared" si="21"/>
        <v>1386</v>
      </c>
      <c r="AD54" s="433">
        <f t="shared" si="22"/>
        <v>1386</v>
      </c>
      <c r="AE54" s="414"/>
      <c r="AF54" s="415"/>
      <c r="AG54" s="416"/>
      <c r="AH54" s="417"/>
      <c r="AI54" s="417"/>
    </row>
    <row r="55" spans="1:35" s="405" customFormat="1" ht="30" customHeight="1">
      <c r="A55" s="406" t="s">
        <v>104</v>
      </c>
      <c r="B55" s="407" t="s">
        <v>186</v>
      </c>
      <c r="C55" s="418" t="s">
        <v>337</v>
      </c>
      <c r="D55" s="408"/>
      <c r="E55" s="409"/>
      <c r="F55" s="410"/>
      <c r="G55" s="411">
        <f>G22*0.22</f>
        <v>4400</v>
      </c>
      <c r="H55" s="409"/>
      <c r="I55" s="410"/>
      <c r="J55" s="411">
        <f>G55</f>
        <v>4400</v>
      </c>
      <c r="K55" s="409"/>
      <c r="L55" s="410"/>
      <c r="M55" s="411"/>
      <c r="N55" s="409"/>
      <c r="O55" s="410"/>
      <c r="P55" s="412"/>
      <c r="Q55" s="409"/>
      <c r="R55" s="410"/>
      <c r="S55" s="411"/>
      <c r="T55" s="409"/>
      <c r="U55" s="410"/>
      <c r="V55" s="412"/>
      <c r="W55" s="409"/>
      <c r="X55" s="410"/>
      <c r="Y55" s="411"/>
      <c r="Z55" s="409"/>
      <c r="AA55" s="410"/>
      <c r="AB55" s="412"/>
      <c r="AC55" s="413">
        <f t="shared" si="21"/>
        <v>4400</v>
      </c>
      <c r="AD55" s="433">
        <f t="shared" si="22"/>
        <v>4400</v>
      </c>
      <c r="AE55" s="414"/>
      <c r="AF55" s="415"/>
      <c r="AG55" s="416"/>
      <c r="AH55" s="417"/>
      <c r="AI55" s="417"/>
    </row>
    <row r="56" spans="1:35" s="405" customFormat="1" ht="30" customHeight="1">
      <c r="A56" s="406" t="s">
        <v>104</v>
      </c>
      <c r="B56" s="419" t="s">
        <v>275</v>
      </c>
      <c r="C56" s="418" t="s">
        <v>299</v>
      </c>
      <c r="D56" s="408"/>
      <c r="E56" s="409"/>
      <c r="F56" s="410"/>
      <c r="G56" s="411">
        <v>6157.3940000000002</v>
      </c>
      <c r="H56" s="409"/>
      <c r="I56" s="410"/>
      <c r="J56" s="411">
        <f t="shared" ref="J56:J81" si="23">G56</f>
        <v>6157.3940000000002</v>
      </c>
      <c r="K56" s="409"/>
      <c r="L56" s="410"/>
      <c r="M56" s="411"/>
      <c r="N56" s="409"/>
      <c r="O56" s="410"/>
      <c r="P56" s="412"/>
      <c r="Q56" s="409"/>
      <c r="R56" s="410"/>
      <c r="S56" s="411"/>
      <c r="T56" s="409"/>
      <c r="U56" s="410"/>
      <c r="V56" s="412"/>
      <c r="W56" s="409"/>
      <c r="X56" s="410"/>
      <c r="Y56" s="411"/>
      <c r="Z56" s="409"/>
      <c r="AA56" s="410"/>
      <c r="AB56" s="412"/>
      <c r="AC56" s="413">
        <f t="shared" si="21"/>
        <v>6157.3940000000002</v>
      </c>
      <c r="AD56" s="433">
        <f t="shared" si="22"/>
        <v>6157.3940000000002</v>
      </c>
      <c r="AE56" s="414"/>
      <c r="AF56" s="415"/>
      <c r="AG56" s="416"/>
      <c r="AH56" s="417"/>
      <c r="AI56" s="417"/>
    </row>
    <row r="57" spans="1:35" s="405" customFormat="1" ht="30" customHeight="1">
      <c r="A57" s="406"/>
      <c r="B57" s="407" t="s">
        <v>188</v>
      </c>
      <c r="C57" s="418" t="s">
        <v>317</v>
      </c>
      <c r="D57" s="408"/>
      <c r="E57" s="409"/>
      <c r="F57" s="410"/>
      <c r="G57" s="411">
        <v>3002.9760000000001</v>
      </c>
      <c r="H57" s="409"/>
      <c r="I57" s="410"/>
      <c r="J57" s="411">
        <f t="shared" si="23"/>
        <v>3002.9760000000001</v>
      </c>
      <c r="K57" s="409"/>
      <c r="L57" s="410"/>
      <c r="M57" s="411"/>
      <c r="N57" s="409"/>
      <c r="O57" s="410"/>
      <c r="P57" s="412"/>
      <c r="Q57" s="409"/>
      <c r="R57" s="410"/>
      <c r="S57" s="411"/>
      <c r="T57" s="409"/>
      <c r="U57" s="410"/>
      <c r="V57" s="412"/>
      <c r="W57" s="409"/>
      <c r="X57" s="410"/>
      <c r="Y57" s="411"/>
      <c r="Z57" s="409"/>
      <c r="AA57" s="410"/>
      <c r="AB57" s="412"/>
      <c r="AC57" s="413">
        <f t="shared" si="21"/>
        <v>3002.9760000000001</v>
      </c>
      <c r="AD57" s="433">
        <f t="shared" si="22"/>
        <v>3002.9760000000001</v>
      </c>
      <c r="AE57" s="414"/>
      <c r="AF57" s="415"/>
      <c r="AG57" s="416"/>
      <c r="AH57" s="417"/>
      <c r="AI57" s="417"/>
    </row>
    <row r="58" spans="1:35" s="405" customFormat="1" ht="30" customHeight="1">
      <c r="A58" s="406" t="s">
        <v>104</v>
      </c>
      <c r="B58" s="407" t="s">
        <v>190</v>
      </c>
      <c r="C58" s="418" t="s">
        <v>569</v>
      </c>
      <c r="D58" s="408"/>
      <c r="E58" s="409"/>
      <c r="F58" s="410"/>
      <c r="G58" s="411">
        <f>G25*0.22</f>
        <v>1825.8240000000001</v>
      </c>
      <c r="H58" s="409"/>
      <c r="I58" s="410"/>
      <c r="J58" s="411">
        <f t="shared" si="23"/>
        <v>1825.8240000000001</v>
      </c>
      <c r="K58" s="409"/>
      <c r="L58" s="410"/>
      <c r="M58" s="411"/>
      <c r="N58" s="409"/>
      <c r="O58" s="410"/>
      <c r="P58" s="412"/>
      <c r="Q58" s="409"/>
      <c r="R58" s="410"/>
      <c r="S58" s="411"/>
      <c r="T58" s="409"/>
      <c r="U58" s="410"/>
      <c r="V58" s="412"/>
      <c r="W58" s="409"/>
      <c r="X58" s="410"/>
      <c r="Y58" s="411"/>
      <c r="Z58" s="409"/>
      <c r="AA58" s="410"/>
      <c r="AB58" s="412"/>
      <c r="AC58" s="413">
        <f t="shared" si="21"/>
        <v>1825.8240000000001</v>
      </c>
      <c r="AD58" s="433">
        <f t="shared" si="22"/>
        <v>1825.8240000000001</v>
      </c>
      <c r="AE58" s="414"/>
      <c r="AF58" s="415"/>
      <c r="AG58" s="416"/>
      <c r="AH58" s="417"/>
      <c r="AI58" s="417"/>
    </row>
    <row r="59" spans="1:35" s="405" customFormat="1" ht="30" customHeight="1">
      <c r="A59" s="406" t="s">
        <v>104</v>
      </c>
      <c r="B59" s="407" t="s">
        <v>192</v>
      </c>
      <c r="C59" s="418" t="s">
        <v>570</v>
      </c>
      <c r="D59" s="408" t="s">
        <v>107</v>
      </c>
      <c r="E59" s="409">
        <v>3</v>
      </c>
      <c r="F59" s="410">
        <f>F26*0.22</f>
        <v>2244</v>
      </c>
      <c r="G59" s="411">
        <f>E59*F59</f>
        <v>6732</v>
      </c>
      <c r="H59" s="409"/>
      <c r="I59" s="410"/>
      <c r="J59" s="411">
        <f t="shared" si="23"/>
        <v>6732</v>
      </c>
      <c r="K59" s="409"/>
      <c r="L59" s="410"/>
      <c r="M59" s="411"/>
      <c r="N59" s="409"/>
      <c r="O59" s="410"/>
      <c r="P59" s="412"/>
      <c r="Q59" s="409"/>
      <c r="R59" s="410"/>
      <c r="S59" s="411"/>
      <c r="T59" s="409"/>
      <c r="U59" s="410"/>
      <c r="V59" s="412"/>
      <c r="W59" s="409"/>
      <c r="X59" s="410"/>
      <c r="Y59" s="411"/>
      <c r="Z59" s="409"/>
      <c r="AA59" s="410"/>
      <c r="AB59" s="412"/>
      <c r="AC59" s="413">
        <f t="shared" si="21"/>
        <v>6732</v>
      </c>
      <c r="AD59" s="433">
        <f t="shared" si="22"/>
        <v>6732</v>
      </c>
      <c r="AE59" s="414"/>
      <c r="AF59" s="415"/>
      <c r="AG59" s="416"/>
      <c r="AH59" s="417"/>
      <c r="AI59" s="417"/>
    </row>
    <row r="60" spans="1:35" s="405" customFormat="1" ht="30" customHeight="1">
      <c r="A60" s="406" t="s">
        <v>104</v>
      </c>
      <c r="B60" s="407" t="s">
        <v>194</v>
      </c>
      <c r="C60" s="418" t="s">
        <v>354</v>
      </c>
      <c r="D60" s="408"/>
      <c r="E60" s="409"/>
      <c r="F60" s="410"/>
      <c r="G60" s="411">
        <f>G27*0.22</f>
        <v>3234</v>
      </c>
      <c r="H60" s="409"/>
      <c r="I60" s="410"/>
      <c r="J60" s="411">
        <f t="shared" si="23"/>
        <v>3234</v>
      </c>
      <c r="K60" s="409"/>
      <c r="L60" s="410"/>
      <c r="M60" s="411"/>
      <c r="N60" s="409"/>
      <c r="O60" s="410"/>
      <c r="P60" s="412"/>
      <c r="Q60" s="409"/>
      <c r="R60" s="410"/>
      <c r="S60" s="411"/>
      <c r="T60" s="409"/>
      <c r="U60" s="410"/>
      <c r="V60" s="412"/>
      <c r="W60" s="409"/>
      <c r="X60" s="410"/>
      <c r="Y60" s="411"/>
      <c r="Z60" s="409"/>
      <c r="AA60" s="410"/>
      <c r="AB60" s="412"/>
      <c r="AC60" s="413">
        <f t="shared" si="21"/>
        <v>3234</v>
      </c>
      <c r="AD60" s="433">
        <f t="shared" si="22"/>
        <v>3234</v>
      </c>
      <c r="AE60" s="414"/>
      <c r="AF60" s="415"/>
      <c r="AG60" s="416"/>
      <c r="AH60" s="417"/>
      <c r="AI60" s="417"/>
    </row>
    <row r="61" spans="1:35" s="405" customFormat="1" ht="30" customHeight="1">
      <c r="A61" s="406" t="s">
        <v>104</v>
      </c>
      <c r="B61" s="407" t="s">
        <v>196</v>
      </c>
      <c r="C61" s="418" t="s">
        <v>356</v>
      </c>
      <c r="D61" s="408"/>
      <c r="E61" s="409"/>
      <c r="F61" s="410"/>
      <c r="G61" s="411">
        <f>G28*0.22</f>
        <v>1372.8</v>
      </c>
      <c r="H61" s="409"/>
      <c r="I61" s="410"/>
      <c r="J61" s="411">
        <f t="shared" si="23"/>
        <v>1372.8</v>
      </c>
      <c r="K61" s="409"/>
      <c r="L61" s="410"/>
      <c r="M61" s="411"/>
      <c r="N61" s="409"/>
      <c r="O61" s="410"/>
      <c r="P61" s="412"/>
      <c r="Q61" s="409"/>
      <c r="R61" s="410"/>
      <c r="S61" s="411"/>
      <c r="T61" s="409"/>
      <c r="U61" s="410"/>
      <c r="V61" s="412"/>
      <c r="W61" s="409"/>
      <c r="X61" s="410"/>
      <c r="Y61" s="411"/>
      <c r="Z61" s="409"/>
      <c r="AA61" s="410"/>
      <c r="AB61" s="412"/>
      <c r="AC61" s="413">
        <f t="shared" si="21"/>
        <v>1372.8</v>
      </c>
      <c r="AD61" s="433">
        <f t="shared" si="22"/>
        <v>1372.8</v>
      </c>
      <c r="AE61" s="414"/>
      <c r="AF61" s="415"/>
      <c r="AG61" s="416"/>
      <c r="AH61" s="417"/>
      <c r="AI61" s="417"/>
    </row>
    <row r="62" spans="1:35" s="405" customFormat="1" ht="56.25" customHeight="1">
      <c r="A62" s="406" t="s">
        <v>104</v>
      </c>
      <c r="B62" s="407" t="s">
        <v>198</v>
      </c>
      <c r="C62" s="418" t="s">
        <v>359</v>
      </c>
      <c r="D62" s="408" t="s">
        <v>107</v>
      </c>
      <c r="E62" s="409">
        <v>4</v>
      </c>
      <c r="F62" s="410">
        <f>F29*0.22</f>
        <v>2090</v>
      </c>
      <c r="G62" s="411">
        <f>E62*F62</f>
        <v>8360</v>
      </c>
      <c r="H62" s="409"/>
      <c r="I62" s="410"/>
      <c r="J62" s="411">
        <f t="shared" si="23"/>
        <v>8360</v>
      </c>
      <c r="K62" s="409"/>
      <c r="L62" s="410"/>
      <c r="M62" s="411"/>
      <c r="N62" s="409"/>
      <c r="O62" s="410"/>
      <c r="P62" s="412"/>
      <c r="Q62" s="409"/>
      <c r="R62" s="410"/>
      <c r="S62" s="411"/>
      <c r="T62" s="409"/>
      <c r="U62" s="410"/>
      <c r="V62" s="412"/>
      <c r="W62" s="409"/>
      <c r="X62" s="410"/>
      <c r="Y62" s="411"/>
      <c r="Z62" s="409"/>
      <c r="AA62" s="410"/>
      <c r="AB62" s="412"/>
      <c r="AC62" s="413">
        <f t="shared" si="21"/>
        <v>8360</v>
      </c>
      <c r="AD62" s="433">
        <f t="shared" si="22"/>
        <v>8360</v>
      </c>
      <c r="AE62" s="414"/>
      <c r="AF62" s="415"/>
      <c r="AG62" s="416"/>
      <c r="AH62" s="417"/>
      <c r="AI62" s="417"/>
    </row>
    <row r="63" spans="1:35" s="405" customFormat="1" ht="30" customHeight="1">
      <c r="A63" s="406" t="s">
        <v>104</v>
      </c>
      <c r="B63" s="407" t="s">
        <v>277</v>
      </c>
      <c r="C63" s="418" t="s">
        <v>456</v>
      </c>
      <c r="D63" s="408" t="s">
        <v>107</v>
      </c>
      <c r="E63" s="409"/>
      <c r="F63" s="410"/>
      <c r="G63" s="411"/>
      <c r="H63" s="409"/>
      <c r="I63" s="410"/>
      <c r="J63" s="411"/>
      <c r="K63" s="409">
        <v>1</v>
      </c>
      <c r="L63" s="410">
        <f>L30*0.22</f>
        <v>1870</v>
      </c>
      <c r="M63" s="411">
        <f>K63*L63</f>
        <v>1870</v>
      </c>
      <c r="N63" s="409">
        <f t="shared" ref="N63:P64" si="24">K63</f>
        <v>1</v>
      </c>
      <c r="O63" s="410">
        <f t="shared" si="24"/>
        <v>1870</v>
      </c>
      <c r="P63" s="412">
        <f t="shared" si="24"/>
        <v>1870</v>
      </c>
      <c r="Q63" s="409"/>
      <c r="R63" s="410"/>
      <c r="S63" s="411"/>
      <c r="T63" s="409"/>
      <c r="U63" s="410"/>
      <c r="V63" s="412"/>
      <c r="W63" s="409"/>
      <c r="X63" s="410"/>
      <c r="Y63" s="411"/>
      <c r="Z63" s="409"/>
      <c r="AA63" s="410"/>
      <c r="AB63" s="412"/>
      <c r="AC63" s="413">
        <f t="shared" si="21"/>
        <v>1870</v>
      </c>
      <c r="AD63" s="433">
        <f t="shared" si="22"/>
        <v>1870</v>
      </c>
      <c r="AE63" s="414"/>
      <c r="AF63" s="415"/>
      <c r="AG63" s="416"/>
      <c r="AH63" s="417"/>
      <c r="AI63" s="417"/>
    </row>
    <row r="64" spans="1:35" s="405" customFormat="1" ht="30" customHeight="1">
      <c r="A64" s="406" t="s">
        <v>104</v>
      </c>
      <c r="B64" s="407" t="s">
        <v>279</v>
      </c>
      <c r="C64" s="418" t="s">
        <v>457</v>
      </c>
      <c r="D64" s="408" t="s">
        <v>107</v>
      </c>
      <c r="E64" s="409">
        <v>2</v>
      </c>
      <c r="F64" s="410">
        <f>F31*0.22</f>
        <v>1320</v>
      </c>
      <c r="G64" s="411">
        <f>F64*E64</f>
        <v>2640</v>
      </c>
      <c r="H64" s="409"/>
      <c r="I64" s="410"/>
      <c r="J64" s="411">
        <f t="shared" si="23"/>
        <v>2640</v>
      </c>
      <c r="K64" s="409">
        <v>2</v>
      </c>
      <c r="L64" s="410">
        <f>L31*0.22</f>
        <v>1320</v>
      </c>
      <c r="M64" s="411">
        <f>K64*L64</f>
        <v>2640</v>
      </c>
      <c r="N64" s="409">
        <f t="shared" si="24"/>
        <v>2</v>
      </c>
      <c r="O64" s="410">
        <f t="shared" si="24"/>
        <v>1320</v>
      </c>
      <c r="P64" s="412">
        <f t="shared" si="24"/>
        <v>2640</v>
      </c>
      <c r="Q64" s="409"/>
      <c r="R64" s="410"/>
      <c r="S64" s="411"/>
      <c r="T64" s="409"/>
      <c r="U64" s="410"/>
      <c r="V64" s="412"/>
      <c r="W64" s="409"/>
      <c r="X64" s="410"/>
      <c r="Y64" s="411"/>
      <c r="Z64" s="409"/>
      <c r="AA64" s="410"/>
      <c r="AB64" s="412"/>
      <c r="AC64" s="413">
        <f t="shared" si="21"/>
        <v>5280</v>
      </c>
      <c r="AD64" s="433">
        <f t="shared" si="22"/>
        <v>5280</v>
      </c>
      <c r="AE64" s="414"/>
      <c r="AF64" s="415"/>
      <c r="AG64" s="416"/>
      <c r="AH64" s="417"/>
      <c r="AI64" s="417"/>
    </row>
    <row r="65" spans="1:35" s="405" customFormat="1" ht="55.5" customHeight="1">
      <c r="A65" s="406" t="s">
        <v>104</v>
      </c>
      <c r="B65" s="407" t="s">
        <v>278</v>
      </c>
      <c r="C65" s="418" t="s">
        <v>362</v>
      </c>
      <c r="D65" s="408"/>
      <c r="E65" s="409"/>
      <c r="F65" s="410"/>
      <c r="G65" s="411">
        <v>1093.8399999999999</v>
      </c>
      <c r="H65" s="409"/>
      <c r="I65" s="410"/>
      <c r="J65" s="411">
        <f t="shared" si="23"/>
        <v>1093.8399999999999</v>
      </c>
      <c r="K65" s="409"/>
      <c r="L65" s="410"/>
      <c r="M65" s="411"/>
      <c r="N65" s="409"/>
      <c r="O65" s="410"/>
      <c r="P65" s="412"/>
      <c r="Q65" s="409"/>
      <c r="R65" s="410"/>
      <c r="S65" s="411"/>
      <c r="T65" s="409"/>
      <c r="U65" s="410"/>
      <c r="V65" s="412"/>
      <c r="W65" s="409"/>
      <c r="X65" s="410"/>
      <c r="Y65" s="411"/>
      <c r="Z65" s="409"/>
      <c r="AA65" s="410"/>
      <c r="AB65" s="412"/>
      <c r="AC65" s="413">
        <f t="shared" si="21"/>
        <v>1093.8399999999999</v>
      </c>
      <c r="AD65" s="433">
        <f t="shared" si="22"/>
        <v>1093.8399999999999</v>
      </c>
      <c r="AE65" s="414"/>
      <c r="AF65" s="415"/>
      <c r="AG65" s="416"/>
      <c r="AH65" s="417"/>
      <c r="AI65" s="417"/>
    </row>
    <row r="66" spans="1:35" s="405" customFormat="1" ht="55.5" customHeight="1">
      <c r="A66" s="406" t="s">
        <v>104</v>
      </c>
      <c r="B66" s="407" t="s">
        <v>280</v>
      </c>
      <c r="C66" s="418" t="s">
        <v>362</v>
      </c>
      <c r="D66" s="408"/>
      <c r="E66" s="409"/>
      <c r="F66" s="410"/>
      <c r="G66" s="411">
        <f>G33*0.22</f>
        <v>410.08</v>
      </c>
      <c r="H66" s="409"/>
      <c r="I66" s="410"/>
      <c r="J66" s="411">
        <f t="shared" si="23"/>
        <v>410.08</v>
      </c>
      <c r="K66" s="409"/>
      <c r="L66" s="410"/>
      <c r="M66" s="411"/>
      <c r="N66" s="409"/>
      <c r="O66" s="410"/>
      <c r="P66" s="412"/>
      <c r="Q66" s="409"/>
      <c r="R66" s="410"/>
      <c r="S66" s="411"/>
      <c r="T66" s="409"/>
      <c r="U66" s="410"/>
      <c r="V66" s="412"/>
      <c r="W66" s="409"/>
      <c r="X66" s="410"/>
      <c r="Y66" s="411"/>
      <c r="Z66" s="409"/>
      <c r="AA66" s="410"/>
      <c r="AB66" s="412"/>
      <c r="AC66" s="413">
        <f t="shared" si="21"/>
        <v>410.08</v>
      </c>
      <c r="AD66" s="433">
        <f t="shared" si="22"/>
        <v>410.08</v>
      </c>
      <c r="AE66" s="414"/>
      <c r="AF66" s="415"/>
      <c r="AG66" s="416"/>
      <c r="AH66" s="417"/>
      <c r="AI66" s="417"/>
    </row>
    <row r="67" spans="1:35" s="405" customFormat="1" ht="57.75" customHeight="1">
      <c r="A67" s="406" t="s">
        <v>104</v>
      </c>
      <c r="B67" s="407" t="s">
        <v>281</v>
      </c>
      <c r="C67" s="418" t="s">
        <v>362</v>
      </c>
      <c r="D67" s="408"/>
      <c r="E67" s="409"/>
      <c r="F67" s="410"/>
      <c r="G67" s="411">
        <f>G34*0.22</f>
        <v>547.36</v>
      </c>
      <c r="H67" s="409"/>
      <c r="I67" s="410"/>
      <c r="J67" s="411">
        <f t="shared" si="23"/>
        <v>547.36</v>
      </c>
      <c r="K67" s="409"/>
      <c r="L67" s="410"/>
      <c r="M67" s="411"/>
      <c r="N67" s="409"/>
      <c r="O67" s="410"/>
      <c r="P67" s="412"/>
      <c r="Q67" s="409"/>
      <c r="R67" s="410"/>
      <c r="S67" s="411"/>
      <c r="T67" s="409"/>
      <c r="U67" s="410"/>
      <c r="V67" s="412"/>
      <c r="W67" s="409"/>
      <c r="X67" s="410"/>
      <c r="Y67" s="411"/>
      <c r="Z67" s="409"/>
      <c r="AA67" s="410"/>
      <c r="AB67" s="412"/>
      <c r="AC67" s="413">
        <f t="shared" si="21"/>
        <v>547.36</v>
      </c>
      <c r="AD67" s="433">
        <f t="shared" si="22"/>
        <v>547.36</v>
      </c>
      <c r="AE67" s="414"/>
      <c r="AF67" s="415"/>
      <c r="AG67" s="416"/>
      <c r="AH67" s="417"/>
      <c r="AI67" s="417"/>
    </row>
    <row r="68" spans="1:35" s="405" customFormat="1" ht="41.25" customHeight="1">
      <c r="A68" s="406" t="s">
        <v>104</v>
      </c>
      <c r="B68" s="407" t="s">
        <v>282</v>
      </c>
      <c r="C68" s="418" t="s">
        <v>304</v>
      </c>
      <c r="D68" s="408"/>
      <c r="E68" s="409"/>
      <c r="F68" s="410"/>
      <c r="G68" s="411">
        <f>G35*0.22</f>
        <v>410.08</v>
      </c>
      <c r="H68" s="409"/>
      <c r="I68" s="410"/>
      <c r="J68" s="411">
        <f t="shared" si="23"/>
        <v>410.08</v>
      </c>
      <c r="K68" s="409"/>
      <c r="L68" s="410"/>
      <c r="M68" s="411"/>
      <c r="N68" s="409"/>
      <c r="O68" s="410"/>
      <c r="P68" s="412"/>
      <c r="Q68" s="409"/>
      <c r="R68" s="410"/>
      <c r="S68" s="411"/>
      <c r="T68" s="409"/>
      <c r="U68" s="410"/>
      <c r="V68" s="412"/>
      <c r="W68" s="409"/>
      <c r="X68" s="410"/>
      <c r="Y68" s="411"/>
      <c r="Z68" s="409"/>
      <c r="AA68" s="410"/>
      <c r="AB68" s="412"/>
      <c r="AC68" s="413">
        <f t="shared" si="21"/>
        <v>410.08</v>
      </c>
      <c r="AD68" s="433">
        <f t="shared" si="22"/>
        <v>410.08</v>
      </c>
      <c r="AE68" s="414"/>
      <c r="AF68" s="415"/>
      <c r="AG68" s="416"/>
      <c r="AH68" s="417"/>
      <c r="AI68" s="417"/>
    </row>
    <row r="69" spans="1:35" s="405" customFormat="1" ht="30" customHeight="1">
      <c r="A69" s="406" t="s">
        <v>104</v>
      </c>
      <c r="B69" s="407" t="s">
        <v>283</v>
      </c>
      <c r="C69" s="418" t="s">
        <v>368</v>
      </c>
      <c r="D69" s="408"/>
      <c r="E69" s="409"/>
      <c r="F69" s="410"/>
      <c r="G69" s="411">
        <f>G36*0.22</f>
        <v>410.08</v>
      </c>
      <c r="H69" s="409"/>
      <c r="I69" s="410"/>
      <c r="J69" s="411">
        <f t="shared" si="23"/>
        <v>410.08</v>
      </c>
      <c r="K69" s="409"/>
      <c r="L69" s="410"/>
      <c r="M69" s="411"/>
      <c r="N69" s="409"/>
      <c r="O69" s="410"/>
      <c r="P69" s="412"/>
      <c r="Q69" s="409"/>
      <c r="R69" s="410"/>
      <c r="S69" s="411"/>
      <c r="T69" s="409"/>
      <c r="U69" s="410"/>
      <c r="V69" s="412"/>
      <c r="W69" s="409"/>
      <c r="X69" s="410"/>
      <c r="Y69" s="411"/>
      <c r="Z69" s="409"/>
      <c r="AA69" s="410"/>
      <c r="AB69" s="412"/>
      <c r="AC69" s="413">
        <f t="shared" si="21"/>
        <v>410.08</v>
      </c>
      <c r="AD69" s="433">
        <f t="shared" si="22"/>
        <v>410.08</v>
      </c>
      <c r="AE69" s="414"/>
      <c r="AF69" s="415"/>
      <c r="AG69" s="416"/>
      <c r="AH69" s="417"/>
      <c r="AI69" s="417"/>
    </row>
    <row r="70" spans="1:35" s="405" customFormat="1" ht="30" customHeight="1">
      <c r="A70" s="406" t="s">
        <v>104</v>
      </c>
      <c r="B70" s="407" t="s">
        <v>284</v>
      </c>
      <c r="C70" s="418" t="s">
        <v>306</v>
      </c>
      <c r="D70" s="408"/>
      <c r="E70" s="409"/>
      <c r="F70" s="410"/>
      <c r="G70" s="411">
        <f>G37*0.22</f>
        <v>273.68</v>
      </c>
      <c r="H70" s="409"/>
      <c r="I70" s="410"/>
      <c r="J70" s="411">
        <f t="shared" si="23"/>
        <v>273.68</v>
      </c>
      <c r="K70" s="409"/>
      <c r="L70" s="410"/>
      <c r="M70" s="411"/>
      <c r="N70" s="409"/>
      <c r="O70" s="410"/>
      <c r="P70" s="412"/>
      <c r="Q70" s="409"/>
      <c r="R70" s="410"/>
      <c r="S70" s="411"/>
      <c r="T70" s="409"/>
      <c r="U70" s="410"/>
      <c r="V70" s="412"/>
      <c r="W70" s="409"/>
      <c r="X70" s="410"/>
      <c r="Y70" s="411"/>
      <c r="Z70" s="409"/>
      <c r="AA70" s="410"/>
      <c r="AB70" s="412"/>
      <c r="AC70" s="413">
        <f t="shared" si="21"/>
        <v>273.68</v>
      </c>
      <c r="AD70" s="433">
        <f t="shared" si="22"/>
        <v>273.68</v>
      </c>
      <c r="AE70" s="414"/>
      <c r="AF70" s="415"/>
      <c r="AG70" s="416"/>
      <c r="AH70" s="417"/>
      <c r="AI70" s="417"/>
    </row>
    <row r="71" spans="1:35" s="405" customFormat="1" ht="30" customHeight="1">
      <c r="A71" s="406" t="s">
        <v>104</v>
      </c>
      <c r="B71" s="407" t="s">
        <v>285</v>
      </c>
      <c r="C71" s="418" t="s">
        <v>372</v>
      </c>
      <c r="D71" s="408"/>
      <c r="E71" s="409"/>
      <c r="F71" s="410"/>
      <c r="G71" s="411">
        <v>273.67899999999997</v>
      </c>
      <c r="H71" s="409"/>
      <c r="I71" s="410"/>
      <c r="J71" s="411">
        <f t="shared" si="23"/>
        <v>273.67899999999997</v>
      </c>
      <c r="K71" s="409"/>
      <c r="L71" s="410"/>
      <c r="M71" s="411"/>
      <c r="N71" s="409"/>
      <c r="O71" s="410"/>
      <c r="P71" s="412"/>
      <c r="Q71" s="409"/>
      <c r="R71" s="410"/>
      <c r="S71" s="411"/>
      <c r="T71" s="409"/>
      <c r="U71" s="410"/>
      <c r="V71" s="412"/>
      <c r="W71" s="409"/>
      <c r="X71" s="410"/>
      <c r="Y71" s="411"/>
      <c r="Z71" s="409"/>
      <c r="AA71" s="410"/>
      <c r="AB71" s="412"/>
      <c r="AC71" s="413">
        <f t="shared" si="21"/>
        <v>273.67899999999997</v>
      </c>
      <c r="AD71" s="433">
        <f t="shared" si="22"/>
        <v>273.67899999999997</v>
      </c>
      <c r="AE71" s="414"/>
      <c r="AF71" s="415"/>
      <c r="AG71" s="416"/>
      <c r="AH71" s="417"/>
      <c r="AI71" s="417"/>
    </row>
    <row r="72" spans="1:35" s="405" customFormat="1" ht="30" customHeight="1">
      <c r="A72" s="406" t="s">
        <v>104</v>
      </c>
      <c r="B72" s="407" t="s">
        <v>286</v>
      </c>
      <c r="C72" s="418" t="s">
        <v>308</v>
      </c>
      <c r="D72" s="408"/>
      <c r="E72" s="409"/>
      <c r="F72" s="410"/>
      <c r="G72" s="411">
        <f t="shared" ref="G72:G81" si="25">G39*0.22</f>
        <v>410.08</v>
      </c>
      <c r="H72" s="409"/>
      <c r="I72" s="410"/>
      <c r="J72" s="411"/>
      <c r="K72" s="409"/>
      <c r="L72" s="410"/>
      <c r="M72" s="411"/>
      <c r="N72" s="409"/>
      <c r="O72" s="410"/>
      <c r="P72" s="412"/>
      <c r="Q72" s="409"/>
      <c r="R72" s="410"/>
      <c r="S72" s="411"/>
      <c r="T72" s="409"/>
      <c r="U72" s="410"/>
      <c r="V72" s="412"/>
      <c r="W72" s="409"/>
      <c r="X72" s="410"/>
      <c r="Y72" s="411"/>
      <c r="Z72" s="409"/>
      <c r="AA72" s="410"/>
      <c r="AB72" s="412"/>
      <c r="AC72" s="413">
        <f t="shared" si="21"/>
        <v>410.08</v>
      </c>
      <c r="AD72" s="433">
        <f t="shared" si="22"/>
        <v>0</v>
      </c>
      <c r="AE72" s="414"/>
      <c r="AF72" s="415"/>
      <c r="AG72" s="416"/>
      <c r="AH72" s="417"/>
      <c r="AI72" s="417"/>
    </row>
    <row r="73" spans="1:35" s="405" customFormat="1" ht="39" customHeight="1">
      <c r="A73" s="406" t="s">
        <v>104</v>
      </c>
      <c r="B73" s="407" t="s">
        <v>287</v>
      </c>
      <c r="C73" s="418" t="s">
        <v>571</v>
      </c>
      <c r="D73" s="408"/>
      <c r="E73" s="409"/>
      <c r="F73" s="410"/>
      <c r="G73" s="411">
        <f t="shared" si="25"/>
        <v>410.08</v>
      </c>
      <c r="H73" s="409"/>
      <c r="I73" s="410"/>
      <c r="J73" s="411"/>
      <c r="K73" s="409"/>
      <c r="L73" s="410"/>
      <c r="M73" s="411"/>
      <c r="N73" s="409"/>
      <c r="O73" s="410"/>
      <c r="P73" s="412"/>
      <c r="Q73" s="409"/>
      <c r="R73" s="410"/>
      <c r="S73" s="411"/>
      <c r="T73" s="409"/>
      <c r="U73" s="410"/>
      <c r="V73" s="412"/>
      <c r="W73" s="409"/>
      <c r="X73" s="410"/>
      <c r="Y73" s="411"/>
      <c r="Z73" s="409"/>
      <c r="AA73" s="410"/>
      <c r="AB73" s="412"/>
      <c r="AC73" s="413">
        <f t="shared" si="21"/>
        <v>410.08</v>
      </c>
      <c r="AD73" s="433">
        <f t="shared" si="22"/>
        <v>0</v>
      </c>
      <c r="AE73" s="414"/>
      <c r="AF73" s="415"/>
      <c r="AG73" s="416"/>
      <c r="AH73" s="417"/>
      <c r="AI73" s="417"/>
    </row>
    <row r="74" spans="1:35" s="405" customFormat="1" ht="41.25" customHeight="1">
      <c r="A74" s="406" t="s">
        <v>104</v>
      </c>
      <c r="B74" s="407" t="s">
        <v>288</v>
      </c>
      <c r="C74" s="418" t="s">
        <v>374</v>
      </c>
      <c r="D74" s="408"/>
      <c r="E74" s="409"/>
      <c r="F74" s="410"/>
      <c r="G74" s="411">
        <f t="shared" si="25"/>
        <v>410.08</v>
      </c>
      <c r="H74" s="409"/>
      <c r="I74" s="410"/>
      <c r="J74" s="411">
        <f t="shared" si="23"/>
        <v>410.08</v>
      </c>
      <c r="K74" s="409"/>
      <c r="L74" s="410"/>
      <c r="M74" s="411"/>
      <c r="N74" s="409"/>
      <c r="O74" s="410"/>
      <c r="P74" s="412"/>
      <c r="Q74" s="409"/>
      <c r="R74" s="410"/>
      <c r="S74" s="411"/>
      <c r="T74" s="409"/>
      <c r="U74" s="410"/>
      <c r="V74" s="412"/>
      <c r="W74" s="409"/>
      <c r="X74" s="410"/>
      <c r="Y74" s="411"/>
      <c r="Z74" s="409"/>
      <c r="AA74" s="410"/>
      <c r="AB74" s="412"/>
      <c r="AC74" s="413">
        <f t="shared" si="21"/>
        <v>410.08</v>
      </c>
      <c r="AD74" s="433">
        <f t="shared" si="22"/>
        <v>410.08</v>
      </c>
      <c r="AE74" s="414"/>
      <c r="AF74" s="415"/>
      <c r="AG74" s="416"/>
      <c r="AH74" s="417"/>
      <c r="AI74" s="417"/>
    </row>
    <row r="75" spans="1:35" s="405" customFormat="1" ht="39" customHeight="1">
      <c r="A75" s="406" t="s">
        <v>104</v>
      </c>
      <c r="B75" s="407" t="s">
        <v>289</v>
      </c>
      <c r="C75" s="418" t="s">
        <v>374</v>
      </c>
      <c r="D75" s="408"/>
      <c r="E75" s="409"/>
      <c r="F75" s="410"/>
      <c r="G75" s="411">
        <f t="shared" si="25"/>
        <v>273.68</v>
      </c>
      <c r="H75" s="409"/>
      <c r="I75" s="410"/>
      <c r="J75" s="411">
        <f t="shared" si="23"/>
        <v>273.68</v>
      </c>
      <c r="K75" s="409"/>
      <c r="L75" s="410"/>
      <c r="M75" s="411"/>
      <c r="N75" s="409"/>
      <c r="O75" s="410"/>
      <c r="P75" s="412"/>
      <c r="Q75" s="409"/>
      <c r="R75" s="410"/>
      <c r="S75" s="411"/>
      <c r="T75" s="409"/>
      <c r="U75" s="410"/>
      <c r="V75" s="412"/>
      <c r="W75" s="409"/>
      <c r="X75" s="410"/>
      <c r="Y75" s="411"/>
      <c r="Z75" s="409"/>
      <c r="AA75" s="410"/>
      <c r="AB75" s="412"/>
      <c r="AC75" s="413">
        <f t="shared" si="21"/>
        <v>273.68</v>
      </c>
      <c r="AD75" s="433">
        <f t="shared" si="22"/>
        <v>273.68</v>
      </c>
      <c r="AE75" s="414"/>
      <c r="AF75" s="415"/>
      <c r="AG75" s="416"/>
      <c r="AH75" s="417"/>
      <c r="AI75" s="417"/>
    </row>
    <row r="76" spans="1:35" s="405" customFormat="1" ht="30" customHeight="1">
      <c r="A76" s="406" t="s">
        <v>104</v>
      </c>
      <c r="B76" s="407" t="s">
        <v>290</v>
      </c>
      <c r="C76" s="418" t="s">
        <v>377</v>
      </c>
      <c r="D76" s="408"/>
      <c r="E76" s="409"/>
      <c r="F76" s="410"/>
      <c r="G76" s="411">
        <f t="shared" si="25"/>
        <v>273.68</v>
      </c>
      <c r="H76" s="409"/>
      <c r="I76" s="410"/>
      <c r="J76" s="411">
        <f t="shared" si="23"/>
        <v>273.68</v>
      </c>
      <c r="K76" s="409"/>
      <c r="L76" s="410"/>
      <c r="M76" s="411"/>
      <c r="N76" s="409"/>
      <c r="O76" s="410"/>
      <c r="P76" s="412"/>
      <c r="Q76" s="409"/>
      <c r="R76" s="410"/>
      <c r="S76" s="411"/>
      <c r="T76" s="409"/>
      <c r="U76" s="410"/>
      <c r="V76" s="412"/>
      <c r="W76" s="409"/>
      <c r="X76" s="410"/>
      <c r="Y76" s="411"/>
      <c r="Z76" s="409"/>
      <c r="AA76" s="410"/>
      <c r="AB76" s="412"/>
      <c r="AC76" s="413">
        <f t="shared" si="21"/>
        <v>273.68</v>
      </c>
      <c r="AD76" s="433">
        <f t="shared" si="22"/>
        <v>273.68</v>
      </c>
      <c r="AE76" s="414"/>
      <c r="AF76" s="415"/>
      <c r="AG76" s="416"/>
      <c r="AH76" s="417"/>
      <c r="AI76" s="417"/>
    </row>
    <row r="77" spans="1:35" s="405" customFormat="1" ht="30" customHeight="1">
      <c r="A77" s="406" t="s">
        <v>104</v>
      </c>
      <c r="B77" s="407" t="s">
        <v>291</v>
      </c>
      <c r="C77" s="418" t="s">
        <v>312</v>
      </c>
      <c r="D77" s="408"/>
      <c r="E77" s="409"/>
      <c r="F77" s="410"/>
      <c r="G77" s="411">
        <f t="shared" si="25"/>
        <v>273.68</v>
      </c>
      <c r="H77" s="409"/>
      <c r="I77" s="410"/>
      <c r="J77" s="411">
        <f t="shared" si="23"/>
        <v>273.68</v>
      </c>
      <c r="K77" s="409"/>
      <c r="L77" s="410"/>
      <c r="M77" s="411"/>
      <c r="N77" s="409"/>
      <c r="O77" s="410"/>
      <c r="P77" s="412"/>
      <c r="Q77" s="409"/>
      <c r="R77" s="410"/>
      <c r="S77" s="411"/>
      <c r="T77" s="409"/>
      <c r="U77" s="410"/>
      <c r="V77" s="412"/>
      <c r="W77" s="409"/>
      <c r="X77" s="410"/>
      <c r="Y77" s="411"/>
      <c r="Z77" s="409"/>
      <c r="AA77" s="410"/>
      <c r="AB77" s="412"/>
      <c r="AC77" s="413">
        <f t="shared" si="21"/>
        <v>273.68</v>
      </c>
      <c r="AD77" s="433">
        <f t="shared" si="22"/>
        <v>273.68</v>
      </c>
      <c r="AE77" s="414"/>
      <c r="AF77" s="415"/>
      <c r="AG77" s="416"/>
      <c r="AH77" s="417"/>
      <c r="AI77" s="417"/>
    </row>
    <row r="78" spans="1:35" s="405" customFormat="1" ht="38.25" customHeight="1">
      <c r="A78" s="406" t="s">
        <v>104</v>
      </c>
      <c r="B78" s="407" t="s">
        <v>292</v>
      </c>
      <c r="C78" s="418" t="s">
        <v>380</v>
      </c>
      <c r="D78" s="408"/>
      <c r="E78" s="409"/>
      <c r="F78" s="410"/>
      <c r="G78" s="411">
        <f t="shared" si="25"/>
        <v>273.68</v>
      </c>
      <c r="H78" s="409"/>
      <c r="I78" s="410"/>
      <c r="J78" s="411">
        <f t="shared" si="23"/>
        <v>273.68</v>
      </c>
      <c r="K78" s="409"/>
      <c r="L78" s="410"/>
      <c r="M78" s="411"/>
      <c r="N78" s="409"/>
      <c r="O78" s="410"/>
      <c r="P78" s="412"/>
      <c r="Q78" s="409"/>
      <c r="R78" s="410"/>
      <c r="S78" s="411"/>
      <c r="T78" s="409"/>
      <c r="U78" s="410"/>
      <c r="V78" s="412"/>
      <c r="W78" s="409"/>
      <c r="X78" s="410"/>
      <c r="Y78" s="411"/>
      <c r="Z78" s="409"/>
      <c r="AA78" s="410"/>
      <c r="AB78" s="412"/>
      <c r="AC78" s="413">
        <f t="shared" si="21"/>
        <v>273.68</v>
      </c>
      <c r="AD78" s="433">
        <f t="shared" si="22"/>
        <v>273.68</v>
      </c>
      <c r="AE78" s="414"/>
      <c r="AF78" s="415"/>
      <c r="AG78" s="416"/>
      <c r="AH78" s="417"/>
      <c r="AI78" s="417"/>
    </row>
    <row r="79" spans="1:35" s="405" customFormat="1" ht="30" customHeight="1">
      <c r="A79" s="406" t="s">
        <v>104</v>
      </c>
      <c r="B79" s="407" t="s">
        <v>572</v>
      </c>
      <c r="C79" s="418" t="s">
        <v>372</v>
      </c>
      <c r="D79" s="408"/>
      <c r="E79" s="409"/>
      <c r="F79" s="410"/>
      <c r="G79" s="411">
        <f t="shared" si="25"/>
        <v>410.08</v>
      </c>
      <c r="H79" s="409"/>
      <c r="I79" s="410"/>
      <c r="J79" s="411">
        <f t="shared" si="23"/>
        <v>410.08</v>
      </c>
      <c r="K79" s="409"/>
      <c r="L79" s="410"/>
      <c r="M79" s="411"/>
      <c r="N79" s="409"/>
      <c r="O79" s="410"/>
      <c r="P79" s="412"/>
      <c r="Q79" s="409"/>
      <c r="R79" s="410"/>
      <c r="S79" s="411"/>
      <c r="T79" s="409"/>
      <c r="U79" s="410"/>
      <c r="V79" s="412"/>
      <c r="W79" s="409"/>
      <c r="X79" s="410"/>
      <c r="Y79" s="411"/>
      <c r="Z79" s="409"/>
      <c r="AA79" s="410"/>
      <c r="AB79" s="412"/>
      <c r="AC79" s="413">
        <f t="shared" si="21"/>
        <v>410.08</v>
      </c>
      <c r="AD79" s="433">
        <f t="shared" si="22"/>
        <v>410.08</v>
      </c>
      <c r="AE79" s="414"/>
      <c r="AF79" s="415"/>
      <c r="AG79" s="416"/>
      <c r="AH79" s="417"/>
      <c r="AI79" s="417"/>
    </row>
    <row r="80" spans="1:35" s="405" customFormat="1" ht="30" customHeight="1">
      <c r="A80" s="406" t="s">
        <v>104</v>
      </c>
      <c r="B80" s="407" t="s">
        <v>573</v>
      </c>
      <c r="C80" s="418" t="s">
        <v>383</v>
      </c>
      <c r="D80" s="408"/>
      <c r="E80" s="409"/>
      <c r="F80" s="410"/>
      <c r="G80" s="411">
        <f t="shared" si="25"/>
        <v>410.08</v>
      </c>
      <c r="H80" s="409"/>
      <c r="I80" s="410"/>
      <c r="J80" s="411">
        <f t="shared" si="23"/>
        <v>410.08</v>
      </c>
      <c r="K80" s="409"/>
      <c r="L80" s="410"/>
      <c r="M80" s="411"/>
      <c r="N80" s="409"/>
      <c r="O80" s="410"/>
      <c r="P80" s="412"/>
      <c r="Q80" s="409"/>
      <c r="R80" s="410"/>
      <c r="S80" s="411"/>
      <c r="T80" s="409"/>
      <c r="U80" s="410"/>
      <c r="V80" s="412"/>
      <c r="W80" s="409"/>
      <c r="X80" s="410"/>
      <c r="Y80" s="411"/>
      <c r="Z80" s="409"/>
      <c r="AA80" s="410"/>
      <c r="AB80" s="412"/>
      <c r="AC80" s="413">
        <f t="shared" si="21"/>
        <v>410.08</v>
      </c>
      <c r="AD80" s="433">
        <f t="shared" si="22"/>
        <v>410.08</v>
      </c>
      <c r="AE80" s="414"/>
      <c r="AF80" s="415"/>
      <c r="AG80" s="416"/>
      <c r="AH80" s="417"/>
      <c r="AI80" s="417"/>
    </row>
    <row r="81" spans="1:35" s="405" customFormat="1" ht="30" customHeight="1" thickBot="1">
      <c r="A81" s="406" t="s">
        <v>104</v>
      </c>
      <c r="B81" s="407" t="s">
        <v>574</v>
      </c>
      <c r="C81" s="418" t="s">
        <v>385</v>
      </c>
      <c r="D81" s="408"/>
      <c r="E81" s="409"/>
      <c r="F81" s="410"/>
      <c r="G81" s="411">
        <f t="shared" si="25"/>
        <v>410.08</v>
      </c>
      <c r="H81" s="409"/>
      <c r="I81" s="410"/>
      <c r="J81" s="411">
        <f t="shared" si="23"/>
        <v>410.08</v>
      </c>
      <c r="K81" s="409"/>
      <c r="L81" s="410"/>
      <c r="M81" s="411"/>
      <c r="N81" s="409"/>
      <c r="O81" s="410"/>
      <c r="P81" s="412"/>
      <c r="Q81" s="409"/>
      <c r="R81" s="410"/>
      <c r="S81" s="411"/>
      <c r="T81" s="409"/>
      <c r="U81" s="410"/>
      <c r="V81" s="412"/>
      <c r="W81" s="409"/>
      <c r="X81" s="410"/>
      <c r="Y81" s="411"/>
      <c r="Z81" s="409"/>
      <c r="AA81" s="410"/>
      <c r="AB81" s="412"/>
      <c r="AC81" s="413">
        <f t="shared" si="21"/>
        <v>410.08</v>
      </c>
      <c r="AD81" s="433">
        <f t="shared" si="22"/>
        <v>410.08</v>
      </c>
      <c r="AE81" s="414"/>
      <c r="AF81" s="415"/>
      <c r="AG81" s="416"/>
      <c r="AH81" s="417"/>
      <c r="AI81" s="417"/>
    </row>
    <row r="82" spans="1:35" ht="15.75" customHeight="1" thickBot="1">
      <c r="A82" s="151" t="s">
        <v>118</v>
      </c>
      <c r="B82" s="152"/>
      <c r="C82" s="172"/>
      <c r="D82" s="173"/>
      <c r="E82" s="155"/>
      <c r="F82" s="155"/>
      <c r="G82" s="158">
        <f>SUM(G52:G81)</f>
        <v>44698.993000000017</v>
      </c>
      <c r="H82" s="155"/>
      <c r="I82" s="157"/>
      <c r="J82" s="158">
        <f>SUM(J52:J81)</f>
        <v>43878.833000000013</v>
      </c>
      <c r="K82" s="159"/>
      <c r="L82" s="155"/>
      <c r="M82" s="156">
        <f>SUM(M52:M81)</f>
        <v>11836</v>
      </c>
      <c r="N82" s="155"/>
      <c r="O82" s="155"/>
      <c r="P82" s="158">
        <f>SUM(P52:P81)</f>
        <v>11836</v>
      </c>
      <c r="Q82" s="159"/>
      <c r="R82" s="155"/>
      <c r="S82" s="156"/>
      <c r="T82" s="155"/>
      <c r="U82" s="155"/>
      <c r="V82" s="158"/>
      <c r="W82" s="159"/>
      <c r="X82" s="155"/>
      <c r="Y82" s="156"/>
      <c r="Z82" s="155"/>
      <c r="AA82" s="155"/>
      <c r="AB82" s="158"/>
      <c r="AC82" s="158">
        <f>SUM(AC52:AC81)</f>
        <v>56534.993000000009</v>
      </c>
      <c r="AD82" s="160">
        <f>SUM(AD52:AD81)</f>
        <v>55714.833000000006</v>
      </c>
      <c r="AE82" s="157"/>
      <c r="AF82" s="161">
        <f>AE82/AC82</f>
        <v>0</v>
      </c>
      <c r="AG82" s="162"/>
      <c r="AH82" s="99"/>
      <c r="AI82" s="99"/>
    </row>
    <row r="83" spans="1:35" ht="33" customHeight="1" thickBot="1">
      <c r="A83" s="163" t="s">
        <v>119</v>
      </c>
      <c r="B83" s="174" t="s">
        <v>23</v>
      </c>
      <c r="C83" s="175" t="s">
        <v>120</v>
      </c>
      <c r="D83" s="176"/>
      <c r="E83" s="177"/>
      <c r="F83" s="178"/>
      <c r="G83" s="178"/>
      <c r="H83" s="89"/>
      <c r="I83" s="90"/>
      <c r="J83" s="94"/>
      <c r="K83" s="90"/>
      <c r="L83" s="90"/>
      <c r="M83" s="94"/>
      <c r="N83" s="89"/>
      <c r="O83" s="90"/>
      <c r="P83" s="94"/>
      <c r="Q83" s="90"/>
      <c r="R83" s="90"/>
      <c r="S83" s="94"/>
      <c r="T83" s="89"/>
      <c r="U83" s="90"/>
      <c r="V83" s="94"/>
      <c r="W83" s="90"/>
      <c r="X83" s="90"/>
      <c r="Y83" s="94"/>
      <c r="Z83" s="89"/>
      <c r="AA83" s="90"/>
      <c r="AB83" s="90"/>
      <c r="AC83" s="95"/>
      <c r="AD83" s="96"/>
      <c r="AE83" s="96"/>
      <c r="AF83" s="97"/>
      <c r="AG83" s="98"/>
      <c r="AH83" s="99"/>
      <c r="AI83" s="99"/>
    </row>
    <row r="84" spans="1:35" ht="29.25" customHeight="1">
      <c r="A84" s="100" t="s">
        <v>101</v>
      </c>
      <c r="B84" s="101" t="s">
        <v>121</v>
      </c>
      <c r="C84" s="170" t="s">
        <v>122</v>
      </c>
      <c r="D84" s="179"/>
      <c r="E84" s="104"/>
      <c r="F84" s="105"/>
      <c r="G84" s="137">
        <f>SUM(G85:G87)</f>
        <v>0</v>
      </c>
      <c r="H84" s="104"/>
      <c r="I84" s="105"/>
      <c r="J84" s="106">
        <f>SUM(J85:J87)</f>
        <v>0</v>
      </c>
      <c r="K84" s="104"/>
      <c r="L84" s="105"/>
      <c r="M84" s="106">
        <f>SUM(M85:M87)</f>
        <v>0</v>
      </c>
      <c r="N84" s="104"/>
      <c r="O84" s="105"/>
      <c r="P84" s="137">
        <f>SUM(P85:P87)</f>
        <v>0</v>
      </c>
      <c r="Q84" s="104"/>
      <c r="R84" s="105"/>
      <c r="S84" s="106">
        <f>SUM(S85:S87)</f>
        <v>0</v>
      </c>
      <c r="T84" s="104"/>
      <c r="U84" s="105"/>
      <c r="V84" s="137">
        <f>SUM(V85:V87)</f>
        <v>0</v>
      </c>
      <c r="W84" s="104"/>
      <c r="X84" s="105"/>
      <c r="Y84" s="106">
        <f>SUM(Y85:Y87)</f>
        <v>0</v>
      </c>
      <c r="Z84" s="104"/>
      <c r="AA84" s="105"/>
      <c r="AB84" s="137">
        <f>SUM(AB85:AB87)</f>
        <v>0</v>
      </c>
      <c r="AC84" s="107">
        <f t="shared" ref="AC84:AC95" si="26">G84+M84+S84+Y84</f>
        <v>0</v>
      </c>
      <c r="AD84" s="108">
        <f t="shared" ref="AD84:AD95" si="27">J84+P84+V84+AB84</f>
        <v>0</v>
      </c>
      <c r="AE84" s="108">
        <f t="shared" ref="AE84:AE96" si="28">AC84-AD84</f>
        <v>0</v>
      </c>
      <c r="AF84" s="180" t="e">
        <f t="shared" ref="AF84:AF96" si="29">AE84/AC84</f>
        <v>#DIV/0!</v>
      </c>
      <c r="AG84" s="111"/>
      <c r="AH84" s="112"/>
      <c r="AI84" s="112"/>
    </row>
    <row r="85" spans="1:35" ht="39.75" customHeight="1">
      <c r="A85" s="113" t="s">
        <v>104</v>
      </c>
      <c r="B85" s="114" t="s">
        <v>105</v>
      </c>
      <c r="C85" s="115" t="s">
        <v>123</v>
      </c>
      <c r="D85" s="116" t="s">
        <v>124</v>
      </c>
      <c r="E85" s="117"/>
      <c r="F85" s="118"/>
      <c r="G85" s="138">
        <f>E85*F85</f>
        <v>0</v>
      </c>
      <c r="H85" s="117"/>
      <c r="I85" s="118"/>
      <c r="J85" s="119">
        <f>H85*I85</f>
        <v>0</v>
      </c>
      <c r="K85" s="117"/>
      <c r="L85" s="118"/>
      <c r="M85" s="119">
        <f>K85*L85</f>
        <v>0</v>
      </c>
      <c r="N85" s="117"/>
      <c r="O85" s="118"/>
      <c r="P85" s="138">
        <f>N85*O85</f>
        <v>0</v>
      </c>
      <c r="Q85" s="117"/>
      <c r="R85" s="118"/>
      <c r="S85" s="119">
        <f>Q85*R85</f>
        <v>0</v>
      </c>
      <c r="T85" s="117"/>
      <c r="U85" s="118"/>
      <c r="V85" s="138">
        <f>T85*U85</f>
        <v>0</v>
      </c>
      <c r="W85" s="117"/>
      <c r="X85" s="118"/>
      <c r="Y85" s="119">
        <f>W85*X85</f>
        <v>0</v>
      </c>
      <c r="Z85" s="117"/>
      <c r="AA85" s="118"/>
      <c r="AB85" s="138">
        <f>Z85*AA85</f>
        <v>0</v>
      </c>
      <c r="AC85" s="120">
        <f t="shared" si="26"/>
        <v>0</v>
      </c>
      <c r="AD85" s="121">
        <f t="shared" si="27"/>
        <v>0</v>
      </c>
      <c r="AE85" s="181">
        <f t="shared" si="28"/>
        <v>0</v>
      </c>
      <c r="AF85" s="182" t="e">
        <f t="shared" si="29"/>
        <v>#DIV/0!</v>
      </c>
      <c r="AG85" s="124"/>
      <c r="AH85" s="99"/>
      <c r="AI85" s="99"/>
    </row>
    <row r="86" spans="1:35" ht="39.75" customHeight="1">
      <c r="A86" s="113" t="s">
        <v>104</v>
      </c>
      <c r="B86" s="114" t="s">
        <v>108</v>
      </c>
      <c r="C86" s="115" t="s">
        <v>123</v>
      </c>
      <c r="D86" s="116" t="s">
        <v>124</v>
      </c>
      <c r="E86" s="117"/>
      <c r="F86" s="118"/>
      <c r="G86" s="138">
        <f>E86*F86</f>
        <v>0</v>
      </c>
      <c r="H86" s="117"/>
      <c r="I86" s="118"/>
      <c r="J86" s="119">
        <f>H86*I86</f>
        <v>0</v>
      </c>
      <c r="K86" s="117"/>
      <c r="L86" s="118"/>
      <c r="M86" s="119">
        <f>K86*L86</f>
        <v>0</v>
      </c>
      <c r="N86" s="117"/>
      <c r="O86" s="118"/>
      <c r="P86" s="138">
        <f>N86*O86</f>
        <v>0</v>
      </c>
      <c r="Q86" s="117"/>
      <c r="R86" s="118"/>
      <c r="S86" s="119">
        <f>Q86*R86</f>
        <v>0</v>
      </c>
      <c r="T86" s="117"/>
      <c r="U86" s="118"/>
      <c r="V86" s="138">
        <f>T86*U86</f>
        <v>0</v>
      </c>
      <c r="W86" s="117"/>
      <c r="X86" s="118"/>
      <c r="Y86" s="119">
        <f>W86*X86</f>
        <v>0</v>
      </c>
      <c r="Z86" s="117"/>
      <c r="AA86" s="118"/>
      <c r="AB86" s="138">
        <f>Z86*AA86</f>
        <v>0</v>
      </c>
      <c r="AC86" s="120">
        <f t="shared" si="26"/>
        <v>0</v>
      </c>
      <c r="AD86" s="121">
        <f t="shared" si="27"/>
        <v>0</v>
      </c>
      <c r="AE86" s="181">
        <f t="shared" si="28"/>
        <v>0</v>
      </c>
      <c r="AF86" s="182" t="e">
        <f t="shared" si="29"/>
        <v>#DIV/0!</v>
      </c>
      <c r="AG86" s="124"/>
      <c r="AH86" s="99"/>
      <c r="AI86" s="99"/>
    </row>
    <row r="87" spans="1:35" ht="39.75" customHeight="1">
      <c r="A87" s="139" t="s">
        <v>104</v>
      </c>
      <c r="B87" s="140" t="s">
        <v>109</v>
      </c>
      <c r="C87" s="141" t="s">
        <v>123</v>
      </c>
      <c r="D87" s="142" t="s">
        <v>124</v>
      </c>
      <c r="E87" s="143"/>
      <c r="F87" s="144"/>
      <c r="G87" s="146">
        <f>E87*F87</f>
        <v>0</v>
      </c>
      <c r="H87" s="143"/>
      <c r="I87" s="144"/>
      <c r="J87" s="145">
        <f>H87*I87</f>
        <v>0</v>
      </c>
      <c r="K87" s="143"/>
      <c r="L87" s="144"/>
      <c r="M87" s="145">
        <f>K87*L87</f>
        <v>0</v>
      </c>
      <c r="N87" s="143"/>
      <c r="O87" s="144"/>
      <c r="P87" s="146">
        <f>N87*O87</f>
        <v>0</v>
      </c>
      <c r="Q87" s="143"/>
      <c r="R87" s="144"/>
      <c r="S87" s="145">
        <f>Q87*R87</f>
        <v>0</v>
      </c>
      <c r="T87" s="143"/>
      <c r="U87" s="144"/>
      <c r="V87" s="146">
        <f>T87*U87</f>
        <v>0</v>
      </c>
      <c r="W87" s="143"/>
      <c r="X87" s="144"/>
      <c r="Y87" s="145">
        <f>W87*X87</f>
        <v>0</v>
      </c>
      <c r="Z87" s="143"/>
      <c r="AA87" s="144"/>
      <c r="AB87" s="146">
        <f>Z87*AA87</f>
        <v>0</v>
      </c>
      <c r="AC87" s="132">
        <f t="shared" si="26"/>
        <v>0</v>
      </c>
      <c r="AD87" s="133">
        <f t="shared" si="27"/>
        <v>0</v>
      </c>
      <c r="AE87" s="183">
        <f t="shared" si="28"/>
        <v>0</v>
      </c>
      <c r="AF87" s="182" t="e">
        <f t="shared" si="29"/>
        <v>#DIV/0!</v>
      </c>
      <c r="AG87" s="124"/>
      <c r="AH87" s="99"/>
      <c r="AI87" s="99"/>
    </row>
    <row r="88" spans="1:35" ht="30" customHeight="1">
      <c r="A88" s="100" t="s">
        <v>101</v>
      </c>
      <c r="B88" s="101" t="s">
        <v>125</v>
      </c>
      <c r="C88" s="102" t="s">
        <v>126</v>
      </c>
      <c r="D88" s="103"/>
      <c r="E88" s="104">
        <f t="shared" ref="E88:AB88" si="30">SUM(E89:E91)</f>
        <v>0</v>
      </c>
      <c r="F88" s="105">
        <f t="shared" si="30"/>
        <v>0</v>
      </c>
      <c r="G88" s="106">
        <f t="shared" si="30"/>
        <v>0</v>
      </c>
      <c r="H88" s="104">
        <f t="shared" si="30"/>
        <v>0</v>
      </c>
      <c r="I88" s="105">
        <f t="shared" si="30"/>
        <v>0</v>
      </c>
      <c r="J88" s="106">
        <f t="shared" si="30"/>
        <v>0</v>
      </c>
      <c r="K88" s="104">
        <f t="shared" si="30"/>
        <v>0</v>
      </c>
      <c r="L88" s="105">
        <f t="shared" si="30"/>
        <v>0</v>
      </c>
      <c r="M88" s="106">
        <f t="shared" si="30"/>
        <v>0</v>
      </c>
      <c r="N88" s="104">
        <f t="shared" si="30"/>
        <v>0</v>
      </c>
      <c r="O88" s="105">
        <f t="shared" si="30"/>
        <v>0</v>
      </c>
      <c r="P88" s="137">
        <f t="shared" si="30"/>
        <v>0</v>
      </c>
      <c r="Q88" s="104">
        <f t="shared" si="30"/>
        <v>0</v>
      </c>
      <c r="R88" s="105">
        <f t="shared" si="30"/>
        <v>0</v>
      </c>
      <c r="S88" s="106">
        <f t="shared" si="30"/>
        <v>0</v>
      </c>
      <c r="T88" s="104">
        <f t="shared" si="30"/>
        <v>0</v>
      </c>
      <c r="U88" s="105">
        <f t="shared" si="30"/>
        <v>0</v>
      </c>
      <c r="V88" s="137">
        <f t="shared" si="30"/>
        <v>0</v>
      </c>
      <c r="W88" s="104">
        <f t="shared" si="30"/>
        <v>0</v>
      </c>
      <c r="X88" s="105">
        <f t="shared" si="30"/>
        <v>0</v>
      </c>
      <c r="Y88" s="106">
        <f t="shared" si="30"/>
        <v>0</v>
      </c>
      <c r="Z88" s="104">
        <f t="shared" si="30"/>
        <v>0</v>
      </c>
      <c r="AA88" s="105">
        <f t="shared" si="30"/>
        <v>0</v>
      </c>
      <c r="AB88" s="137">
        <f t="shared" si="30"/>
        <v>0</v>
      </c>
      <c r="AC88" s="107">
        <f t="shared" si="26"/>
        <v>0</v>
      </c>
      <c r="AD88" s="108">
        <f t="shared" si="27"/>
        <v>0</v>
      </c>
      <c r="AE88" s="108">
        <f t="shared" si="28"/>
        <v>0</v>
      </c>
      <c r="AF88" s="184" t="e">
        <f t="shared" si="29"/>
        <v>#DIV/0!</v>
      </c>
      <c r="AG88" s="148"/>
      <c r="AH88" s="112"/>
      <c r="AI88" s="112"/>
    </row>
    <row r="89" spans="1:35" ht="39.75" customHeight="1">
      <c r="A89" s="113" t="s">
        <v>104</v>
      </c>
      <c r="B89" s="114" t="s">
        <v>105</v>
      </c>
      <c r="C89" s="115" t="s">
        <v>127</v>
      </c>
      <c r="D89" s="116" t="s">
        <v>128</v>
      </c>
      <c r="E89" s="117"/>
      <c r="F89" s="118"/>
      <c r="G89" s="119">
        <f>E89*F89</f>
        <v>0</v>
      </c>
      <c r="H89" s="117"/>
      <c r="I89" s="118"/>
      <c r="J89" s="119">
        <f>H89*I89</f>
        <v>0</v>
      </c>
      <c r="K89" s="117"/>
      <c r="L89" s="118"/>
      <c r="M89" s="119">
        <f>K89*L89</f>
        <v>0</v>
      </c>
      <c r="N89" s="117"/>
      <c r="O89" s="118"/>
      <c r="P89" s="138">
        <f>N89*O89</f>
        <v>0</v>
      </c>
      <c r="Q89" s="117"/>
      <c r="R89" s="118"/>
      <c r="S89" s="119">
        <f>Q89*R89</f>
        <v>0</v>
      </c>
      <c r="T89" s="117"/>
      <c r="U89" s="118"/>
      <c r="V89" s="138">
        <f>T89*U89</f>
        <v>0</v>
      </c>
      <c r="W89" s="117"/>
      <c r="X89" s="118"/>
      <c r="Y89" s="119">
        <f>W89*X89</f>
        <v>0</v>
      </c>
      <c r="Z89" s="117"/>
      <c r="AA89" s="118"/>
      <c r="AB89" s="138">
        <f>Z89*AA89</f>
        <v>0</v>
      </c>
      <c r="AC89" s="120">
        <f t="shared" si="26"/>
        <v>0</v>
      </c>
      <c r="AD89" s="121">
        <f t="shared" si="27"/>
        <v>0</v>
      </c>
      <c r="AE89" s="181">
        <f t="shared" si="28"/>
        <v>0</v>
      </c>
      <c r="AF89" s="182" t="e">
        <f t="shared" si="29"/>
        <v>#DIV/0!</v>
      </c>
      <c r="AG89" s="124"/>
      <c r="AH89" s="99"/>
      <c r="AI89" s="99"/>
    </row>
    <row r="90" spans="1:35" ht="39.75" customHeight="1">
      <c r="A90" s="113" t="s">
        <v>104</v>
      </c>
      <c r="B90" s="114" t="s">
        <v>108</v>
      </c>
      <c r="C90" s="115" t="s">
        <v>127</v>
      </c>
      <c r="D90" s="116" t="s">
        <v>128</v>
      </c>
      <c r="E90" s="117"/>
      <c r="F90" s="118"/>
      <c r="G90" s="119">
        <f>E90*F90</f>
        <v>0</v>
      </c>
      <c r="H90" s="117"/>
      <c r="I90" s="118"/>
      <c r="J90" s="119">
        <f>H90*I90</f>
        <v>0</v>
      </c>
      <c r="K90" s="117"/>
      <c r="L90" s="118"/>
      <c r="M90" s="119">
        <f>K90*L90</f>
        <v>0</v>
      </c>
      <c r="N90" s="117"/>
      <c r="O90" s="118"/>
      <c r="P90" s="138">
        <f>N90*O90</f>
        <v>0</v>
      </c>
      <c r="Q90" s="117"/>
      <c r="R90" s="118"/>
      <c r="S90" s="119">
        <f>Q90*R90</f>
        <v>0</v>
      </c>
      <c r="T90" s="117"/>
      <c r="U90" s="118"/>
      <c r="V90" s="138">
        <f>T90*U90</f>
        <v>0</v>
      </c>
      <c r="W90" s="117"/>
      <c r="X90" s="118"/>
      <c r="Y90" s="119">
        <f>W90*X90</f>
        <v>0</v>
      </c>
      <c r="Z90" s="117"/>
      <c r="AA90" s="118"/>
      <c r="AB90" s="138">
        <f>Z90*AA90</f>
        <v>0</v>
      </c>
      <c r="AC90" s="120">
        <f t="shared" si="26"/>
        <v>0</v>
      </c>
      <c r="AD90" s="121">
        <f t="shared" si="27"/>
        <v>0</v>
      </c>
      <c r="AE90" s="181">
        <f t="shared" si="28"/>
        <v>0</v>
      </c>
      <c r="AF90" s="182" t="e">
        <f t="shared" si="29"/>
        <v>#DIV/0!</v>
      </c>
      <c r="AG90" s="124"/>
      <c r="AH90" s="99"/>
      <c r="AI90" s="99"/>
    </row>
    <row r="91" spans="1:35" ht="39.75" customHeight="1">
      <c r="A91" s="139" t="s">
        <v>104</v>
      </c>
      <c r="B91" s="140" t="s">
        <v>109</v>
      </c>
      <c r="C91" s="141" t="s">
        <v>127</v>
      </c>
      <c r="D91" s="142" t="s">
        <v>128</v>
      </c>
      <c r="E91" s="143"/>
      <c r="F91" s="144"/>
      <c r="G91" s="145">
        <f>E91*F91</f>
        <v>0</v>
      </c>
      <c r="H91" s="143"/>
      <c r="I91" s="144"/>
      <c r="J91" s="145">
        <f>H91*I91</f>
        <v>0</v>
      </c>
      <c r="K91" s="143"/>
      <c r="L91" s="144"/>
      <c r="M91" s="145">
        <f>K91*L91</f>
        <v>0</v>
      </c>
      <c r="N91" s="143"/>
      <c r="O91" s="144"/>
      <c r="P91" s="146">
        <f>N91*O91</f>
        <v>0</v>
      </c>
      <c r="Q91" s="143"/>
      <c r="R91" s="144"/>
      <c r="S91" s="145">
        <f>Q91*R91</f>
        <v>0</v>
      </c>
      <c r="T91" s="143"/>
      <c r="U91" s="144"/>
      <c r="V91" s="146">
        <f>T91*U91</f>
        <v>0</v>
      </c>
      <c r="W91" s="143"/>
      <c r="X91" s="144"/>
      <c r="Y91" s="145">
        <f>W91*X91</f>
        <v>0</v>
      </c>
      <c r="Z91" s="143"/>
      <c r="AA91" s="144"/>
      <c r="AB91" s="146">
        <f>Z91*AA91</f>
        <v>0</v>
      </c>
      <c r="AC91" s="132">
        <f t="shared" si="26"/>
        <v>0</v>
      </c>
      <c r="AD91" s="133">
        <f t="shared" si="27"/>
        <v>0</v>
      </c>
      <c r="AE91" s="183">
        <f t="shared" si="28"/>
        <v>0</v>
      </c>
      <c r="AF91" s="182" t="e">
        <f t="shared" si="29"/>
        <v>#DIV/0!</v>
      </c>
      <c r="AG91" s="124"/>
      <c r="AH91" s="99"/>
      <c r="AI91" s="99"/>
    </row>
    <row r="92" spans="1:35" ht="30" customHeight="1">
      <c r="A92" s="100" t="s">
        <v>101</v>
      </c>
      <c r="B92" s="101" t="s">
        <v>129</v>
      </c>
      <c r="C92" s="102" t="s">
        <v>130</v>
      </c>
      <c r="D92" s="103"/>
      <c r="E92" s="104">
        <f t="shared" ref="E92:AB92" si="31">SUM(E93:E95)</f>
        <v>0</v>
      </c>
      <c r="F92" s="105">
        <f t="shared" si="31"/>
        <v>0</v>
      </c>
      <c r="G92" s="106">
        <f t="shared" si="31"/>
        <v>0</v>
      </c>
      <c r="H92" s="104">
        <f t="shared" si="31"/>
        <v>0</v>
      </c>
      <c r="I92" s="105">
        <f t="shared" si="31"/>
        <v>0</v>
      </c>
      <c r="J92" s="137">
        <f t="shared" si="31"/>
        <v>0</v>
      </c>
      <c r="K92" s="104">
        <f t="shared" si="31"/>
        <v>0</v>
      </c>
      <c r="L92" s="105">
        <f t="shared" si="31"/>
        <v>0</v>
      </c>
      <c r="M92" s="106">
        <f t="shared" si="31"/>
        <v>0</v>
      </c>
      <c r="N92" s="104">
        <f t="shared" si="31"/>
        <v>0</v>
      </c>
      <c r="O92" s="105">
        <f t="shared" si="31"/>
        <v>0</v>
      </c>
      <c r="P92" s="137">
        <f t="shared" si="31"/>
        <v>0</v>
      </c>
      <c r="Q92" s="104">
        <f t="shared" si="31"/>
        <v>0</v>
      </c>
      <c r="R92" s="105">
        <f t="shared" si="31"/>
        <v>0</v>
      </c>
      <c r="S92" s="106">
        <f t="shared" si="31"/>
        <v>0</v>
      </c>
      <c r="T92" s="104">
        <f t="shared" si="31"/>
        <v>0</v>
      </c>
      <c r="U92" s="105">
        <f t="shared" si="31"/>
        <v>0</v>
      </c>
      <c r="V92" s="137">
        <f t="shared" si="31"/>
        <v>0</v>
      </c>
      <c r="W92" s="104">
        <f t="shared" si="31"/>
        <v>0</v>
      </c>
      <c r="X92" s="105">
        <f t="shared" si="31"/>
        <v>0</v>
      </c>
      <c r="Y92" s="106">
        <f t="shared" si="31"/>
        <v>0</v>
      </c>
      <c r="Z92" s="104">
        <f t="shared" si="31"/>
        <v>0</v>
      </c>
      <c r="AA92" s="105">
        <f t="shared" si="31"/>
        <v>0</v>
      </c>
      <c r="AB92" s="137">
        <f t="shared" si="31"/>
        <v>0</v>
      </c>
      <c r="AC92" s="107">
        <f t="shared" si="26"/>
        <v>0</v>
      </c>
      <c r="AD92" s="108">
        <f t="shared" si="27"/>
        <v>0</v>
      </c>
      <c r="AE92" s="108">
        <f t="shared" si="28"/>
        <v>0</v>
      </c>
      <c r="AF92" s="184" t="e">
        <f t="shared" si="29"/>
        <v>#DIV/0!</v>
      </c>
      <c r="AG92" s="148"/>
      <c r="AH92" s="112"/>
      <c r="AI92" s="112"/>
    </row>
    <row r="93" spans="1:35" ht="34.5" customHeight="1">
      <c r="A93" s="113" t="s">
        <v>104</v>
      </c>
      <c r="B93" s="114" t="s">
        <v>105</v>
      </c>
      <c r="C93" s="115" t="s">
        <v>131</v>
      </c>
      <c r="D93" s="116" t="s">
        <v>128</v>
      </c>
      <c r="E93" s="117"/>
      <c r="F93" s="118"/>
      <c r="G93" s="119">
        <f>E93*F93</f>
        <v>0</v>
      </c>
      <c r="H93" s="117"/>
      <c r="I93" s="118"/>
      <c r="J93" s="138">
        <f>H93*I93</f>
        <v>0</v>
      </c>
      <c r="K93" s="117"/>
      <c r="L93" s="118"/>
      <c r="M93" s="119">
        <f>K93*L93</f>
        <v>0</v>
      </c>
      <c r="N93" s="117"/>
      <c r="O93" s="118"/>
      <c r="P93" s="138">
        <f>N93*O93</f>
        <v>0</v>
      </c>
      <c r="Q93" s="117"/>
      <c r="R93" s="118"/>
      <c r="S93" s="119">
        <f>Q93*R93</f>
        <v>0</v>
      </c>
      <c r="T93" s="117"/>
      <c r="U93" s="118"/>
      <c r="V93" s="138">
        <f>T93*U93</f>
        <v>0</v>
      </c>
      <c r="W93" s="117"/>
      <c r="X93" s="118"/>
      <c r="Y93" s="119">
        <f>W93*X93</f>
        <v>0</v>
      </c>
      <c r="Z93" s="117"/>
      <c r="AA93" s="118"/>
      <c r="AB93" s="138">
        <f>Z93*AA93</f>
        <v>0</v>
      </c>
      <c r="AC93" s="120">
        <f t="shared" si="26"/>
        <v>0</v>
      </c>
      <c r="AD93" s="121">
        <f t="shared" si="27"/>
        <v>0</v>
      </c>
      <c r="AE93" s="181">
        <f t="shared" si="28"/>
        <v>0</v>
      </c>
      <c r="AF93" s="182" t="e">
        <f t="shared" si="29"/>
        <v>#DIV/0!</v>
      </c>
      <c r="AG93" s="124"/>
      <c r="AH93" s="99"/>
      <c r="AI93" s="99"/>
    </row>
    <row r="94" spans="1:35" ht="34.5" customHeight="1">
      <c r="A94" s="113" t="s">
        <v>104</v>
      </c>
      <c r="B94" s="114" t="s">
        <v>108</v>
      </c>
      <c r="C94" s="115" t="s">
        <v>131</v>
      </c>
      <c r="D94" s="116" t="s">
        <v>128</v>
      </c>
      <c r="E94" s="117"/>
      <c r="F94" s="118"/>
      <c r="G94" s="119">
        <f>E94*F94</f>
        <v>0</v>
      </c>
      <c r="H94" s="117"/>
      <c r="I94" s="118"/>
      <c r="J94" s="138">
        <f>H94*I94</f>
        <v>0</v>
      </c>
      <c r="K94" s="117"/>
      <c r="L94" s="118"/>
      <c r="M94" s="119">
        <f>K94*L94</f>
        <v>0</v>
      </c>
      <c r="N94" s="117"/>
      <c r="O94" s="118"/>
      <c r="P94" s="138">
        <f>N94*O94</f>
        <v>0</v>
      </c>
      <c r="Q94" s="117"/>
      <c r="R94" s="118"/>
      <c r="S94" s="119">
        <f>Q94*R94</f>
        <v>0</v>
      </c>
      <c r="T94" s="117"/>
      <c r="U94" s="118"/>
      <c r="V94" s="138">
        <f>T94*U94</f>
        <v>0</v>
      </c>
      <c r="W94" s="117"/>
      <c r="X94" s="118"/>
      <c r="Y94" s="119">
        <f>W94*X94</f>
        <v>0</v>
      </c>
      <c r="Z94" s="117"/>
      <c r="AA94" s="118"/>
      <c r="AB94" s="138">
        <f>Z94*AA94</f>
        <v>0</v>
      </c>
      <c r="AC94" s="120">
        <f t="shared" si="26"/>
        <v>0</v>
      </c>
      <c r="AD94" s="121">
        <f t="shared" si="27"/>
        <v>0</v>
      </c>
      <c r="AE94" s="181">
        <f t="shared" si="28"/>
        <v>0</v>
      </c>
      <c r="AF94" s="182" t="e">
        <f t="shared" si="29"/>
        <v>#DIV/0!</v>
      </c>
      <c r="AG94" s="124"/>
      <c r="AH94" s="99"/>
      <c r="AI94" s="99"/>
    </row>
    <row r="95" spans="1:35" ht="34.5" customHeight="1">
      <c r="A95" s="139" t="s">
        <v>104</v>
      </c>
      <c r="B95" s="140" t="s">
        <v>109</v>
      </c>
      <c r="C95" s="141" t="s">
        <v>131</v>
      </c>
      <c r="D95" s="142" t="s">
        <v>128</v>
      </c>
      <c r="E95" s="143"/>
      <c r="F95" s="144"/>
      <c r="G95" s="145">
        <f>E95*F95</f>
        <v>0</v>
      </c>
      <c r="H95" s="143"/>
      <c r="I95" s="144"/>
      <c r="J95" s="146">
        <f>H95*I95</f>
        <v>0</v>
      </c>
      <c r="K95" s="143"/>
      <c r="L95" s="144"/>
      <c r="M95" s="145">
        <f>K95*L95</f>
        <v>0</v>
      </c>
      <c r="N95" s="143"/>
      <c r="O95" s="144"/>
      <c r="P95" s="146">
        <f>N95*O95</f>
        <v>0</v>
      </c>
      <c r="Q95" s="143"/>
      <c r="R95" s="144"/>
      <c r="S95" s="145">
        <f>Q95*R95</f>
        <v>0</v>
      </c>
      <c r="T95" s="143"/>
      <c r="U95" s="144"/>
      <c r="V95" s="146">
        <f>T95*U95</f>
        <v>0</v>
      </c>
      <c r="W95" s="143"/>
      <c r="X95" s="144"/>
      <c r="Y95" s="145">
        <f>W95*X95</f>
        <v>0</v>
      </c>
      <c r="Z95" s="143"/>
      <c r="AA95" s="144"/>
      <c r="AB95" s="146">
        <f>Z95*AA95</f>
        <v>0</v>
      </c>
      <c r="AC95" s="132">
        <f t="shared" si="26"/>
        <v>0</v>
      </c>
      <c r="AD95" s="133">
        <f t="shared" si="27"/>
        <v>0</v>
      </c>
      <c r="AE95" s="183">
        <f t="shared" si="28"/>
        <v>0</v>
      </c>
      <c r="AF95" s="182" t="e">
        <f t="shared" si="29"/>
        <v>#DIV/0!</v>
      </c>
      <c r="AG95" s="124"/>
      <c r="AH95" s="99"/>
      <c r="AI95" s="99"/>
    </row>
    <row r="96" spans="1:35" ht="15" customHeight="1">
      <c r="A96" s="185" t="s">
        <v>132</v>
      </c>
      <c r="B96" s="186"/>
      <c r="C96" s="187"/>
      <c r="D96" s="188"/>
      <c r="E96" s="189"/>
      <c r="F96" s="190"/>
      <c r="G96" s="191">
        <f>G92+G88+G84</f>
        <v>0</v>
      </c>
      <c r="H96" s="155"/>
      <c r="I96" s="157"/>
      <c r="J96" s="191">
        <f>J92+J88+J84</f>
        <v>0</v>
      </c>
      <c r="K96" s="192"/>
      <c r="L96" s="190"/>
      <c r="M96" s="193">
        <f>M92+M88+M84</f>
        <v>0</v>
      </c>
      <c r="N96" s="189"/>
      <c r="O96" s="190"/>
      <c r="P96" s="193">
        <f>P92+P88+P84</f>
        <v>0</v>
      </c>
      <c r="Q96" s="192"/>
      <c r="R96" s="190"/>
      <c r="S96" s="193">
        <f>S92+S88+S84</f>
        <v>0</v>
      </c>
      <c r="T96" s="189"/>
      <c r="U96" s="190"/>
      <c r="V96" s="193">
        <f>V92+V88+V84</f>
        <v>0</v>
      </c>
      <c r="W96" s="192"/>
      <c r="X96" s="190"/>
      <c r="Y96" s="193">
        <f>Y92+Y88+Y84</f>
        <v>0</v>
      </c>
      <c r="Z96" s="189"/>
      <c r="AA96" s="190"/>
      <c r="AB96" s="193">
        <f>AB92+AB88+AB84</f>
        <v>0</v>
      </c>
      <c r="AC96" s="189">
        <f>AC84+AC88+AC92</f>
        <v>0</v>
      </c>
      <c r="AD96" s="194">
        <f>AD84+AD88+AD92</f>
        <v>0</v>
      </c>
      <c r="AE96" s="193">
        <f t="shared" si="28"/>
        <v>0</v>
      </c>
      <c r="AF96" s="195" t="e">
        <f t="shared" si="29"/>
        <v>#DIV/0!</v>
      </c>
      <c r="AG96" s="196"/>
      <c r="AH96" s="99"/>
      <c r="AI96" s="99"/>
    </row>
    <row r="97" spans="1:35" ht="15.75" customHeight="1">
      <c r="A97" s="197" t="s">
        <v>99</v>
      </c>
      <c r="B97" s="198" t="s">
        <v>24</v>
      </c>
      <c r="C97" s="165" t="s">
        <v>133</v>
      </c>
      <c r="D97" s="199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57.75" customHeight="1">
      <c r="A98" s="100" t="s">
        <v>101</v>
      </c>
      <c r="B98" s="101" t="s">
        <v>134</v>
      </c>
      <c r="C98" s="170" t="s">
        <v>135</v>
      </c>
      <c r="D98" s="179"/>
      <c r="E98" s="200">
        <f t="shared" ref="E98:AB98" si="32">SUM(E99:E101)</f>
        <v>0</v>
      </c>
      <c r="F98" s="201">
        <f t="shared" si="32"/>
        <v>0</v>
      </c>
      <c r="G98" s="202">
        <f t="shared" si="32"/>
        <v>0</v>
      </c>
      <c r="H98" s="104">
        <f t="shared" si="32"/>
        <v>0</v>
      </c>
      <c r="I98" s="105">
        <f t="shared" si="32"/>
        <v>0</v>
      </c>
      <c r="J98" s="137">
        <f t="shared" si="32"/>
        <v>0</v>
      </c>
      <c r="K98" s="200">
        <f t="shared" si="32"/>
        <v>0</v>
      </c>
      <c r="L98" s="201">
        <f t="shared" si="32"/>
        <v>0</v>
      </c>
      <c r="M98" s="202">
        <f t="shared" si="32"/>
        <v>0</v>
      </c>
      <c r="N98" s="104">
        <f t="shared" si="32"/>
        <v>0</v>
      </c>
      <c r="O98" s="105">
        <f t="shared" si="32"/>
        <v>0</v>
      </c>
      <c r="P98" s="137">
        <f t="shared" si="32"/>
        <v>0</v>
      </c>
      <c r="Q98" s="200">
        <f t="shared" si="32"/>
        <v>0</v>
      </c>
      <c r="R98" s="201">
        <f t="shared" si="32"/>
        <v>0</v>
      </c>
      <c r="S98" s="202">
        <f t="shared" si="32"/>
        <v>0</v>
      </c>
      <c r="T98" s="104">
        <f t="shared" si="32"/>
        <v>0</v>
      </c>
      <c r="U98" s="105">
        <f t="shared" si="32"/>
        <v>0</v>
      </c>
      <c r="V98" s="137">
        <f t="shared" si="32"/>
        <v>0</v>
      </c>
      <c r="W98" s="200">
        <f t="shared" si="32"/>
        <v>0</v>
      </c>
      <c r="X98" s="201">
        <f t="shared" si="32"/>
        <v>0</v>
      </c>
      <c r="Y98" s="202">
        <f t="shared" si="32"/>
        <v>0</v>
      </c>
      <c r="Z98" s="104">
        <f t="shared" si="32"/>
        <v>0</v>
      </c>
      <c r="AA98" s="105">
        <f t="shared" si="32"/>
        <v>0</v>
      </c>
      <c r="AB98" s="137">
        <f t="shared" si="32"/>
        <v>0</v>
      </c>
      <c r="AC98" s="107">
        <f t="shared" ref="AC98:AC105" si="33">G98+M98+S98+Y98</f>
        <v>0</v>
      </c>
      <c r="AD98" s="108">
        <f t="shared" ref="AD98:AD105" si="34">J98+P98+V98+AB98</f>
        <v>0</v>
      </c>
      <c r="AE98" s="108">
        <f t="shared" ref="AE98:AE106" si="35">AC98-AD98</f>
        <v>0</v>
      </c>
      <c r="AF98" s="110" t="e">
        <f t="shared" ref="AF98:AF106" si="36">AE98/AC98</f>
        <v>#DIV/0!</v>
      </c>
      <c r="AG98" s="111"/>
      <c r="AH98" s="112"/>
      <c r="AI98" s="112"/>
    </row>
    <row r="99" spans="1:35" ht="34.5" customHeight="1">
      <c r="A99" s="113" t="s">
        <v>104</v>
      </c>
      <c r="B99" s="114" t="s">
        <v>105</v>
      </c>
      <c r="C99" s="115" t="s">
        <v>136</v>
      </c>
      <c r="D99" s="116" t="s">
        <v>124</v>
      </c>
      <c r="E99" s="117"/>
      <c r="F99" s="118"/>
      <c r="G99" s="119">
        <f>E99*F99</f>
        <v>0</v>
      </c>
      <c r="H99" s="117"/>
      <c r="I99" s="118"/>
      <c r="J99" s="138">
        <f>H99*I99</f>
        <v>0</v>
      </c>
      <c r="K99" s="117"/>
      <c r="L99" s="118"/>
      <c r="M99" s="119">
        <f>K99*L99</f>
        <v>0</v>
      </c>
      <c r="N99" s="117"/>
      <c r="O99" s="118"/>
      <c r="P99" s="138">
        <f>N99*O99</f>
        <v>0</v>
      </c>
      <c r="Q99" s="117"/>
      <c r="R99" s="118"/>
      <c r="S99" s="119">
        <f>Q99*R99</f>
        <v>0</v>
      </c>
      <c r="T99" s="117"/>
      <c r="U99" s="118"/>
      <c r="V99" s="138">
        <f>T99*U99</f>
        <v>0</v>
      </c>
      <c r="W99" s="117"/>
      <c r="X99" s="118"/>
      <c r="Y99" s="119">
        <f>W99*X99</f>
        <v>0</v>
      </c>
      <c r="Z99" s="117"/>
      <c r="AA99" s="118"/>
      <c r="AB99" s="138">
        <f>Z99*AA99</f>
        <v>0</v>
      </c>
      <c r="AC99" s="120">
        <f t="shared" si="33"/>
        <v>0</v>
      </c>
      <c r="AD99" s="121">
        <f t="shared" si="34"/>
        <v>0</v>
      </c>
      <c r="AE99" s="181">
        <f t="shared" si="35"/>
        <v>0</v>
      </c>
      <c r="AF99" s="123" t="e">
        <f t="shared" si="36"/>
        <v>#DIV/0!</v>
      </c>
      <c r="AG99" s="124"/>
      <c r="AH99" s="99"/>
      <c r="AI99" s="99"/>
    </row>
    <row r="100" spans="1:35" ht="34.5" customHeight="1">
      <c r="A100" s="113" t="s">
        <v>104</v>
      </c>
      <c r="B100" s="114" t="s">
        <v>108</v>
      </c>
      <c r="C100" s="115" t="s">
        <v>137</v>
      </c>
      <c r="D100" s="116" t="s">
        <v>124</v>
      </c>
      <c r="E100" s="117"/>
      <c r="F100" s="118"/>
      <c r="G100" s="119">
        <f>E100*F100</f>
        <v>0</v>
      </c>
      <c r="H100" s="117"/>
      <c r="I100" s="118"/>
      <c r="J100" s="138">
        <f>H100*I100</f>
        <v>0</v>
      </c>
      <c r="K100" s="117"/>
      <c r="L100" s="118"/>
      <c r="M100" s="119">
        <f>K100*L100</f>
        <v>0</v>
      </c>
      <c r="N100" s="117"/>
      <c r="O100" s="118"/>
      <c r="P100" s="138">
        <f>N100*O100</f>
        <v>0</v>
      </c>
      <c r="Q100" s="117"/>
      <c r="R100" s="118"/>
      <c r="S100" s="119">
        <f>Q100*R100</f>
        <v>0</v>
      </c>
      <c r="T100" s="117"/>
      <c r="U100" s="118"/>
      <c r="V100" s="138">
        <f>T100*U100</f>
        <v>0</v>
      </c>
      <c r="W100" s="117"/>
      <c r="X100" s="118"/>
      <c r="Y100" s="119">
        <f>W100*X100</f>
        <v>0</v>
      </c>
      <c r="Z100" s="117"/>
      <c r="AA100" s="118"/>
      <c r="AB100" s="138">
        <f>Z100*AA100</f>
        <v>0</v>
      </c>
      <c r="AC100" s="120">
        <f t="shared" si="33"/>
        <v>0</v>
      </c>
      <c r="AD100" s="121">
        <f t="shared" si="34"/>
        <v>0</v>
      </c>
      <c r="AE100" s="181">
        <f t="shared" si="35"/>
        <v>0</v>
      </c>
      <c r="AF100" s="123" t="e">
        <f t="shared" si="36"/>
        <v>#DIV/0!</v>
      </c>
      <c r="AG100" s="124"/>
      <c r="AH100" s="99"/>
      <c r="AI100" s="99"/>
    </row>
    <row r="101" spans="1:35" ht="34.5" customHeight="1">
      <c r="A101" s="125" t="s">
        <v>104</v>
      </c>
      <c r="B101" s="126" t="s">
        <v>109</v>
      </c>
      <c r="C101" s="127" t="s">
        <v>138</v>
      </c>
      <c r="D101" s="128" t="s">
        <v>124</v>
      </c>
      <c r="E101" s="129"/>
      <c r="F101" s="130"/>
      <c r="G101" s="131">
        <f>E101*F101</f>
        <v>0</v>
      </c>
      <c r="H101" s="143"/>
      <c r="I101" s="144"/>
      <c r="J101" s="146">
        <f>H101*I101</f>
        <v>0</v>
      </c>
      <c r="K101" s="129"/>
      <c r="L101" s="130"/>
      <c r="M101" s="131">
        <f>K101*L101</f>
        <v>0</v>
      </c>
      <c r="N101" s="143"/>
      <c r="O101" s="144"/>
      <c r="P101" s="146">
        <f>N101*O101</f>
        <v>0</v>
      </c>
      <c r="Q101" s="129"/>
      <c r="R101" s="130"/>
      <c r="S101" s="131">
        <f>Q101*R101</f>
        <v>0</v>
      </c>
      <c r="T101" s="143"/>
      <c r="U101" s="144"/>
      <c r="V101" s="146">
        <f>T101*U101</f>
        <v>0</v>
      </c>
      <c r="W101" s="129"/>
      <c r="X101" s="130"/>
      <c r="Y101" s="131">
        <f>W101*X101</f>
        <v>0</v>
      </c>
      <c r="Z101" s="143"/>
      <c r="AA101" s="144"/>
      <c r="AB101" s="146">
        <f>Z101*AA101</f>
        <v>0</v>
      </c>
      <c r="AC101" s="132">
        <f t="shared" si="33"/>
        <v>0</v>
      </c>
      <c r="AD101" s="133">
        <f t="shared" si="34"/>
        <v>0</v>
      </c>
      <c r="AE101" s="183">
        <f t="shared" si="35"/>
        <v>0</v>
      </c>
      <c r="AF101" s="123" t="e">
        <f t="shared" si="36"/>
        <v>#DIV/0!</v>
      </c>
      <c r="AG101" s="124"/>
      <c r="AH101" s="99"/>
      <c r="AI101" s="99"/>
    </row>
    <row r="102" spans="1:35" ht="56.25" customHeight="1">
      <c r="A102" s="100" t="s">
        <v>101</v>
      </c>
      <c r="B102" s="101" t="s">
        <v>139</v>
      </c>
      <c r="C102" s="102" t="s">
        <v>140</v>
      </c>
      <c r="D102" s="103"/>
      <c r="E102" s="104">
        <f t="shared" ref="E102:AB102" si="37">SUM(E103:E105)</f>
        <v>0</v>
      </c>
      <c r="F102" s="105">
        <f t="shared" si="37"/>
        <v>0</v>
      </c>
      <c r="G102" s="106">
        <f t="shared" si="37"/>
        <v>0</v>
      </c>
      <c r="H102" s="104">
        <f t="shared" si="37"/>
        <v>0</v>
      </c>
      <c r="I102" s="105">
        <f t="shared" si="37"/>
        <v>0</v>
      </c>
      <c r="J102" s="137">
        <f t="shared" si="37"/>
        <v>0</v>
      </c>
      <c r="K102" s="203">
        <f t="shared" si="37"/>
        <v>1</v>
      </c>
      <c r="L102" s="105">
        <f t="shared" si="37"/>
        <v>600</v>
      </c>
      <c r="M102" s="137">
        <f t="shared" si="37"/>
        <v>600</v>
      </c>
      <c r="N102" s="104">
        <f t="shared" si="37"/>
        <v>1</v>
      </c>
      <c r="O102" s="105">
        <f t="shared" si="37"/>
        <v>600</v>
      </c>
      <c r="P102" s="137">
        <f t="shared" si="37"/>
        <v>600</v>
      </c>
      <c r="Q102" s="203">
        <f t="shared" si="37"/>
        <v>0</v>
      </c>
      <c r="R102" s="105">
        <f t="shared" si="37"/>
        <v>0</v>
      </c>
      <c r="S102" s="137">
        <f t="shared" si="37"/>
        <v>0</v>
      </c>
      <c r="T102" s="104">
        <f t="shared" si="37"/>
        <v>0</v>
      </c>
      <c r="U102" s="105">
        <f t="shared" si="37"/>
        <v>0</v>
      </c>
      <c r="V102" s="137">
        <f t="shared" si="37"/>
        <v>0</v>
      </c>
      <c r="W102" s="203">
        <f t="shared" si="37"/>
        <v>0</v>
      </c>
      <c r="X102" s="105">
        <f t="shared" si="37"/>
        <v>0</v>
      </c>
      <c r="Y102" s="137">
        <f t="shared" si="37"/>
        <v>0</v>
      </c>
      <c r="Z102" s="104">
        <f t="shared" si="37"/>
        <v>0</v>
      </c>
      <c r="AA102" s="105">
        <f t="shared" si="37"/>
        <v>0</v>
      </c>
      <c r="AB102" s="137">
        <f t="shared" si="37"/>
        <v>0</v>
      </c>
      <c r="AC102" s="107">
        <f t="shared" si="33"/>
        <v>600</v>
      </c>
      <c r="AD102" s="108">
        <f t="shared" si="34"/>
        <v>600</v>
      </c>
      <c r="AE102" s="108">
        <f t="shared" si="35"/>
        <v>0</v>
      </c>
      <c r="AF102" s="147">
        <f t="shared" si="36"/>
        <v>0</v>
      </c>
      <c r="AG102" s="148"/>
      <c r="AH102" s="112"/>
      <c r="AI102" s="112"/>
    </row>
    <row r="103" spans="1:35" ht="45" customHeight="1">
      <c r="A103" s="113" t="s">
        <v>104</v>
      </c>
      <c r="B103" s="114" t="s">
        <v>105</v>
      </c>
      <c r="C103" s="115" t="s">
        <v>320</v>
      </c>
      <c r="D103" s="204" t="s">
        <v>124</v>
      </c>
      <c r="E103" s="117"/>
      <c r="F103" s="118"/>
      <c r="G103" s="119">
        <f>E103*F103</f>
        <v>0</v>
      </c>
      <c r="H103" s="117"/>
      <c r="I103" s="118"/>
      <c r="J103" s="138">
        <f>H103*I103</f>
        <v>0</v>
      </c>
      <c r="K103" s="205">
        <v>1</v>
      </c>
      <c r="L103" s="118">
        <v>600</v>
      </c>
      <c r="M103" s="138">
        <f>K103*L103</f>
        <v>600</v>
      </c>
      <c r="N103" s="117">
        <v>1</v>
      </c>
      <c r="O103" s="118">
        <v>600</v>
      </c>
      <c r="P103" s="138">
        <f>N103*O103</f>
        <v>600</v>
      </c>
      <c r="Q103" s="205"/>
      <c r="R103" s="118"/>
      <c r="S103" s="138">
        <f>Q103*R103</f>
        <v>0</v>
      </c>
      <c r="T103" s="117"/>
      <c r="U103" s="118"/>
      <c r="V103" s="138">
        <f>T103*U103</f>
        <v>0</v>
      </c>
      <c r="W103" s="205"/>
      <c r="X103" s="118"/>
      <c r="Y103" s="138">
        <f>W103*X103</f>
        <v>0</v>
      </c>
      <c r="Z103" s="117"/>
      <c r="AA103" s="118"/>
      <c r="AB103" s="138">
        <f>Z103*AA103</f>
        <v>0</v>
      </c>
      <c r="AC103" s="120">
        <f t="shared" si="33"/>
        <v>600</v>
      </c>
      <c r="AD103" s="121">
        <f t="shared" si="34"/>
        <v>600</v>
      </c>
      <c r="AE103" s="181">
        <f t="shared" si="35"/>
        <v>0</v>
      </c>
      <c r="AF103" s="123">
        <f t="shared" si="36"/>
        <v>0</v>
      </c>
      <c r="AG103" s="124"/>
      <c r="AH103" s="99"/>
      <c r="AI103" s="99"/>
    </row>
    <row r="104" spans="1:35" ht="24.75" customHeight="1">
      <c r="A104" s="113" t="s">
        <v>104</v>
      </c>
      <c r="B104" s="114" t="s">
        <v>108</v>
      </c>
      <c r="C104" s="115" t="s">
        <v>141</v>
      </c>
      <c r="D104" s="204"/>
      <c r="E104" s="117"/>
      <c r="F104" s="118"/>
      <c r="G104" s="119">
        <f>E104*F104</f>
        <v>0</v>
      </c>
      <c r="H104" s="117"/>
      <c r="I104" s="118"/>
      <c r="J104" s="138">
        <f>H104*I104</f>
        <v>0</v>
      </c>
      <c r="K104" s="205"/>
      <c r="L104" s="118"/>
      <c r="M104" s="138">
        <f>K104*L104</f>
        <v>0</v>
      </c>
      <c r="N104" s="117"/>
      <c r="O104" s="118"/>
      <c r="P104" s="138">
        <f>N104*O104</f>
        <v>0</v>
      </c>
      <c r="Q104" s="205"/>
      <c r="R104" s="118"/>
      <c r="S104" s="138">
        <f>Q104*R104</f>
        <v>0</v>
      </c>
      <c r="T104" s="117"/>
      <c r="U104" s="118"/>
      <c r="V104" s="138">
        <f>T104*U104</f>
        <v>0</v>
      </c>
      <c r="W104" s="205"/>
      <c r="X104" s="118"/>
      <c r="Y104" s="138">
        <f>W104*X104</f>
        <v>0</v>
      </c>
      <c r="Z104" s="117"/>
      <c r="AA104" s="118"/>
      <c r="AB104" s="138">
        <f>Z104*AA104</f>
        <v>0</v>
      </c>
      <c r="AC104" s="120">
        <f t="shared" si="33"/>
        <v>0</v>
      </c>
      <c r="AD104" s="121">
        <f t="shared" si="34"/>
        <v>0</v>
      </c>
      <c r="AE104" s="181">
        <f t="shared" si="35"/>
        <v>0</v>
      </c>
      <c r="AF104" s="123" t="e">
        <f t="shared" si="36"/>
        <v>#DIV/0!</v>
      </c>
      <c r="AG104" s="124"/>
      <c r="AH104" s="99"/>
      <c r="AI104" s="99"/>
    </row>
    <row r="105" spans="1:35" ht="21" customHeight="1">
      <c r="A105" s="139" t="s">
        <v>104</v>
      </c>
      <c r="B105" s="140" t="s">
        <v>109</v>
      </c>
      <c r="C105" s="141" t="s">
        <v>142</v>
      </c>
      <c r="D105" s="206"/>
      <c r="E105" s="143"/>
      <c r="F105" s="144"/>
      <c r="G105" s="145">
        <f>E105*F105</f>
        <v>0</v>
      </c>
      <c r="H105" s="143"/>
      <c r="I105" s="144"/>
      <c r="J105" s="146">
        <f>H105*I105</f>
        <v>0</v>
      </c>
      <c r="K105" s="207"/>
      <c r="L105" s="144"/>
      <c r="M105" s="146">
        <f>K105*L105</f>
        <v>0</v>
      </c>
      <c r="N105" s="143"/>
      <c r="O105" s="144"/>
      <c r="P105" s="146">
        <f>N105*O105</f>
        <v>0</v>
      </c>
      <c r="Q105" s="207"/>
      <c r="R105" s="144"/>
      <c r="S105" s="146">
        <f>Q105*R105</f>
        <v>0</v>
      </c>
      <c r="T105" s="143"/>
      <c r="U105" s="144"/>
      <c r="V105" s="146">
        <f>T105*U105</f>
        <v>0</v>
      </c>
      <c r="W105" s="207"/>
      <c r="X105" s="144"/>
      <c r="Y105" s="146">
        <f>W105*X105</f>
        <v>0</v>
      </c>
      <c r="Z105" s="143"/>
      <c r="AA105" s="144"/>
      <c r="AB105" s="146">
        <f>Z105*AA105</f>
        <v>0</v>
      </c>
      <c r="AC105" s="132">
        <f t="shared" si="33"/>
        <v>0</v>
      </c>
      <c r="AD105" s="133">
        <f t="shared" si="34"/>
        <v>0</v>
      </c>
      <c r="AE105" s="183">
        <f t="shared" si="35"/>
        <v>0</v>
      </c>
      <c r="AF105" s="149" t="e">
        <f t="shared" si="36"/>
        <v>#DIV/0!</v>
      </c>
      <c r="AG105" s="150"/>
      <c r="AH105" s="99"/>
      <c r="AI105" s="99"/>
    </row>
    <row r="106" spans="1:35" ht="15" customHeight="1">
      <c r="A106" s="185" t="s">
        <v>143</v>
      </c>
      <c r="B106" s="186"/>
      <c r="C106" s="187"/>
      <c r="D106" s="188"/>
      <c r="E106" s="189">
        <f t="shared" ref="E106:AB106" si="38">E102+E98</f>
        <v>0</v>
      </c>
      <c r="F106" s="190">
        <f t="shared" si="38"/>
        <v>0</v>
      </c>
      <c r="G106" s="191">
        <f t="shared" si="38"/>
        <v>0</v>
      </c>
      <c r="H106" s="155">
        <f t="shared" si="38"/>
        <v>0</v>
      </c>
      <c r="I106" s="157">
        <f t="shared" si="38"/>
        <v>0</v>
      </c>
      <c r="J106" s="208">
        <f t="shared" si="38"/>
        <v>0</v>
      </c>
      <c r="K106" s="192">
        <f t="shared" si="38"/>
        <v>1</v>
      </c>
      <c r="L106" s="190">
        <f t="shared" si="38"/>
        <v>600</v>
      </c>
      <c r="M106" s="193">
        <f t="shared" si="38"/>
        <v>600</v>
      </c>
      <c r="N106" s="189">
        <f t="shared" si="38"/>
        <v>1</v>
      </c>
      <c r="O106" s="190">
        <f t="shared" si="38"/>
        <v>600</v>
      </c>
      <c r="P106" s="193">
        <f t="shared" si="38"/>
        <v>600</v>
      </c>
      <c r="Q106" s="192">
        <f t="shared" si="38"/>
        <v>0</v>
      </c>
      <c r="R106" s="190">
        <f t="shared" si="38"/>
        <v>0</v>
      </c>
      <c r="S106" s="193">
        <f t="shared" si="38"/>
        <v>0</v>
      </c>
      <c r="T106" s="189">
        <f t="shared" si="38"/>
        <v>0</v>
      </c>
      <c r="U106" s="190">
        <f t="shared" si="38"/>
        <v>0</v>
      </c>
      <c r="V106" s="193">
        <f t="shared" si="38"/>
        <v>0</v>
      </c>
      <c r="W106" s="192">
        <f t="shared" si="38"/>
        <v>0</v>
      </c>
      <c r="X106" s="190">
        <f t="shared" si="38"/>
        <v>0</v>
      </c>
      <c r="Y106" s="193">
        <f t="shared" si="38"/>
        <v>0</v>
      </c>
      <c r="Z106" s="189">
        <f t="shared" si="38"/>
        <v>0</v>
      </c>
      <c r="AA106" s="190">
        <f t="shared" si="38"/>
        <v>0</v>
      </c>
      <c r="AB106" s="193">
        <f t="shared" si="38"/>
        <v>0</v>
      </c>
      <c r="AC106" s="192">
        <f>AC98+AC102</f>
        <v>600</v>
      </c>
      <c r="AD106" s="194">
        <f>AD98+AD102</f>
        <v>600</v>
      </c>
      <c r="AE106" s="189">
        <f t="shared" si="35"/>
        <v>0</v>
      </c>
      <c r="AF106" s="209">
        <f t="shared" si="36"/>
        <v>0</v>
      </c>
      <c r="AG106" s="210"/>
      <c r="AH106" s="99"/>
      <c r="AI106" s="99"/>
    </row>
    <row r="107" spans="1:35" ht="15" customHeight="1">
      <c r="A107" s="211" t="s">
        <v>99</v>
      </c>
      <c r="B107" s="212" t="s">
        <v>25</v>
      </c>
      <c r="C107" s="165" t="s">
        <v>144</v>
      </c>
      <c r="D107" s="199"/>
      <c r="E107" s="89"/>
      <c r="F107" s="90"/>
      <c r="G107" s="90"/>
      <c r="H107" s="89"/>
      <c r="I107" s="90"/>
      <c r="J107" s="94"/>
      <c r="K107" s="90"/>
      <c r="L107" s="90"/>
      <c r="M107" s="94"/>
      <c r="N107" s="89"/>
      <c r="O107" s="90"/>
      <c r="P107" s="94"/>
      <c r="Q107" s="90"/>
      <c r="R107" s="90"/>
      <c r="S107" s="94"/>
      <c r="T107" s="89"/>
      <c r="U107" s="90"/>
      <c r="V107" s="94"/>
      <c r="W107" s="90"/>
      <c r="X107" s="90"/>
      <c r="Y107" s="94"/>
      <c r="Z107" s="89"/>
      <c r="AA107" s="90"/>
      <c r="AB107" s="90"/>
      <c r="AC107" s="95"/>
      <c r="AD107" s="96"/>
      <c r="AE107" s="96"/>
      <c r="AF107" s="97"/>
      <c r="AG107" s="98"/>
      <c r="AH107" s="99"/>
      <c r="AI107" s="99"/>
    </row>
    <row r="108" spans="1:35" ht="15" customHeight="1">
      <c r="A108" s="100" t="s">
        <v>101</v>
      </c>
      <c r="B108" s="101" t="s">
        <v>145</v>
      </c>
      <c r="C108" s="170" t="s">
        <v>146</v>
      </c>
      <c r="D108" s="179"/>
      <c r="E108" s="200">
        <f t="shared" ref="E108:AB108" si="39">SUM(E109:E111)</f>
        <v>0</v>
      </c>
      <c r="F108" s="201">
        <f t="shared" si="39"/>
        <v>0</v>
      </c>
      <c r="G108" s="202">
        <f t="shared" si="39"/>
        <v>0</v>
      </c>
      <c r="H108" s="104">
        <f t="shared" si="39"/>
        <v>0</v>
      </c>
      <c r="I108" s="105">
        <f t="shared" si="39"/>
        <v>0</v>
      </c>
      <c r="J108" s="137">
        <f t="shared" si="39"/>
        <v>0</v>
      </c>
      <c r="K108" s="213">
        <f t="shared" si="39"/>
        <v>0</v>
      </c>
      <c r="L108" s="201">
        <f t="shared" si="39"/>
        <v>0</v>
      </c>
      <c r="M108" s="214">
        <f t="shared" si="39"/>
        <v>0</v>
      </c>
      <c r="N108" s="200">
        <f t="shared" si="39"/>
        <v>0</v>
      </c>
      <c r="O108" s="201">
        <f t="shared" si="39"/>
        <v>0</v>
      </c>
      <c r="P108" s="214">
        <f t="shared" si="39"/>
        <v>0</v>
      </c>
      <c r="Q108" s="213">
        <f t="shared" si="39"/>
        <v>0</v>
      </c>
      <c r="R108" s="201">
        <f t="shared" si="39"/>
        <v>0</v>
      </c>
      <c r="S108" s="214">
        <f t="shared" si="39"/>
        <v>0</v>
      </c>
      <c r="T108" s="200">
        <f t="shared" si="39"/>
        <v>0</v>
      </c>
      <c r="U108" s="201">
        <f t="shared" si="39"/>
        <v>0</v>
      </c>
      <c r="V108" s="214">
        <f t="shared" si="39"/>
        <v>0</v>
      </c>
      <c r="W108" s="213">
        <f t="shared" si="39"/>
        <v>0</v>
      </c>
      <c r="X108" s="201">
        <f t="shared" si="39"/>
        <v>0</v>
      </c>
      <c r="Y108" s="214">
        <f t="shared" si="39"/>
        <v>0</v>
      </c>
      <c r="Z108" s="200">
        <f t="shared" si="39"/>
        <v>0</v>
      </c>
      <c r="AA108" s="201">
        <f t="shared" si="39"/>
        <v>0</v>
      </c>
      <c r="AB108" s="214">
        <f t="shared" si="39"/>
        <v>0</v>
      </c>
      <c r="AC108" s="107">
        <f t="shared" ref="AC108:AC127" si="40">G108+M108+S108+Y108</f>
        <v>0</v>
      </c>
      <c r="AD108" s="108">
        <f t="shared" ref="AD108:AD127" si="41">J108+P108+V108+AB108</f>
        <v>0</v>
      </c>
      <c r="AE108" s="108">
        <f t="shared" ref="AE108:AE134" si="42">AC108-AD108</f>
        <v>0</v>
      </c>
      <c r="AF108" s="110" t="e">
        <f t="shared" ref="AF108:AF134" si="43">AE108/AC108</f>
        <v>#DIV/0!</v>
      </c>
      <c r="AG108" s="111"/>
      <c r="AH108" s="112"/>
      <c r="AI108" s="112"/>
    </row>
    <row r="109" spans="1:35" ht="34.5" customHeight="1">
      <c r="A109" s="113" t="s">
        <v>104</v>
      </c>
      <c r="B109" s="114" t="s">
        <v>105</v>
      </c>
      <c r="C109" s="115" t="s">
        <v>147</v>
      </c>
      <c r="D109" s="215" t="s">
        <v>148</v>
      </c>
      <c r="E109" s="216"/>
      <c r="F109" s="217"/>
      <c r="G109" s="218">
        <f>E109*F109</f>
        <v>0</v>
      </c>
      <c r="H109" s="216"/>
      <c r="I109" s="217"/>
      <c r="J109" s="219">
        <f>H109*I109</f>
        <v>0</v>
      </c>
      <c r="K109" s="205"/>
      <c r="L109" s="217"/>
      <c r="M109" s="138">
        <f>K109*L109</f>
        <v>0</v>
      </c>
      <c r="N109" s="117"/>
      <c r="O109" s="217"/>
      <c r="P109" s="138">
        <f>N109*O109</f>
        <v>0</v>
      </c>
      <c r="Q109" s="205"/>
      <c r="R109" s="217"/>
      <c r="S109" s="138">
        <f>Q109*R109</f>
        <v>0</v>
      </c>
      <c r="T109" s="117"/>
      <c r="U109" s="217"/>
      <c r="V109" s="138">
        <f>T109*U109</f>
        <v>0</v>
      </c>
      <c r="W109" s="205"/>
      <c r="X109" s="217"/>
      <c r="Y109" s="138">
        <f>W109*X109</f>
        <v>0</v>
      </c>
      <c r="Z109" s="117"/>
      <c r="AA109" s="217"/>
      <c r="AB109" s="138">
        <f>Z109*AA109</f>
        <v>0</v>
      </c>
      <c r="AC109" s="120">
        <f t="shared" si="40"/>
        <v>0</v>
      </c>
      <c r="AD109" s="121">
        <f t="shared" si="41"/>
        <v>0</v>
      </c>
      <c r="AE109" s="181">
        <f t="shared" si="42"/>
        <v>0</v>
      </c>
      <c r="AF109" s="123" t="e">
        <f t="shared" si="43"/>
        <v>#DIV/0!</v>
      </c>
      <c r="AG109" s="124"/>
      <c r="AH109" s="99"/>
      <c r="AI109" s="99"/>
    </row>
    <row r="110" spans="1:35" ht="34.5" customHeight="1">
      <c r="A110" s="113" t="s">
        <v>104</v>
      </c>
      <c r="B110" s="114" t="s">
        <v>108</v>
      </c>
      <c r="C110" s="115" t="s">
        <v>147</v>
      </c>
      <c r="D110" s="215" t="s">
        <v>148</v>
      </c>
      <c r="E110" s="216"/>
      <c r="F110" s="217"/>
      <c r="G110" s="218">
        <f>E110*F110</f>
        <v>0</v>
      </c>
      <c r="H110" s="216"/>
      <c r="I110" s="217"/>
      <c r="J110" s="219">
        <f>H110*I110</f>
        <v>0</v>
      </c>
      <c r="K110" s="205"/>
      <c r="L110" s="217"/>
      <c r="M110" s="138">
        <f>K110*L110</f>
        <v>0</v>
      </c>
      <c r="N110" s="117"/>
      <c r="O110" s="217"/>
      <c r="P110" s="138">
        <f>N110*O110</f>
        <v>0</v>
      </c>
      <c r="Q110" s="205"/>
      <c r="R110" s="217"/>
      <c r="S110" s="138">
        <f>Q110*R110</f>
        <v>0</v>
      </c>
      <c r="T110" s="117"/>
      <c r="U110" s="217"/>
      <c r="V110" s="138">
        <f>T110*U110</f>
        <v>0</v>
      </c>
      <c r="W110" s="205"/>
      <c r="X110" s="217"/>
      <c r="Y110" s="138">
        <f>W110*X110</f>
        <v>0</v>
      </c>
      <c r="Z110" s="117"/>
      <c r="AA110" s="217"/>
      <c r="AB110" s="138">
        <f>Z110*AA110</f>
        <v>0</v>
      </c>
      <c r="AC110" s="120">
        <f t="shared" si="40"/>
        <v>0</v>
      </c>
      <c r="AD110" s="121">
        <f t="shared" si="41"/>
        <v>0</v>
      </c>
      <c r="AE110" s="181">
        <f t="shared" si="42"/>
        <v>0</v>
      </c>
      <c r="AF110" s="123" t="e">
        <f t="shared" si="43"/>
        <v>#DIV/0!</v>
      </c>
      <c r="AG110" s="124"/>
      <c r="AH110" s="99"/>
      <c r="AI110" s="99"/>
    </row>
    <row r="111" spans="1:35" ht="34.5" customHeight="1">
      <c r="A111" s="139" t="s">
        <v>104</v>
      </c>
      <c r="B111" s="126" t="s">
        <v>109</v>
      </c>
      <c r="C111" s="127" t="s">
        <v>147</v>
      </c>
      <c r="D111" s="220" t="s">
        <v>148</v>
      </c>
      <c r="E111" s="221"/>
      <c r="F111" s="222"/>
      <c r="G111" s="223">
        <f>E111*F111</f>
        <v>0</v>
      </c>
      <c r="H111" s="224"/>
      <c r="I111" s="225"/>
      <c r="J111" s="226">
        <f>H111*I111</f>
        <v>0</v>
      </c>
      <c r="K111" s="227"/>
      <c r="L111" s="222"/>
      <c r="M111" s="228">
        <f>K111*L111</f>
        <v>0</v>
      </c>
      <c r="N111" s="129"/>
      <c r="O111" s="222"/>
      <c r="P111" s="228">
        <f>N111*O111</f>
        <v>0</v>
      </c>
      <c r="Q111" s="227"/>
      <c r="R111" s="222"/>
      <c r="S111" s="228">
        <f>Q111*R111</f>
        <v>0</v>
      </c>
      <c r="T111" s="129"/>
      <c r="U111" s="222"/>
      <c r="V111" s="228">
        <f>T111*U111</f>
        <v>0</v>
      </c>
      <c r="W111" s="227"/>
      <c r="X111" s="222"/>
      <c r="Y111" s="228">
        <f>W111*X111</f>
        <v>0</v>
      </c>
      <c r="Z111" s="129"/>
      <c r="AA111" s="222"/>
      <c r="AB111" s="228">
        <f>Z111*AA111</f>
        <v>0</v>
      </c>
      <c r="AC111" s="132">
        <f t="shared" si="40"/>
        <v>0</v>
      </c>
      <c r="AD111" s="133">
        <f t="shared" si="41"/>
        <v>0</v>
      </c>
      <c r="AE111" s="183">
        <f t="shared" si="42"/>
        <v>0</v>
      </c>
      <c r="AF111" s="123" t="e">
        <f t="shared" si="43"/>
        <v>#DIV/0!</v>
      </c>
      <c r="AG111" s="124"/>
      <c r="AH111" s="99"/>
      <c r="AI111" s="99"/>
    </row>
    <row r="112" spans="1:35" ht="27.75" customHeight="1">
      <c r="A112" s="100" t="s">
        <v>101</v>
      </c>
      <c r="B112" s="101" t="s">
        <v>149</v>
      </c>
      <c r="C112" s="102" t="s">
        <v>150</v>
      </c>
      <c r="D112" s="103"/>
      <c r="E112" s="104">
        <f t="shared" ref="E112:AB112" si="44">SUM(E113:E115)</f>
        <v>0</v>
      </c>
      <c r="F112" s="105">
        <f t="shared" si="44"/>
        <v>0</v>
      </c>
      <c r="G112" s="106">
        <f t="shared" si="44"/>
        <v>0</v>
      </c>
      <c r="H112" s="104">
        <f t="shared" si="44"/>
        <v>0</v>
      </c>
      <c r="I112" s="105">
        <f t="shared" si="44"/>
        <v>0</v>
      </c>
      <c r="J112" s="137">
        <f t="shared" si="44"/>
        <v>0</v>
      </c>
      <c r="K112" s="203">
        <f t="shared" si="44"/>
        <v>0</v>
      </c>
      <c r="L112" s="105">
        <f t="shared" si="44"/>
        <v>0</v>
      </c>
      <c r="M112" s="137">
        <f t="shared" si="44"/>
        <v>0</v>
      </c>
      <c r="N112" s="104">
        <f t="shared" si="44"/>
        <v>0</v>
      </c>
      <c r="O112" s="105">
        <f t="shared" si="44"/>
        <v>0</v>
      </c>
      <c r="P112" s="137">
        <f t="shared" si="44"/>
        <v>0</v>
      </c>
      <c r="Q112" s="203">
        <f t="shared" si="44"/>
        <v>0</v>
      </c>
      <c r="R112" s="105">
        <f t="shared" si="44"/>
        <v>0</v>
      </c>
      <c r="S112" s="137">
        <f t="shared" si="44"/>
        <v>0</v>
      </c>
      <c r="T112" s="104">
        <f t="shared" si="44"/>
        <v>0</v>
      </c>
      <c r="U112" s="105">
        <f t="shared" si="44"/>
        <v>0</v>
      </c>
      <c r="V112" s="137">
        <f t="shared" si="44"/>
        <v>0</v>
      </c>
      <c r="W112" s="203">
        <f t="shared" si="44"/>
        <v>0</v>
      </c>
      <c r="X112" s="105">
        <f t="shared" si="44"/>
        <v>0</v>
      </c>
      <c r="Y112" s="137">
        <f t="shared" si="44"/>
        <v>0</v>
      </c>
      <c r="Z112" s="104">
        <f t="shared" si="44"/>
        <v>0</v>
      </c>
      <c r="AA112" s="105">
        <f t="shared" si="44"/>
        <v>0</v>
      </c>
      <c r="AB112" s="137">
        <f t="shared" si="44"/>
        <v>0</v>
      </c>
      <c r="AC112" s="107">
        <f t="shared" si="40"/>
        <v>0</v>
      </c>
      <c r="AD112" s="108">
        <f t="shared" si="41"/>
        <v>0</v>
      </c>
      <c r="AE112" s="108">
        <f t="shared" si="42"/>
        <v>0</v>
      </c>
      <c r="AF112" s="147" t="e">
        <f t="shared" si="43"/>
        <v>#DIV/0!</v>
      </c>
      <c r="AG112" s="148"/>
      <c r="AH112" s="112"/>
      <c r="AI112" s="112"/>
    </row>
    <row r="113" spans="1:35" ht="30" customHeight="1">
      <c r="A113" s="113" t="s">
        <v>104</v>
      </c>
      <c r="B113" s="114" t="s">
        <v>105</v>
      </c>
      <c r="C113" s="229" t="s">
        <v>151</v>
      </c>
      <c r="D113" s="116" t="s">
        <v>152</v>
      </c>
      <c r="E113" s="117"/>
      <c r="F113" s="118"/>
      <c r="G113" s="119">
        <f>E113*F113</f>
        <v>0</v>
      </c>
      <c r="H113" s="117"/>
      <c r="I113" s="118"/>
      <c r="J113" s="138">
        <f>H113*I113</f>
        <v>0</v>
      </c>
      <c r="K113" s="205"/>
      <c r="L113" s="118"/>
      <c r="M113" s="138">
        <f>K113*L113</f>
        <v>0</v>
      </c>
      <c r="N113" s="117"/>
      <c r="O113" s="118"/>
      <c r="P113" s="138">
        <f>N113*O113</f>
        <v>0</v>
      </c>
      <c r="Q113" s="205"/>
      <c r="R113" s="118"/>
      <c r="S113" s="138">
        <f>Q113*R113</f>
        <v>0</v>
      </c>
      <c r="T113" s="117"/>
      <c r="U113" s="118"/>
      <c r="V113" s="138">
        <f>T113*U113</f>
        <v>0</v>
      </c>
      <c r="W113" s="205"/>
      <c r="X113" s="118"/>
      <c r="Y113" s="138">
        <f>W113*X113</f>
        <v>0</v>
      </c>
      <c r="Z113" s="117"/>
      <c r="AA113" s="118"/>
      <c r="AB113" s="138">
        <f>Z113*AA113</f>
        <v>0</v>
      </c>
      <c r="AC113" s="120">
        <f t="shared" si="40"/>
        <v>0</v>
      </c>
      <c r="AD113" s="121">
        <f t="shared" si="41"/>
        <v>0</v>
      </c>
      <c r="AE113" s="181">
        <f t="shared" si="42"/>
        <v>0</v>
      </c>
      <c r="AF113" s="123" t="e">
        <f t="shared" si="43"/>
        <v>#DIV/0!</v>
      </c>
      <c r="AG113" s="124"/>
      <c r="AH113" s="99"/>
      <c r="AI113" s="99"/>
    </row>
    <row r="114" spans="1:35" ht="30" customHeight="1">
      <c r="A114" s="113" t="s">
        <v>104</v>
      </c>
      <c r="B114" s="114" t="s">
        <v>108</v>
      </c>
      <c r="C114" s="229" t="s">
        <v>136</v>
      </c>
      <c r="D114" s="116" t="s">
        <v>152</v>
      </c>
      <c r="E114" s="117"/>
      <c r="F114" s="118"/>
      <c r="G114" s="119">
        <f>E114*F114</f>
        <v>0</v>
      </c>
      <c r="H114" s="117"/>
      <c r="I114" s="118"/>
      <c r="J114" s="138">
        <f>H114*I114</f>
        <v>0</v>
      </c>
      <c r="K114" s="205"/>
      <c r="L114" s="118"/>
      <c r="M114" s="138">
        <f>K114*L114</f>
        <v>0</v>
      </c>
      <c r="N114" s="117"/>
      <c r="O114" s="118"/>
      <c r="P114" s="138">
        <f>N114*O114</f>
        <v>0</v>
      </c>
      <c r="Q114" s="205"/>
      <c r="R114" s="118"/>
      <c r="S114" s="138">
        <f>Q114*R114</f>
        <v>0</v>
      </c>
      <c r="T114" s="117"/>
      <c r="U114" s="118"/>
      <c r="V114" s="138">
        <f>T114*U114</f>
        <v>0</v>
      </c>
      <c r="W114" s="205"/>
      <c r="X114" s="118"/>
      <c r="Y114" s="138">
        <f>W114*X114</f>
        <v>0</v>
      </c>
      <c r="Z114" s="117"/>
      <c r="AA114" s="118"/>
      <c r="AB114" s="138">
        <f>Z114*AA114</f>
        <v>0</v>
      </c>
      <c r="AC114" s="120">
        <f t="shared" si="40"/>
        <v>0</v>
      </c>
      <c r="AD114" s="121">
        <f t="shared" si="41"/>
        <v>0</v>
      </c>
      <c r="AE114" s="181">
        <f t="shared" si="42"/>
        <v>0</v>
      </c>
      <c r="AF114" s="123" t="e">
        <f t="shared" si="43"/>
        <v>#DIV/0!</v>
      </c>
      <c r="AG114" s="124"/>
      <c r="AH114" s="99"/>
      <c r="AI114" s="99"/>
    </row>
    <row r="115" spans="1:35" ht="30" customHeight="1">
      <c r="A115" s="125" t="s">
        <v>104</v>
      </c>
      <c r="B115" s="140" t="s">
        <v>109</v>
      </c>
      <c r="C115" s="230" t="s">
        <v>137</v>
      </c>
      <c r="D115" s="128" t="s">
        <v>152</v>
      </c>
      <c r="E115" s="129"/>
      <c r="F115" s="130"/>
      <c r="G115" s="131">
        <f>E115*F115</f>
        <v>0</v>
      </c>
      <c r="H115" s="143"/>
      <c r="I115" s="144"/>
      <c r="J115" s="146">
        <f>H115*I115</f>
        <v>0</v>
      </c>
      <c r="K115" s="227"/>
      <c r="L115" s="130"/>
      <c r="M115" s="228">
        <f>K115*L115</f>
        <v>0</v>
      </c>
      <c r="N115" s="129"/>
      <c r="O115" s="130"/>
      <c r="P115" s="228">
        <f>N115*O115</f>
        <v>0</v>
      </c>
      <c r="Q115" s="227"/>
      <c r="R115" s="130"/>
      <c r="S115" s="228">
        <f>Q115*R115</f>
        <v>0</v>
      </c>
      <c r="T115" s="129"/>
      <c r="U115" s="130"/>
      <c r="V115" s="228">
        <f>T115*U115</f>
        <v>0</v>
      </c>
      <c r="W115" s="227"/>
      <c r="X115" s="130"/>
      <c r="Y115" s="228">
        <f>W115*X115</f>
        <v>0</v>
      </c>
      <c r="Z115" s="129"/>
      <c r="AA115" s="130"/>
      <c r="AB115" s="228">
        <f>Z115*AA115</f>
        <v>0</v>
      </c>
      <c r="AC115" s="132">
        <f t="shared" si="40"/>
        <v>0</v>
      </c>
      <c r="AD115" s="133">
        <f t="shared" si="41"/>
        <v>0</v>
      </c>
      <c r="AE115" s="183">
        <f t="shared" si="42"/>
        <v>0</v>
      </c>
      <c r="AF115" s="123" t="e">
        <f t="shared" si="43"/>
        <v>#DIV/0!</v>
      </c>
      <c r="AG115" s="124"/>
      <c r="AH115" s="99"/>
      <c r="AI115" s="99"/>
    </row>
    <row r="116" spans="1:35" ht="15" customHeight="1">
      <c r="A116" s="100" t="s">
        <v>101</v>
      </c>
      <c r="B116" s="101" t="s">
        <v>153</v>
      </c>
      <c r="C116" s="102" t="s">
        <v>154</v>
      </c>
      <c r="D116" s="103"/>
      <c r="E116" s="104">
        <f t="shared" ref="E116:AB116" si="45">SUM(E117:E119)</f>
        <v>0</v>
      </c>
      <c r="F116" s="105">
        <f t="shared" si="45"/>
        <v>0</v>
      </c>
      <c r="G116" s="106">
        <f t="shared" si="45"/>
        <v>0</v>
      </c>
      <c r="H116" s="104">
        <f t="shared" si="45"/>
        <v>0</v>
      </c>
      <c r="I116" s="105">
        <f t="shared" si="45"/>
        <v>0</v>
      </c>
      <c r="J116" s="137">
        <f t="shared" si="45"/>
        <v>0</v>
      </c>
      <c r="K116" s="203">
        <f t="shared" si="45"/>
        <v>0</v>
      </c>
      <c r="L116" s="105">
        <f t="shared" si="45"/>
        <v>0</v>
      </c>
      <c r="M116" s="137">
        <f t="shared" si="45"/>
        <v>0</v>
      </c>
      <c r="N116" s="104">
        <f t="shared" si="45"/>
        <v>0</v>
      </c>
      <c r="O116" s="105">
        <f t="shared" si="45"/>
        <v>0</v>
      </c>
      <c r="P116" s="137">
        <f t="shared" si="45"/>
        <v>0</v>
      </c>
      <c r="Q116" s="203">
        <f t="shared" si="45"/>
        <v>0</v>
      </c>
      <c r="R116" s="105">
        <f t="shared" si="45"/>
        <v>0</v>
      </c>
      <c r="S116" s="137">
        <f t="shared" si="45"/>
        <v>0</v>
      </c>
      <c r="T116" s="104">
        <f t="shared" si="45"/>
        <v>0</v>
      </c>
      <c r="U116" s="105">
        <f t="shared" si="45"/>
        <v>0</v>
      </c>
      <c r="V116" s="137">
        <f t="shared" si="45"/>
        <v>0</v>
      </c>
      <c r="W116" s="203">
        <f t="shared" si="45"/>
        <v>0</v>
      </c>
      <c r="X116" s="105">
        <f t="shared" si="45"/>
        <v>0</v>
      </c>
      <c r="Y116" s="137">
        <f t="shared" si="45"/>
        <v>0</v>
      </c>
      <c r="Z116" s="104">
        <f t="shared" si="45"/>
        <v>0</v>
      </c>
      <c r="AA116" s="105">
        <f t="shared" si="45"/>
        <v>0</v>
      </c>
      <c r="AB116" s="137">
        <f t="shared" si="45"/>
        <v>0</v>
      </c>
      <c r="AC116" s="107">
        <f t="shared" si="40"/>
        <v>0</v>
      </c>
      <c r="AD116" s="108">
        <f t="shared" si="41"/>
        <v>0</v>
      </c>
      <c r="AE116" s="108">
        <f t="shared" si="42"/>
        <v>0</v>
      </c>
      <c r="AF116" s="147" t="e">
        <f t="shared" si="43"/>
        <v>#DIV/0!</v>
      </c>
      <c r="AG116" s="148"/>
      <c r="AH116" s="112"/>
      <c r="AI116" s="112"/>
    </row>
    <row r="117" spans="1:35" ht="41.25" customHeight="1">
      <c r="A117" s="113" t="s">
        <v>104</v>
      </c>
      <c r="B117" s="114" t="s">
        <v>105</v>
      </c>
      <c r="C117" s="229" t="s">
        <v>155</v>
      </c>
      <c r="D117" s="116" t="s">
        <v>156</v>
      </c>
      <c r="E117" s="117"/>
      <c r="F117" s="118"/>
      <c r="G117" s="119">
        <f>E117*F117</f>
        <v>0</v>
      </c>
      <c r="H117" s="117"/>
      <c r="I117" s="118"/>
      <c r="J117" s="138">
        <f>H117*I117</f>
        <v>0</v>
      </c>
      <c r="K117" s="205"/>
      <c r="L117" s="118"/>
      <c r="M117" s="138">
        <f>K117*L117</f>
        <v>0</v>
      </c>
      <c r="N117" s="117"/>
      <c r="O117" s="118"/>
      <c r="P117" s="138">
        <f>N117*O117</f>
        <v>0</v>
      </c>
      <c r="Q117" s="205"/>
      <c r="R117" s="118"/>
      <c r="S117" s="138">
        <f>Q117*R117</f>
        <v>0</v>
      </c>
      <c r="T117" s="117"/>
      <c r="U117" s="118"/>
      <c r="V117" s="138">
        <f>T117*U117</f>
        <v>0</v>
      </c>
      <c r="W117" s="205"/>
      <c r="X117" s="118"/>
      <c r="Y117" s="138">
        <f>W117*X117</f>
        <v>0</v>
      </c>
      <c r="Z117" s="117"/>
      <c r="AA117" s="118"/>
      <c r="AB117" s="138">
        <f>Z117*AA117</f>
        <v>0</v>
      </c>
      <c r="AC117" s="120">
        <f t="shared" si="40"/>
        <v>0</v>
      </c>
      <c r="AD117" s="121">
        <f t="shared" si="41"/>
        <v>0</v>
      </c>
      <c r="AE117" s="181">
        <f t="shared" si="42"/>
        <v>0</v>
      </c>
      <c r="AF117" s="123" t="e">
        <f t="shared" si="43"/>
        <v>#DIV/0!</v>
      </c>
      <c r="AG117" s="124"/>
      <c r="AH117" s="99"/>
      <c r="AI117" s="99"/>
    </row>
    <row r="118" spans="1:35" ht="41.25" customHeight="1">
      <c r="A118" s="113" t="s">
        <v>104</v>
      </c>
      <c r="B118" s="114" t="s">
        <v>108</v>
      </c>
      <c r="C118" s="229" t="s">
        <v>157</v>
      </c>
      <c r="D118" s="116" t="s">
        <v>156</v>
      </c>
      <c r="E118" s="117"/>
      <c r="F118" s="118"/>
      <c r="G118" s="119">
        <f>E118*F118</f>
        <v>0</v>
      </c>
      <c r="H118" s="117"/>
      <c r="I118" s="118"/>
      <c r="J118" s="138">
        <f>H118*I118</f>
        <v>0</v>
      </c>
      <c r="K118" s="205"/>
      <c r="L118" s="118"/>
      <c r="M118" s="138">
        <f>K118*L118</f>
        <v>0</v>
      </c>
      <c r="N118" s="117"/>
      <c r="O118" s="118"/>
      <c r="P118" s="138">
        <f>N118*O118</f>
        <v>0</v>
      </c>
      <c r="Q118" s="205"/>
      <c r="R118" s="118"/>
      <c r="S118" s="138">
        <f>Q118*R118</f>
        <v>0</v>
      </c>
      <c r="T118" s="117"/>
      <c r="U118" s="118"/>
      <c r="V118" s="138">
        <f>T118*U118</f>
        <v>0</v>
      </c>
      <c r="W118" s="205"/>
      <c r="X118" s="118"/>
      <c r="Y118" s="138">
        <f>W118*X118</f>
        <v>0</v>
      </c>
      <c r="Z118" s="117"/>
      <c r="AA118" s="118"/>
      <c r="AB118" s="138">
        <f>Z118*AA118</f>
        <v>0</v>
      </c>
      <c r="AC118" s="120">
        <f t="shared" si="40"/>
        <v>0</v>
      </c>
      <c r="AD118" s="121">
        <f t="shared" si="41"/>
        <v>0</v>
      </c>
      <c r="AE118" s="181">
        <f t="shared" si="42"/>
        <v>0</v>
      </c>
      <c r="AF118" s="123" t="e">
        <f t="shared" si="43"/>
        <v>#DIV/0!</v>
      </c>
      <c r="AG118" s="124"/>
      <c r="AH118" s="99"/>
      <c r="AI118" s="99"/>
    </row>
    <row r="119" spans="1:35" ht="40.5" customHeight="1">
      <c r="A119" s="125" t="s">
        <v>104</v>
      </c>
      <c r="B119" s="140" t="s">
        <v>109</v>
      </c>
      <c r="C119" s="230" t="s">
        <v>158</v>
      </c>
      <c r="D119" s="128" t="s">
        <v>156</v>
      </c>
      <c r="E119" s="129"/>
      <c r="F119" s="130"/>
      <c r="G119" s="131">
        <f>E119*F119</f>
        <v>0</v>
      </c>
      <c r="H119" s="143"/>
      <c r="I119" s="144"/>
      <c r="J119" s="146">
        <f>H119*I119</f>
        <v>0</v>
      </c>
      <c r="K119" s="227"/>
      <c r="L119" s="130"/>
      <c r="M119" s="228">
        <f>K119*L119</f>
        <v>0</v>
      </c>
      <c r="N119" s="129"/>
      <c r="O119" s="130"/>
      <c r="P119" s="228">
        <f>N119*O119</f>
        <v>0</v>
      </c>
      <c r="Q119" s="227"/>
      <c r="R119" s="130"/>
      <c r="S119" s="228">
        <f>Q119*R119</f>
        <v>0</v>
      </c>
      <c r="T119" s="129"/>
      <c r="U119" s="130"/>
      <c r="V119" s="228">
        <f>T119*U119</f>
        <v>0</v>
      </c>
      <c r="W119" s="227"/>
      <c r="X119" s="130"/>
      <c r="Y119" s="228">
        <f>W119*X119</f>
        <v>0</v>
      </c>
      <c r="Z119" s="129"/>
      <c r="AA119" s="130"/>
      <c r="AB119" s="228">
        <f>Z119*AA119</f>
        <v>0</v>
      </c>
      <c r="AC119" s="132">
        <f t="shared" si="40"/>
        <v>0</v>
      </c>
      <c r="AD119" s="133">
        <f t="shared" si="41"/>
        <v>0</v>
      </c>
      <c r="AE119" s="183">
        <f t="shared" si="42"/>
        <v>0</v>
      </c>
      <c r="AF119" s="123" t="e">
        <f t="shared" si="43"/>
        <v>#DIV/0!</v>
      </c>
      <c r="AG119" s="124"/>
      <c r="AH119" s="99"/>
      <c r="AI119" s="99"/>
    </row>
    <row r="120" spans="1:35" ht="15.75" customHeight="1">
      <c r="A120" s="100" t="s">
        <v>101</v>
      </c>
      <c r="B120" s="101" t="s">
        <v>159</v>
      </c>
      <c r="C120" s="102" t="s">
        <v>160</v>
      </c>
      <c r="D120" s="103"/>
      <c r="E120" s="104">
        <f t="shared" ref="E120:AB120" si="46">SUM(E121:E123)</f>
        <v>0</v>
      </c>
      <c r="F120" s="105">
        <f t="shared" si="46"/>
        <v>0</v>
      </c>
      <c r="G120" s="106">
        <f t="shared" si="46"/>
        <v>0</v>
      </c>
      <c r="H120" s="104">
        <f t="shared" si="46"/>
        <v>0</v>
      </c>
      <c r="I120" s="105">
        <f t="shared" si="46"/>
        <v>0</v>
      </c>
      <c r="J120" s="137">
        <f t="shared" si="46"/>
        <v>0</v>
      </c>
      <c r="K120" s="203">
        <f t="shared" si="46"/>
        <v>0</v>
      </c>
      <c r="L120" s="105">
        <f t="shared" si="46"/>
        <v>0</v>
      </c>
      <c r="M120" s="137">
        <f t="shared" si="46"/>
        <v>0</v>
      </c>
      <c r="N120" s="104">
        <f t="shared" si="46"/>
        <v>0</v>
      </c>
      <c r="O120" s="105">
        <f t="shared" si="46"/>
        <v>0</v>
      </c>
      <c r="P120" s="137">
        <f t="shared" si="46"/>
        <v>0</v>
      </c>
      <c r="Q120" s="203">
        <f t="shared" si="46"/>
        <v>0</v>
      </c>
      <c r="R120" s="105">
        <f t="shared" si="46"/>
        <v>0</v>
      </c>
      <c r="S120" s="137">
        <f t="shared" si="46"/>
        <v>0</v>
      </c>
      <c r="T120" s="104">
        <f t="shared" si="46"/>
        <v>0</v>
      </c>
      <c r="U120" s="105">
        <f t="shared" si="46"/>
        <v>0</v>
      </c>
      <c r="V120" s="137">
        <f t="shared" si="46"/>
        <v>0</v>
      </c>
      <c r="W120" s="203">
        <f t="shared" si="46"/>
        <v>0</v>
      </c>
      <c r="X120" s="105">
        <f t="shared" si="46"/>
        <v>0</v>
      </c>
      <c r="Y120" s="137">
        <f t="shared" si="46"/>
        <v>0</v>
      </c>
      <c r="Z120" s="104">
        <f t="shared" si="46"/>
        <v>0</v>
      </c>
      <c r="AA120" s="105">
        <f t="shared" si="46"/>
        <v>0</v>
      </c>
      <c r="AB120" s="137">
        <f t="shared" si="46"/>
        <v>0</v>
      </c>
      <c r="AC120" s="107">
        <f t="shared" si="40"/>
        <v>0</v>
      </c>
      <c r="AD120" s="108">
        <f t="shared" si="41"/>
        <v>0</v>
      </c>
      <c r="AE120" s="108">
        <f t="shared" si="42"/>
        <v>0</v>
      </c>
      <c r="AF120" s="147" t="e">
        <f t="shared" si="43"/>
        <v>#DIV/0!</v>
      </c>
      <c r="AG120" s="148"/>
      <c r="AH120" s="112"/>
      <c r="AI120" s="112"/>
    </row>
    <row r="121" spans="1:35" ht="30" customHeight="1">
      <c r="A121" s="113" t="s">
        <v>104</v>
      </c>
      <c r="B121" s="114" t="s">
        <v>105</v>
      </c>
      <c r="C121" s="115" t="s">
        <v>161</v>
      </c>
      <c r="D121" s="116" t="s">
        <v>152</v>
      </c>
      <c r="E121" s="117"/>
      <c r="F121" s="118"/>
      <c r="G121" s="119">
        <f>E121*F121</f>
        <v>0</v>
      </c>
      <c r="H121" s="117"/>
      <c r="I121" s="118"/>
      <c r="J121" s="138">
        <f>H121*I121</f>
        <v>0</v>
      </c>
      <c r="K121" s="205"/>
      <c r="L121" s="118"/>
      <c r="M121" s="138">
        <f>K121*L121</f>
        <v>0</v>
      </c>
      <c r="N121" s="117"/>
      <c r="O121" s="118"/>
      <c r="P121" s="138">
        <f>N121*O121</f>
        <v>0</v>
      </c>
      <c r="Q121" s="205"/>
      <c r="R121" s="118"/>
      <c r="S121" s="138">
        <f>Q121*R121</f>
        <v>0</v>
      </c>
      <c r="T121" s="117"/>
      <c r="U121" s="118"/>
      <c r="V121" s="138">
        <f>T121*U121</f>
        <v>0</v>
      </c>
      <c r="W121" s="205"/>
      <c r="X121" s="118"/>
      <c r="Y121" s="138">
        <f>W121*X121</f>
        <v>0</v>
      </c>
      <c r="Z121" s="117"/>
      <c r="AA121" s="118"/>
      <c r="AB121" s="138">
        <f>Z121*AA121</f>
        <v>0</v>
      </c>
      <c r="AC121" s="120">
        <f t="shared" si="40"/>
        <v>0</v>
      </c>
      <c r="AD121" s="121">
        <f t="shared" si="41"/>
        <v>0</v>
      </c>
      <c r="AE121" s="181">
        <f t="shared" si="42"/>
        <v>0</v>
      </c>
      <c r="AF121" s="123" t="e">
        <f t="shared" si="43"/>
        <v>#DIV/0!</v>
      </c>
      <c r="AG121" s="124"/>
      <c r="AH121" s="99"/>
      <c r="AI121" s="99"/>
    </row>
    <row r="122" spans="1:35" ht="30" customHeight="1">
      <c r="A122" s="113" t="s">
        <v>104</v>
      </c>
      <c r="B122" s="114" t="s">
        <v>108</v>
      </c>
      <c r="C122" s="115" t="s">
        <v>161</v>
      </c>
      <c r="D122" s="116" t="s">
        <v>152</v>
      </c>
      <c r="E122" s="117"/>
      <c r="F122" s="118"/>
      <c r="G122" s="119">
        <f>E122*F122</f>
        <v>0</v>
      </c>
      <c r="H122" s="117"/>
      <c r="I122" s="118"/>
      <c r="J122" s="138">
        <f>H122*I122</f>
        <v>0</v>
      </c>
      <c r="K122" s="205"/>
      <c r="L122" s="118"/>
      <c r="M122" s="138">
        <f>K122*L122</f>
        <v>0</v>
      </c>
      <c r="N122" s="117"/>
      <c r="O122" s="118"/>
      <c r="P122" s="138">
        <f>N122*O122</f>
        <v>0</v>
      </c>
      <c r="Q122" s="205"/>
      <c r="R122" s="118"/>
      <c r="S122" s="138">
        <f>Q122*R122</f>
        <v>0</v>
      </c>
      <c r="T122" s="117"/>
      <c r="U122" s="118"/>
      <c r="V122" s="138">
        <f>T122*U122</f>
        <v>0</v>
      </c>
      <c r="W122" s="205"/>
      <c r="X122" s="118"/>
      <c r="Y122" s="138">
        <f>W122*X122</f>
        <v>0</v>
      </c>
      <c r="Z122" s="117"/>
      <c r="AA122" s="118"/>
      <c r="AB122" s="138">
        <f>Z122*AA122</f>
        <v>0</v>
      </c>
      <c r="AC122" s="120">
        <f t="shared" si="40"/>
        <v>0</v>
      </c>
      <c r="AD122" s="121">
        <f t="shared" si="41"/>
        <v>0</v>
      </c>
      <c r="AE122" s="181">
        <f t="shared" si="42"/>
        <v>0</v>
      </c>
      <c r="AF122" s="123" t="e">
        <f t="shared" si="43"/>
        <v>#DIV/0!</v>
      </c>
      <c r="AG122" s="124"/>
      <c r="AH122" s="99"/>
      <c r="AI122" s="99"/>
    </row>
    <row r="123" spans="1:35" ht="30" customHeight="1">
      <c r="A123" s="125" t="s">
        <v>104</v>
      </c>
      <c r="B123" s="126" t="s">
        <v>109</v>
      </c>
      <c r="C123" s="127" t="s">
        <v>161</v>
      </c>
      <c r="D123" s="128" t="s">
        <v>152</v>
      </c>
      <c r="E123" s="129"/>
      <c r="F123" s="130"/>
      <c r="G123" s="131">
        <f>E123*F123</f>
        <v>0</v>
      </c>
      <c r="H123" s="143"/>
      <c r="I123" s="144"/>
      <c r="J123" s="146">
        <f>H123*I123</f>
        <v>0</v>
      </c>
      <c r="K123" s="227"/>
      <c r="L123" s="130"/>
      <c r="M123" s="228">
        <f>K123*L123</f>
        <v>0</v>
      </c>
      <c r="N123" s="129"/>
      <c r="O123" s="130"/>
      <c r="P123" s="228">
        <f>N123*O123</f>
        <v>0</v>
      </c>
      <c r="Q123" s="227"/>
      <c r="R123" s="130"/>
      <c r="S123" s="228">
        <f>Q123*R123</f>
        <v>0</v>
      </c>
      <c r="T123" s="129"/>
      <c r="U123" s="130"/>
      <c r="V123" s="228">
        <f>T123*U123</f>
        <v>0</v>
      </c>
      <c r="W123" s="227"/>
      <c r="X123" s="130"/>
      <c r="Y123" s="228">
        <f>W123*X123</f>
        <v>0</v>
      </c>
      <c r="Z123" s="129"/>
      <c r="AA123" s="130"/>
      <c r="AB123" s="228">
        <f>Z123*AA123</f>
        <v>0</v>
      </c>
      <c r="AC123" s="132">
        <f t="shared" si="40"/>
        <v>0</v>
      </c>
      <c r="AD123" s="133">
        <f t="shared" si="41"/>
        <v>0</v>
      </c>
      <c r="AE123" s="183">
        <f t="shared" si="42"/>
        <v>0</v>
      </c>
      <c r="AF123" s="123" t="e">
        <f t="shared" si="43"/>
        <v>#DIV/0!</v>
      </c>
      <c r="AG123" s="124"/>
      <c r="AH123" s="99"/>
      <c r="AI123" s="99"/>
    </row>
    <row r="124" spans="1:35" ht="15.75" customHeight="1">
      <c r="A124" s="100" t="s">
        <v>101</v>
      </c>
      <c r="B124" s="101" t="s">
        <v>162</v>
      </c>
      <c r="C124" s="102" t="s">
        <v>163</v>
      </c>
      <c r="D124" s="103"/>
      <c r="E124" s="104">
        <f t="shared" ref="E124:AB124" si="47">SUM(E125:E127)</f>
        <v>0</v>
      </c>
      <c r="F124" s="105">
        <f t="shared" si="47"/>
        <v>0</v>
      </c>
      <c r="G124" s="106">
        <f t="shared" si="47"/>
        <v>0</v>
      </c>
      <c r="H124" s="104">
        <f t="shared" si="47"/>
        <v>0</v>
      </c>
      <c r="I124" s="105">
        <f t="shared" si="47"/>
        <v>0</v>
      </c>
      <c r="J124" s="137">
        <f t="shared" si="47"/>
        <v>0</v>
      </c>
      <c r="K124" s="203">
        <f t="shared" si="47"/>
        <v>0</v>
      </c>
      <c r="L124" s="105">
        <f t="shared" si="47"/>
        <v>0</v>
      </c>
      <c r="M124" s="137">
        <f t="shared" si="47"/>
        <v>0</v>
      </c>
      <c r="N124" s="104">
        <f t="shared" si="47"/>
        <v>0</v>
      </c>
      <c r="O124" s="105">
        <f t="shared" si="47"/>
        <v>0</v>
      </c>
      <c r="P124" s="137">
        <f t="shared" si="47"/>
        <v>0</v>
      </c>
      <c r="Q124" s="203">
        <f t="shared" si="47"/>
        <v>0</v>
      </c>
      <c r="R124" s="105">
        <f t="shared" si="47"/>
        <v>0</v>
      </c>
      <c r="S124" s="137">
        <f t="shared" si="47"/>
        <v>0</v>
      </c>
      <c r="T124" s="104">
        <f t="shared" si="47"/>
        <v>0</v>
      </c>
      <c r="U124" s="105">
        <f t="shared" si="47"/>
        <v>0</v>
      </c>
      <c r="V124" s="137">
        <f t="shared" si="47"/>
        <v>0</v>
      </c>
      <c r="W124" s="203">
        <f t="shared" si="47"/>
        <v>0</v>
      </c>
      <c r="X124" s="105">
        <f t="shared" si="47"/>
        <v>0</v>
      </c>
      <c r="Y124" s="137">
        <f t="shared" si="47"/>
        <v>0</v>
      </c>
      <c r="Z124" s="104">
        <f t="shared" si="47"/>
        <v>0</v>
      </c>
      <c r="AA124" s="105">
        <f t="shared" si="47"/>
        <v>0</v>
      </c>
      <c r="AB124" s="137">
        <f t="shared" si="47"/>
        <v>0</v>
      </c>
      <c r="AC124" s="107">
        <f t="shared" si="40"/>
        <v>0</v>
      </c>
      <c r="AD124" s="108">
        <f t="shared" si="41"/>
        <v>0</v>
      </c>
      <c r="AE124" s="108">
        <f t="shared" si="42"/>
        <v>0</v>
      </c>
      <c r="AF124" s="147" t="e">
        <f t="shared" si="43"/>
        <v>#DIV/0!</v>
      </c>
      <c r="AG124" s="148"/>
      <c r="AH124" s="112"/>
      <c r="AI124" s="112"/>
    </row>
    <row r="125" spans="1:35" ht="30" customHeight="1">
      <c r="A125" s="113" t="s">
        <v>104</v>
      </c>
      <c r="B125" s="114" t="s">
        <v>105</v>
      </c>
      <c r="C125" s="115" t="s">
        <v>161</v>
      </c>
      <c r="D125" s="116" t="s">
        <v>152</v>
      </c>
      <c r="E125" s="117"/>
      <c r="F125" s="118"/>
      <c r="G125" s="119">
        <f>E125*F125</f>
        <v>0</v>
      </c>
      <c r="H125" s="117"/>
      <c r="I125" s="118"/>
      <c r="J125" s="138">
        <f>H125*I125</f>
        <v>0</v>
      </c>
      <c r="K125" s="205"/>
      <c r="L125" s="118"/>
      <c r="M125" s="138">
        <f>K125*L125</f>
        <v>0</v>
      </c>
      <c r="N125" s="117"/>
      <c r="O125" s="118"/>
      <c r="P125" s="138">
        <f>N125*O125</f>
        <v>0</v>
      </c>
      <c r="Q125" s="205"/>
      <c r="R125" s="118"/>
      <c r="S125" s="138">
        <f>Q125*R125</f>
        <v>0</v>
      </c>
      <c r="T125" s="117"/>
      <c r="U125" s="118"/>
      <c r="V125" s="138">
        <f>T125*U125</f>
        <v>0</v>
      </c>
      <c r="W125" s="205"/>
      <c r="X125" s="118"/>
      <c r="Y125" s="138">
        <f>W125*X125</f>
        <v>0</v>
      </c>
      <c r="Z125" s="117"/>
      <c r="AA125" s="118"/>
      <c r="AB125" s="138">
        <f>Z125*AA125</f>
        <v>0</v>
      </c>
      <c r="AC125" s="120">
        <f t="shared" si="40"/>
        <v>0</v>
      </c>
      <c r="AD125" s="121">
        <f t="shared" si="41"/>
        <v>0</v>
      </c>
      <c r="AE125" s="181">
        <f t="shared" si="42"/>
        <v>0</v>
      </c>
      <c r="AF125" s="123" t="e">
        <f t="shared" si="43"/>
        <v>#DIV/0!</v>
      </c>
      <c r="AG125" s="124"/>
      <c r="AH125" s="99"/>
      <c r="AI125" s="99"/>
    </row>
    <row r="126" spans="1:35" ht="30" customHeight="1">
      <c r="A126" s="113" t="s">
        <v>104</v>
      </c>
      <c r="B126" s="114" t="s">
        <v>108</v>
      </c>
      <c r="C126" s="115" t="s">
        <v>161</v>
      </c>
      <c r="D126" s="116" t="s">
        <v>152</v>
      </c>
      <c r="E126" s="117"/>
      <c r="F126" s="118"/>
      <c r="G126" s="119">
        <f>E126*F126</f>
        <v>0</v>
      </c>
      <c r="H126" s="117"/>
      <c r="I126" s="118"/>
      <c r="J126" s="138">
        <f>H126*I126</f>
        <v>0</v>
      </c>
      <c r="K126" s="205"/>
      <c r="L126" s="118"/>
      <c r="M126" s="138">
        <f>K126*L126</f>
        <v>0</v>
      </c>
      <c r="N126" s="117"/>
      <c r="O126" s="118"/>
      <c r="P126" s="138">
        <f>N126*O126</f>
        <v>0</v>
      </c>
      <c r="Q126" s="205"/>
      <c r="R126" s="118"/>
      <c r="S126" s="138">
        <f>Q126*R126</f>
        <v>0</v>
      </c>
      <c r="T126" s="117"/>
      <c r="U126" s="118"/>
      <c r="V126" s="138">
        <f>T126*U126</f>
        <v>0</v>
      </c>
      <c r="W126" s="205"/>
      <c r="X126" s="118"/>
      <c r="Y126" s="138">
        <f>W126*X126</f>
        <v>0</v>
      </c>
      <c r="Z126" s="117"/>
      <c r="AA126" s="118"/>
      <c r="AB126" s="138">
        <f>Z126*AA126</f>
        <v>0</v>
      </c>
      <c r="AC126" s="120">
        <f t="shared" si="40"/>
        <v>0</v>
      </c>
      <c r="AD126" s="121">
        <f t="shared" si="41"/>
        <v>0</v>
      </c>
      <c r="AE126" s="181">
        <f t="shared" si="42"/>
        <v>0</v>
      </c>
      <c r="AF126" s="123" t="e">
        <f t="shared" si="43"/>
        <v>#DIV/0!</v>
      </c>
      <c r="AG126" s="124"/>
      <c r="AH126" s="99"/>
      <c r="AI126" s="99"/>
    </row>
    <row r="127" spans="1:35" ht="30" customHeight="1">
      <c r="A127" s="125" t="s">
        <v>104</v>
      </c>
      <c r="B127" s="126" t="s">
        <v>109</v>
      </c>
      <c r="C127" s="127" t="s">
        <v>161</v>
      </c>
      <c r="D127" s="128" t="s">
        <v>152</v>
      </c>
      <c r="E127" s="129"/>
      <c r="F127" s="130"/>
      <c r="G127" s="131">
        <f>E127*F127</f>
        <v>0</v>
      </c>
      <c r="H127" s="143"/>
      <c r="I127" s="144"/>
      <c r="J127" s="146">
        <f>H127*I127</f>
        <v>0</v>
      </c>
      <c r="K127" s="227"/>
      <c r="L127" s="130"/>
      <c r="M127" s="228">
        <f>K127*L127</f>
        <v>0</v>
      </c>
      <c r="N127" s="129"/>
      <c r="O127" s="130"/>
      <c r="P127" s="228">
        <f>N127*O127</f>
        <v>0</v>
      </c>
      <c r="Q127" s="227"/>
      <c r="R127" s="130"/>
      <c r="S127" s="228">
        <f>Q127*R127</f>
        <v>0</v>
      </c>
      <c r="T127" s="129"/>
      <c r="U127" s="130"/>
      <c r="V127" s="228">
        <f>T127*U127</f>
        <v>0</v>
      </c>
      <c r="W127" s="227"/>
      <c r="X127" s="130"/>
      <c r="Y127" s="228">
        <f>W127*X127</f>
        <v>0</v>
      </c>
      <c r="Z127" s="129"/>
      <c r="AA127" s="130"/>
      <c r="AB127" s="228">
        <f>Z127*AA127</f>
        <v>0</v>
      </c>
      <c r="AC127" s="132">
        <f t="shared" si="40"/>
        <v>0</v>
      </c>
      <c r="AD127" s="133">
        <f t="shared" si="41"/>
        <v>0</v>
      </c>
      <c r="AE127" s="183">
        <f t="shared" si="42"/>
        <v>0</v>
      </c>
      <c r="AF127" s="149" t="e">
        <f t="shared" si="43"/>
        <v>#DIV/0!</v>
      </c>
      <c r="AG127" s="150"/>
      <c r="AH127" s="99"/>
      <c r="AI127" s="99"/>
    </row>
    <row r="128" spans="1:35" ht="15" customHeight="1">
      <c r="A128" s="185" t="s">
        <v>164</v>
      </c>
      <c r="B128" s="186"/>
      <c r="C128" s="187"/>
      <c r="D128" s="188"/>
      <c r="E128" s="189">
        <f t="shared" ref="E128:AD128" si="48">E124+E120+E116+E112+E108</f>
        <v>0</v>
      </c>
      <c r="F128" s="190">
        <f t="shared" si="48"/>
        <v>0</v>
      </c>
      <c r="G128" s="191">
        <f t="shared" si="48"/>
        <v>0</v>
      </c>
      <c r="H128" s="155">
        <f t="shared" si="48"/>
        <v>0</v>
      </c>
      <c r="I128" s="157">
        <f t="shared" si="48"/>
        <v>0</v>
      </c>
      <c r="J128" s="208">
        <f t="shared" si="48"/>
        <v>0</v>
      </c>
      <c r="K128" s="192">
        <f t="shared" si="48"/>
        <v>0</v>
      </c>
      <c r="L128" s="190">
        <f t="shared" si="48"/>
        <v>0</v>
      </c>
      <c r="M128" s="193">
        <f t="shared" si="48"/>
        <v>0</v>
      </c>
      <c r="N128" s="189">
        <f t="shared" si="48"/>
        <v>0</v>
      </c>
      <c r="O128" s="190">
        <f t="shared" si="48"/>
        <v>0</v>
      </c>
      <c r="P128" s="193">
        <f t="shared" si="48"/>
        <v>0</v>
      </c>
      <c r="Q128" s="192">
        <f t="shared" si="48"/>
        <v>0</v>
      </c>
      <c r="R128" s="190">
        <f t="shared" si="48"/>
        <v>0</v>
      </c>
      <c r="S128" s="193">
        <f t="shared" si="48"/>
        <v>0</v>
      </c>
      <c r="T128" s="189">
        <f t="shared" si="48"/>
        <v>0</v>
      </c>
      <c r="U128" s="190">
        <f t="shared" si="48"/>
        <v>0</v>
      </c>
      <c r="V128" s="193">
        <f t="shared" si="48"/>
        <v>0</v>
      </c>
      <c r="W128" s="192">
        <f t="shared" si="48"/>
        <v>0</v>
      </c>
      <c r="X128" s="190">
        <f t="shared" si="48"/>
        <v>0</v>
      </c>
      <c r="Y128" s="193">
        <f t="shared" si="48"/>
        <v>0</v>
      </c>
      <c r="Z128" s="189">
        <f t="shared" si="48"/>
        <v>0</v>
      </c>
      <c r="AA128" s="190">
        <f t="shared" si="48"/>
        <v>0</v>
      </c>
      <c r="AB128" s="193">
        <f t="shared" si="48"/>
        <v>0</v>
      </c>
      <c r="AC128" s="155">
        <f t="shared" si="48"/>
        <v>0</v>
      </c>
      <c r="AD128" s="160">
        <f t="shared" si="48"/>
        <v>0</v>
      </c>
      <c r="AE128" s="155">
        <f t="shared" si="42"/>
        <v>0</v>
      </c>
      <c r="AF128" s="161" t="e">
        <f t="shared" si="43"/>
        <v>#DIV/0!</v>
      </c>
      <c r="AG128" s="162"/>
      <c r="AH128" s="99"/>
      <c r="AI128" s="99"/>
    </row>
    <row r="129" spans="1:35" ht="15.75" customHeight="1">
      <c r="A129" s="211" t="s">
        <v>99</v>
      </c>
      <c r="B129" s="231" t="s">
        <v>26</v>
      </c>
      <c r="C129" s="165" t="s">
        <v>165</v>
      </c>
      <c r="D129" s="199"/>
      <c r="E129" s="89"/>
      <c r="F129" s="90"/>
      <c r="G129" s="90"/>
      <c r="H129" s="89"/>
      <c r="I129" s="90"/>
      <c r="J129" s="94"/>
      <c r="K129" s="90"/>
      <c r="L129" s="90"/>
      <c r="M129" s="94"/>
      <c r="N129" s="89"/>
      <c r="O129" s="90"/>
      <c r="P129" s="94"/>
      <c r="Q129" s="90"/>
      <c r="R129" s="90"/>
      <c r="S129" s="94"/>
      <c r="T129" s="89"/>
      <c r="U129" s="90"/>
      <c r="V129" s="94"/>
      <c r="W129" s="90"/>
      <c r="X129" s="90"/>
      <c r="Y129" s="94"/>
      <c r="Z129" s="89"/>
      <c r="AA129" s="90"/>
      <c r="AB129" s="94"/>
      <c r="AC129" s="232"/>
      <c r="AD129" s="232"/>
      <c r="AE129" s="233">
        <f t="shared" si="42"/>
        <v>0</v>
      </c>
      <c r="AF129" s="234" t="e">
        <f t="shared" si="43"/>
        <v>#DIV/0!</v>
      </c>
      <c r="AG129" s="235"/>
      <c r="AH129" s="99"/>
      <c r="AI129" s="99"/>
    </row>
    <row r="130" spans="1:35" ht="48" customHeight="1">
      <c r="A130" s="100" t="s">
        <v>101</v>
      </c>
      <c r="B130" s="101" t="s">
        <v>166</v>
      </c>
      <c r="C130" s="170" t="s">
        <v>167</v>
      </c>
      <c r="D130" s="179"/>
      <c r="E130" s="200">
        <f t="shared" ref="E130:AB130" si="49">SUM(E131:E133)</f>
        <v>0</v>
      </c>
      <c r="F130" s="201">
        <f t="shared" si="49"/>
        <v>0</v>
      </c>
      <c r="G130" s="202">
        <f t="shared" si="49"/>
        <v>0</v>
      </c>
      <c r="H130" s="104">
        <f t="shared" si="49"/>
        <v>0</v>
      </c>
      <c r="I130" s="105">
        <f t="shared" si="49"/>
        <v>0</v>
      </c>
      <c r="J130" s="137">
        <f t="shared" si="49"/>
        <v>0</v>
      </c>
      <c r="K130" s="213">
        <f t="shared" si="49"/>
        <v>0</v>
      </c>
      <c r="L130" s="201">
        <f t="shared" si="49"/>
        <v>0</v>
      </c>
      <c r="M130" s="214">
        <f t="shared" si="49"/>
        <v>0</v>
      </c>
      <c r="N130" s="200">
        <f t="shared" si="49"/>
        <v>0</v>
      </c>
      <c r="O130" s="201">
        <f t="shared" si="49"/>
        <v>0</v>
      </c>
      <c r="P130" s="214">
        <f t="shared" si="49"/>
        <v>0</v>
      </c>
      <c r="Q130" s="213">
        <f t="shared" si="49"/>
        <v>0</v>
      </c>
      <c r="R130" s="201">
        <f t="shared" si="49"/>
        <v>0</v>
      </c>
      <c r="S130" s="214">
        <f t="shared" si="49"/>
        <v>0</v>
      </c>
      <c r="T130" s="200">
        <f t="shared" si="49"/>
        <v>0</v>
      </c>
      <c r="U130" s="201">
        <f t="shared" si="49"/>
        <v>0</v>
      </c>
      <c r="V130" s="214">
        <f t="shared" si="49"/>
        <v>0</v>
      </c>
      <c r="W130" s="213">
        <f t="shared" si="49"/>
        <v>0</v>
      </c>
      <c r="X130" s="201">
        <f t="shared" si="49"/>
        <v>0</v>
      </c>
      <c r="Y130" s="214">
        <f t="shared" si="49"/>
        <v>0</v>
      </c>
      <c r="Z130" s="200">
        <f t="shared" si="49"/>
        <v>0</v>
      </c>
      <c r="AA130" s="201">
        <f t="shared" si="49"/>
        <v>0</v>
      </c>
      <c r="AB130" s="214">
        <f t="shared" si="49"/>
        <v>0</v>
      </c>
      <c r="AC130" s="107">
        <f>G130+M130+S130+Y130</f>
        <v>0</v>
      </c>
      <c r="AD130" s="108">
        <f>J130+P130+V130+AB130</f>
        <v>0</v>
      </c>
      <c r="AE130" s="108">
        <f t="shared" si="42"/>
        <v>0</v>
      </c>
      <c r="AF130" s="147" t="e">
        <f t="shared" si="43"/>
        <v>#DIV/0!</v>
      </c>
      <c r="AG130" s="148"/>
      <c r="AH130" s="112"/>
      <c r="AI130" s="112"/>
    </row>
    <row r="131" spans="1:35" ht="36" customHeight="1">
      <c r="A131" s="113" t="s">
        <v>104</v>
      </c>
      <c r="B131" s="114" t="s">
        <v>105</v>
      </c>
      <c r="C131" s="115" t="s">
        <v>168</v>
      </c>
      <c r="D131" s="116" t="s">
        <v>169</v>
      </c>
      <c r="E131" s="117"/>
      <c r="F131" s="118"/>
      <c r="G131" s="119">
        <f>E131*F131</f>
        <v>0</v>
      </c>
      <c r="H131" s="117"/>
      <c r="I131" s="118"/>
      <c r="J131" s="138">
        <f>H131*I131</f>
        <v>0</v>
      </c>
      <c r="K131" s="205"/>
      <c r="L131" s="118"/>
      <c r="M131" s="138">
        <f>K131*L131</f>
        <v>0</v>
      </c>
      <c r="N131" s="117"/>
      <c r="O131" s="118"/>
      <c r="P131" s="138">
        <f>N131*O131</f>
        <v>0</v>
      </c>
      <c r="Q131" s="205"/>
      <c r="R131" s="118"/>
      <c r="S131" s="138">
        <f>Q131*R131</f>
        <v>0</v>
      </c>
      <c r="T131" s="117"/>
      <c r="U131" s="118"/>
      <c r="V131" s="138">
        <f>T131*U131</f>
        <v>0</v>
      </c>
      <c r="W131" s="205"/>
      <c r="X131" s="118"/>
      <c r="Y131" s="138">
        <f>W131*X131</f>
        <v>0</v>
      </c>
      <c r="Z131" s="117"/>
      <c r="AA131" s="118"/>
      <c r="AB131" s="138">
        <f>Z131*AA131</f>
        <v>0</v>
      </c>
      <c r="AC131" s="120">
        <f>G131+M131+S131+Y131</f>
        <v>0</v>
      </c>
      <c r="AD131" s="121">
        <f>J131+P131+V131+AB131</f>
        <v>0</v>
      </c>
      <c r="AE131" s="181">
        <f t="shared" si="42"/>
        <v>0</v>
      </c>
      <c r="AF131" s="123" t="e">
        <f t="shared" si="43"/>
        <v>#DIV/0!</v>
      </c>
      <c r="AG131" s="124"/>
      <c r="AH131" s="99"/>
      <c r="AI131" s="99"/>
    </row>
    <row r="132" spans="1:35" ht="33.75" customHeight="1">
      <c r="A132" s="113" t="s">
        <v>104</v>
      </c>
      <c r="B132" s="114" t="s">
        <v>108</v>
      </c>
      <c r="C132" s="115" t="s">
        <v>168</v>
      </c>
      <c r="D132" s="116" t="s">
        <v>169</v>
      </c>
      <c r="E132" s="117"/>
      <c r="F132" s="118"/>
      <c r="G132" s="119">
        <f>E132*F132</f>
        <v>0</v>
      </c>
      <c r="H132" s="117"/>
      <c r="I132" s="118"/>
      <c r="J132" s="138">
        <f>H132*I132</f>
        <v>0</v>
      </c>
      <c r="K132" s="205"/>
      <c r="L132" s="118"/>
      <c r="M132" s="138">
        <f>K132*L132</f>
        <v>0</v>
      </c>
      <c r="N132" s="117"/>
      <c r="O132" s="118"/>
      <c r="P132" s="138">
        <f>N132*O132</f>
        <v>0</v>
      </c>
      <c r="Q132" s="205"/>
      <c r="R132" s="118"/>
      <c r="S132" s="138">
        <f>Q132*R132</f>
        <v>0</v>
      </c>
      <c r="T132" s="117"/>
      <c r="U132" s="118"/>
      <c r="V132" s="138">
        <f>T132*U132</f>
        <v>0</v>
      </c>
      <c r="W132" s="205"/>
      <c r="X132" s="118"/>
      <c r="Y132" s="138">
        <f>W132*X132</f>
        <v>0</v>
      </c>
      <c r="Z132" s="117"/>
      <c r="AA132" s="118"/>
      <c r="AB132" s="138">
        <f>Z132*AA132</f>
        <v>0</v>
      </c>
      <c r="AC132" s="120">
        <f>G132+M132+S132+Y132</f>
        <v>0</v>
      </c>
      <c r="AD132" s="121">
        <f>J132+P132+V132+AB132</f>
        <v>0</v>
      </c>
      <c r="AE132" s="181">
        <f t="shared" si="42"/>
        <v>0</v>
      </c>
      <c r="AF132" s="123" t="e">
        <f t="shared" si="43"/>
        <v>#DIV/0!</v>
      </c>
      <c r="AG132" s="124"/>
      <c r="AH132" s="99"/>
      <c r="AI132" s="99"/>
    </row>
    <row r="133" spans="1:35" ht="33" customHeight="1">
      <c r="A133" s="139" t="s">
        <v>104</v>
      </c>
      <c r="B133" s="140" t="s">
        <v>109</v>
      </c>
      <c r="C133" s="141" t="s">
        <v>168</v>
      </c>
      <c r="D133" s="142" t="s">
        <v>169</v>
      </c>
      <c r="E133" s="143"/>
      <c r="F133" s="144"/>
      <c r="G133" s="145">
        <f>E133*F133</f>
        <v>0</v>
      </c>
      <c r="H133" s="143"/>
      <c r="I133" s="144"/>
      <c r="J133" s="146">
        <f>H133*I133</f>
        <v>0</v>
      </c>
      <c r="K133" s="207"/>
      <c r="L133" s="144"/>
      <c r="M133" s="146">
        <f>K133*L133</f>
        <v>0</v>
      </c>
      <c r="N133" s="143"/>
      <c r="O133" s="144"/>
      <c r="P133" s="146">
        <f>N133*O133</f>
        <v>0</v>
      </c>
      <c r="Q133" s="207"/>
      <c r="R133" s="144"/>
      <c r="S133" s="146">
        <f>Q133*R133</f>
        <v>0</v>
      </c>
      <c r="T133" s="143"/>
      <c r="U133" s="144"/>
      <c r="V133" s="146">
        <f>T133*U133</f>
        <v>0</v>
      </c>
      <c r="W133" s="207"/>
      <c r="X133" s="144"/>
      <c r="Y133" s="146">
        <f>W133*X133</f>
        <v>0</v>
      </c>
      <c r="Z133" s="143"/>
      <c r="AA133" s="144"/>
      <c r="AB133" s="146">
        <f>Z133*AA133</f>
        <v>0</v>
      </c>
      <c r="AC133" s="236">
        <f>G133+M133+S133+Y133</f>
        <v>0</v>
      </c>
      <c r="AD133" s="237">
        <f>J133+P133+V133+AB133</f>
        <v>0</v>
      </c>
      <c r="AE133" s="238">
        <f t="shared" si="42"/>
        <v>0</v>
      </c>
      <c r="AF133" s="123" t="e">
        <f t="shared" si="43"/>
        <v>#DIV/0!</v>
      </c>
      <c r="AG133" s="124"/>
      <c r="AH133" s="99"/>
      <c r="AI133" s="99"/>
    </row>
    <row r="134" spans="1:35" ht="15" customHeight="1">
      <c r="A134" s="185" t="s">
        <v>170</v>
      </c>
      <c r="B134" s="186"/>
      <c r="C134" s="187"/>
      <c r="D134" s="188"/>
      <c r="E134" s="189">
        <f t="shared" ref="E134:AB134" si="50">E130</f>
        <v>0</v>
      </c>
      <c r="F134" s="190">
        <f t="shared" si="50"/>
        <v>0</v>
      </c>
      <c r="G134" s="191">
        <f t="shared" si="50"/>
        <v>0</v>
      </c>
      <c r="H134" s="155">
        <f t="shared" si="50"/>
        <v>0</v>
      </c>
      <c r="I134" s="157">
        <f t="shared" si="50"/>
        <v>0</v>
      </c>
      <c r="J134" s="208">
        <f t="shared" si="50"/>
        <v>0</v>
      </c>
      <c r="K134" s="192">
        <f t="shared" si="50"/>
        <v>0</v>
      </c>
      <c r="L134" s="190">
        <f t="shared" si="50"/>
        <v>0</v>
      </c>
      <c r="M134" s="193">
        <f t="shared" si="50"/>
        <v>0</v>
      </c>
      <c r="N134" s="189">
        <f t="shared" si="50"/>
        <v>0</v>
      </c>
      <c r="O134" s="190">
        <f t="shared" si="50"/>
        <v>0</v>
      </c>
      <c r="P134" s="193">
        <f t="shared" si="50"/>
        <v>0</v>
      </c>
      <c r="Q134" s="192">
        <f t="shared" si="50"/>
        <v>0</v>
      </c>
      <c r="R134" s="190">
        <f t="shared" si="50"/>
        <v>0</v>
      </c>
      <c r="S134" s="193">
        <f t="shared" si="50"/>
        <v>0</v>
      </c>
      <c r="T134" s="189">
        <f t="shared" si="50"/>
        <v>0</v>
      </c>
      <c r="U134" s="190">
        <f t="shared" si="50"/>
        <v>0</v>
      </c>
      <c r="V134" s="193">
        <f t="shared" si="50"/>
        <v>0</v>
      </c>
      <c r="W134" s="192">
        <f t="shared" si="50"/>
        <v>0</v>
      </c>
      <c r="X134" s="190">
        <f t="shared" si="50"/>
        <v>0</v>
      </c>
      <c r="Y134" s="193">
        <f t="shared" si="50"/>
        <v>0</v>
      </c>
      <c r="Z134" s="189">
        <f t="shared" si="50"/>
        <v>0</v>
      </c>
      <c r="AA134" s="190">
        <f t="shared" si="50"/>
        <v>0</v>
      </c>
      <c r="AB134" s="193">
        <f t="shared" si="50"/>
        <v>0</v>
      </c>
      <c r="AC134" s="189">
        <f>G134+M134+S134+Y134</f>
        <v>0</v>
      </c>
      <c r="AD134" s="194">
        <f>J134+P134+V134+AB134</f>
        <v>0</v>
      </c>
      <c r="AE134" s="193">
        <f t="shared" si="42"/>
        <v>0</v>
      </c>
      <c r="AF134" s="195" t="e">
        <f t="shared" si="43"/>
        <v>#DIV/0!</v>
      </c>
      <c r="AG134" s="196"/>
      <c r="AH134" s="99"/>
      <c r="AI134" s="99"/>
    </row>
    <row r="135" spans="1:35" ht="15.75" customHeight="1">
      <c r="A135" s="211" t="s">
        <v>99</v>
      </c>
      <c r="B135" s="231" t="s">
        <v>27</v>
      </c>
      <c r="C135" s="165" t="s">
        <v>171</v>
      </c>
      <c r="D135" s="239"/>
      <c r="E135" s="240"/>
      <c r="F135" s="241"/>
      <c r="G135" s="241"/>
      <c r="H135" s="89"/>
      <c r="I135" s="90"/>
      <c r="J135" s="94"/>
      <c r="K135" s="241"/>
      <c r="L135" s="241"/>
      <c r="M135" s="242"/>
      <c r="N135" s="240"/>
      <c r="O135" s="241"/>
      <c r="P135" s="242"/>
      <c r="Q135" s="241"/>
      <c r="R135" s="241"/>
      <c r="S135" s="242"/>
      <c r="T135" s="240"/>
      <c r="U135" s="241"/>
      <c r="V135" s="242"/>
      <c r="W135" s="241"/>
      <c r="X135" s="241"/>
      <c r="Y135" s="242"/>
      <c r="Z135" s="240"/>
      <c r="AA135" s="241"/>
      <c r="AB135" s="241"/>
      <c r="AC135" s="95"/>
      <c r="AD135" s="96"/>
      <c r="AE135" s="96"/>
      <c r="AF135" s="97"/>
      <c r="AG135" s="98"/>
      <c r="AH135" s="99"/>
      <c r="AI135" s="99"/>
    </row>
    <row r="136" spans="1:35" ht="24.75" customHeight="1">
      <c r="A136" s="100" t="s">
        <v>101</v>
      </c>
      <c r="B136" s="101" t="s">
        <v>172</v>
      </c>
      <c r="C136" s="243" t="s">
        <v>173</v>
      </c>
      <c r="D136" s="179"/>
      <c r="E136" s="200">
        <f t="shared" ref="E136:AB136" si="51">SUM(E137:E139)</f>
        <v>0</v>
      </c>
      <c r="F136" s="201">
        <f t="shared" si="51"/>
        <v>0</v>
      </c>
      <c r="G136" s="202">
        <f t="shared" si="51"/>
        <v>0</v>
      </c>
      <c r="H136" s="104">
        <f t="shared" si="51"/>
        <v>0</v>
      </c>
      <c r="I136" s="105">
        <f t="shared" si="51"/>
        <v>0</v>
      </c>
      <c r="J136" s="137">
        <f t="shared" si="51"/>
        <v>0</v>
      </c>
      <c r="K136" s="213">
        <f t="shared" si="51"/>
        <v>1</v>
      </c>
      <c r="L136" s="201">
        <f t="shared" si="51"/>
        <v>1500</v>
      </c>
      <c r="M136" s="214">
        <f t="shared" si="51"/>
        <v>1500</v>
      </c>
      <c r="N136" s="200">
        <f t="shared" si="51"/>
        <v>1</v>
      </c>
      <c r="O136" s="201">
        <f t="shared" si="51"/>
        <v>1499.33</v>
      </c>
      <c r="P136" s="214">
        <f t="shared" si="51"/>
        <v>1499.33</v>
      </c>
      <c r="Q136" s="213">
        <f t="shared" si="51"/>
        <v>0</v>
      </c>
      <c r="R136" s="201">
        <f t="shared" si="51"/>
        <v>0</v>
      </c>
      <c r="S136" s="214">
        <f t="shared" si="51"/>
        <v>0</v>
      </c>
      <c r="T136" s="200">
        <f t="shared" si="51"/>
        <v>0</v>
      </c>
      <c r="U136" s="201">
        <f t="shared" si="51"/>
        <v>0</v>
      </c>
      <c r="V136" s="214">
        <f t="shared" si="51"/>
        <v>0</v>
      </c>
      <c r="W136" s="213">
        <f t="shared" si="51"/>
        <v>0</v>
      </c>
      <c r="X136" s="201">
        <f t="shared" si="51"/>
        <v>0</v>
      </c>
      <c r="Y136" s="214">
        <f t="shared" si="51"/>
        <v>0</v>
      </c>
      <c r="Z136" s="200">
        <f t="shared" si="51"/>
        <v>0</v>
      </c>
      <c r="AA136" s="201">
        <f t="shared" si="51"/>
        <v>0</v>
      </c>
      <c r="AB136" s="214">
        <f t="shared" si="51"/>
        <v>0</v>
      </c>
      <c r="AC136" s="107">
        <f t="shared" ref="AC136:AC148" si="52">G136+M136+S136+Y136</f>
        <v>1500</v>
      </c>
      <c r="AD136" s="108">
        <f t="shared" ref="AD136:AD148" si="53">J136+P136+V136+AB136</f>
        <v>1499.33</v>
      </c>
      <c r="AE136" s="108">
        <f t="shared" ref="AE136:AE148" si="54">AC136-AD136</f>
        <v>0.67000000000007276</v>
      </c>
      <c r="AF136" s="110">
        <f t="shared" ref="AF136:AF148" si="55">AE136/AC136</f>
        <v>4.4666666666671518E-4</v>
      </c>
      <c r="AG136" s="111"/>
      <c r="AH136" s="112"/>
      <c r="AI136" s="112"/>
    </row>
    <row r="137" spans="1:35" ht="24" customHeight="1">
      <c r="A137" s="113" t="s">
        <v>104</v>
      </c>
      <c r="B137" s="114" t="s">
        <v>105</v>
      </c>
      <c r="C137" s="115" t="s">
        <v>321</v>
      </c>
      <c r="D137" s="116" t="s">
        <v>124</v>
      </c>
      <c r="E137" s="117"/>
      <c r="F137" s="118"/>
      <c r="G137" s="119">
        <f>E137*F137</f>
        <v>0</v>
      </c>
      <c r="H137" s="117"/>
      <c r="I137" s="118"/>
      <c r="J137" s="138">
        <f>H137*I137</f>
        <v>0</v>
      </c>
      <c r="K137" s="205">
        <v>1</v>
      </c>
      <c r="L137" s="118">
        <v>1500</v>
      </c>
      <c r="M137" s="138">
        <f>K137*L137</f>
        <v>1500</v>
      </c>
      <c r="N137" s="117">
        <v>1</v>
      </c>
      <c r="O137" s="118">
        <v>1499.33</v>
      </c>
      <c r="P137" s="138">
        <f>N137*O137</f>
        <v>1499.33</v>
      </c>
      <c r="Q137" s="205"/>
      <c r="R137" s="118"/>
      <c r="S137" s="138">
        <f>Q137*R137</f>
        <v>0</v>
      </c>
      <c r="T137" s="117"/>
      <c r="U137" s="118"/>
      <c r="V137" s="138">
        <f>T137*U137</f>
        <v>0</v>
      </c>
      <c r="W137" s="205"/>
      <c r="X137" s="118"/>
      <c r="Y137" s="138">
        <f>W137*X137</f>
        <v>0</v>
      </c>
      <c r="Z137" s="117"/>
      <c r="AA137" s="118"/>
      <c r="AB137" s="138">
        <f>Z137*AA137</f>
        <v>0</v>
      </c>
      <c r="AC137" s="120">
        <f t="shared" si="52"/>
        <v>1500</v>
      </c>
      <c r="AD137" s="121">
        <f t="shared" si="53"/>
        <v>1499.33</v>
      </c>
      <c r="AE137" s="181">
        <f t="shared" si="54"/>
        <v>0.67000000000007276</v>
      </c>
      <c r="AF137" s="123">
        <f t="shared" si="55"/>
        <v>4.4666666666671518E-4</v>
      </c>
      <c r="AG137" s="124"/>
      <c r="AH137" s="99"/>
      <c r="AI137" s="99"/>
    </row>
    <row r="138" spans="1:35" ht="18.75" customHeight="1">
      <c r="A138" s="113" t="s">
        <v>104</v>
      </c>
      <c r="B138" s="114" t="s">
        <v>108</v>
      </c>
      <c r="C138" s="115" t="s">
        <v>174</v>
      </c>
      <c r="D138" s="116" t="s">
        <v>124</v>
      </c>
      <c r="E138" s="117"/>
      <c r="F138" s="118"/>
      <c r="G138" s="119">
        <f>E138*F138</f>
        <v>0</v>
      </c>
      <c r="H138" s="117"/>
      <c r="I138" s="118"/>
      <c r="J138" s="138">
        <f>H138*I138</f>
        <v>0</v>
      </c>
      <c r="K138" s="205"/>
      <c r="L138" s="118"/>
      <c r="M138" s="138">
        <f>K138*L138</f>
        <v>0</v>
      </c>
      <c r="N138" s="117"/>
      <c r="O138" s="118"/>
      <c r="P138" s="138">
        <f>N138*O138</f>
        <v>0</v>
      </c>
      <c r="Q138" s="205"/>
      <c r="R138" s="118"/>
      <c r="S138" s="138">
        <f>Q138*R138</f>
        <v>0</v>
      </c>
      <c r="T138" s="117"/>
      <c r="U138" s="118"/>
      <c r="V138" s="138">
        <f>T138*U138</f>
        <v>0</v>
      </c>
      <c r="W138" s="205"/>
      <c r="X138" s="118"/>
      <c r="Y138" s="138">
        <f>W138*X138</f>
        <v>0</v>
      </c>
      <c r="Z138" s="117"/>
      <c r="AA138" s="118"/>
      <c r="AB138" s="138">
        <f>Z138*AA138</f>
        <v>0</v>
      </c>
      <c r="AC138" s="120">
        <f t="shared" si="52"/>
        <v>0</v>
      </c>
      <c r="AD138" s="121">
        <f t="shared" si="53"/>
        <v>0</v>
      </c>
      <c r="AE138" s="181">
        <f t="shared" si="54"/>
        <v>0</v>
      </c>
      <c r="AF138" s="123" t="e">
        <f t="shared" si="55"/>
        <v>#DIV/0!</v>
      </c>
      <c r="AG138" s="124"/>
      <c r="AH138" s="99"/>
      <c r="AI138" s="99"/>
    </row>
    <row r="139" spans="1:35" ht="21.75" customHeight="1">
      <c r="A139" s="125" t="s">
        <v>104</v>
      </c>
      <c r="B139" s="126" t="s">
        <v>109</v>
      </c>
      <c r="C139" s="127" t="s">
        <v>174</v>
      </c>
      <c r="D139" s="128" t="s">
        <v>124</v>
      </c>
      <c r="E139" s="129"/>
      <c r="F139" s="130"/>
      <c r="G139" s="131">
        <f>E139*F139</f>
        <v>0</v>
      </c>
      <c r="H139" s="143"/>
      <c r="I139" s="144"/>
      <c r="J139" s="146">
        <f>H139*I139</f>
        <v>0</v>
      </c>
      <c r="K139" s="227"/>
      <c r="L139" s="130"/>
      <c r="M139" s="228">
        <f>K139*L139</f>
        <v>0</v>
      </c>
      <c r="N139" s="129"/>
      <c r="O139" s="130"/>
      <c r="P139" s="228">
        <f>N139*O139</f>
        <v>0</v>
      </c>
      <c r="Q139" s="227"/>
      <c r="R139" s="130"/>
      <c r="S139" s="228">
        <f>Q139*R139</f>
        <v>0</v>
      </c>
      <c r="T139" s="129"/>
      <c r="U139" s="130"/>
      <c r="V139" s="228">
        <f>T139*U139</f>
        <v>0</v>
      </c>
      <c r="W139" s="227"/>
      <c r="X139" s="130"/>
      <c r="Y139" s="228">
        <f>W139*X139</f>
        <v>0</v>
      </c>
      <c r="Z139" s="129"/>
      <c r="AA139" s="130"/>
      <c r="AB139" s="228">
        <f>Z139*AA139</f>
        <v>0</v>
      </c>
      <c r="AC139" s="236">
        <f t="shared" si="52"/>
        <v>0</v>
      </c>
      <c r="AD139" s="237">
        <f t="shared" si="53"/>
        <v>0</v>
      </c>
      <c r="AE139" s="238">
        <f t="shared" si="54"/>
        <v>0</v>
      </c>
      <c r="AF139" s="123" t="e">
        <f t="shared" si="55"/>
        <v>#DIV/0!</v>
      </c>
      <c r="AG139" s="124"/>
      <c r="AH139" s="99"/>
      <c r="AI139" s="99"/>
    </row>
    <row r="140" spans="1:35" ht="24.75" customHeight="1">
      <c r="A140" s="100" t="s">
        <v>101</v>
      </c>
      <c r="B140" s="101" t="s">
        <v>175</v>
      </c>
      <c r="C140" s="244" t="s">
        <v>176</v>
      </c>
      <c r="D140" s="103"/>
      <c r="E140" s="104">
        <f t="shared" ref="E140:AB140" si="56">SUM(E141:E143)</f>
        <v>0</v>
      </c>
      <c r="F140" s="105">
        <f t="shared" si="56"/>
        <v>0</v>
      </c>
      <c r="G140" s="106">
        <f t="shared" si="56"/>
        <v>0</v>
      </c>
      <c r="H140" s="104">
        <f t="shared" si="56"/>
        <v>0</v>
      </c>
      <c r="I140" s="105">
        <f t="shared" si="56"/>
        <v>0</v>
      </c>
      <c r="J140" s="137">
        <f t="shared" si="56"/>
        <v>0</v>
      </c>
      <c r="K140" s="203">
        <f t="shared" si="56"/>
        <v>0</v>
      </c>
      <c r="L140" s="105">
        <f t="shared" si="56"/>
        <v>0</v>
      </c>
      <c r="M140" s="137">
        <f t="shared" si="56"/>
        <v>0</v>
      </c>
      <c r="N140" s="104">
        <f t="shared" si="56"/>
        <v>0</v>
      </c>
      <c r="O140" s="105">
        <f t="shared" si="56"/>
        <v>0</v>
      </c>
      <c r="P140" s="137">
        <f t="shared" si="56"/>
        <v>0</v>
      </c>
      <c r="Q140" s="203">
        <f t="shared" si="56"/>
        <v>0</v>
      </c>
      <c r="R140" s="105">
        <f t="shared" si="56"/>
        <v>0</v>
      </c>
      <c r="S140" s="137">
        <f t="shared" si="56"/>
        <v>0</v>
      </c>
      <c r="T140" s="104">
        <f t="shared" si="56"/>
        <v>0</v>
      </c>
      <c r="U140" s="105">
        <f t="shared" si="56"/>
        <v>0</v>
      </c>
      <c r="V140" s="137">
        <f t="shared" si="56"/>
        <v>0</v>
      </c>
      <c r="W140" s="203">
        <f t="shared" si="56"/>
        <v>0</v>
      </c>
      <c r="X140" s="105">
        <f t="shared" si="56"/>
        <v>0</v>
      </c>
      <c r="Y140" s="137">
        <f t="shared" si="56"/>
        <v>0</v>
      </c>
      <c r="Z140" s="104">
        <f t="shared" si="56"/>
        <v>0</v>
      </c>
      <c r="AA140" s="105">
        <f t="shared" si="56"/>
        <v>0</v>
      </c>
      <c r="AB140" s="137">
        <f t="shared" si="56"/>
        <v>0</v>
      </c>
      <c r="AC140" s="107">
        <f t="shared" si="52"/>
        <v>0</v>
      </c>
      <c r="AD140" s="108">
        <f t="shared" si="53"/>
        <v>0</v>
      </c>
      <c r="AE140" s="108">
        <f t="shared" si="54"/>
        <v>0</v>
      </c>
      <c r="AF140" s="147" t="e">
        <f t="shared" si="55"/>
        <v>#DIV/0!</v>
      </c>
      <c r="AG140" s="148"/>
      <c r="AH140" s="112"/>
      <c r="AI140" s="112"/>
    </row>
    <row r="141" spans="1:35" ht="24" customHeight="1">
      <c r="A141" s="113" t="s">
        <v>104</v>
      </c>
      <c r="B141" s="114" t="s">
        <v>105</v>
      </c>
      <c r="C141" s="115" t="s">
        <v>174</v>
      </c>
      <c r="D141" s="116" t="s">
        <v>124</v>
      </c>
      <c r="E141" s="117"/>
      <c r="F141" s="118"/>
      <c r="G141" s="119">
        <f>E141*F141</f>
        <v>0</v>
      </c>
      <c r="H141" s="117"/>
      <c r="I141" s="118"/>
      <c r="J141" s="138">
        <f>H141*I141</f>
        <v>0</v>
      </c>
      <c r="K141" s="205"/>
      <c r="L141" s="118"/>
      <c r="M141" s="138">
        <f>K141*L141</f>
        <v>0</v>
      </c>
      <c r="N141" s="117"/>
      <c r="O141" s="118"/>
      <c r="P141" s="138">
        <f>N141*O141</f>
        <v>0</v>
      </c>
      <c r="Q141" s="205"/>
      <c r="R141" s="118"/>
      <c r="S141" s="138">
        <f>Q141*R141</f>
        <v>0</v>
      </c>
      <c r="T141" s="117"/>
      <c r="U141" s="118"/>
      <c r="V141" s="138">
        <f>T141*U141</f>
        <v>0</v>
      </c>
      <c r="W141" s="205"/>
      <c r="X141" s="118"/>
      <c r="Y141" s="138">
        <f>W141*X141</f>
        <v>0</v>
      </c>
      <c r="Z141" s="117"/>
      <c r="AA141" s="118"/>
      <c r="AB141" s="138">
        <f>Z141*AA141</f>
        <v>0</v>
      </c>
      <c r="AC141" s="120">
        <f t="shared" si="52"/>
        <v>0</v>
      </c>
      <c r="AD141" s="121">
        <f t="shared" si="53"/>
        <v>0</v>
      </c>
      <c r="AE141" s="181">
        <f t="shared" si="54"/>
        <v>0</v>
      </c>
      <c r="AF141" s="123" t="e">
        <f t="shared" si="55"/>
        <v>#DIV/0!</v>
      </c>
      <c r="AG141" s="124"/>
      <c r="AH141" s="99"/>
      <c r="AI141" s="99"/>
    </row>
    <row r="142" spans="1:35" ht="18.75" customHeight="1">
      <c r="A142" s="113" t="s">
        <v>104</v>
      </c>
      <c r="B142" s="114" t="s">
        <v>108</v>
      </c>
      <c r="C142" s="115" t="s">
        <v>174</v>
      </c>
      <c r="D142" s="116" t="s">
        <v>124</v>
      </c>
      <c r="E142" s="117"/>
      <c r="F142" s="118"/>
      <c r="G142" s="119">
        <f>E142*F142</f>
        <v>0</v>
      </c>
      <c r="H142" s="117"/>
      <c r="I142" s="118"/>
      <c r="J142" s="138">
        <f>H142*I142</f>
        <v>0</v>
      </c>
      <c r="K142" s="205"/>
      <c r="L142" s="118"/>
      <c r="M142" s="138">
        <f>K142*L142</f>
        <v>0</v>
      </c>
      <c r="N142" s="117"/>
      <c r="O142" s="118"/>
      <c r="P142" s="138">
        <f>N142*O142</f>
        <v>0</v>
      </c>
      <c r="Q142" s="205"/>
      <c r="R142" s="118"/>
      <c r="S142" s="138">
        <f>Q142*R142</f>
        <v>0</v>
      </c>
      <c r="T142" s="117"/>
      <c r="U142" s="118"/>
      <c r="V142" s="138">
        <f>T142*U142</f>
        <v>0</v>
      </c>
      <c r="W142" s="205"/>
      <c r="X142" s="118"/>
      <c r="Y142" s="138">
        <f>W142*X142</f>
        <v>0</v>
      </c>
      <c r="Z142" s="117"/>
      <c r="AA142" s="118"/>
      <c r="AB142" s="138">
        <f>Z142*AA142</f>
        <v>0</v>
      </c>
      <c r="AC142" s="120">
        <f t="shared" si="52"/>
        <v>0</v>
      </c>
      <c r="AD142" s="121">
        <f t="shared" si="53"/>
        <v>0</v>
      </c>
      <c r="AE142" s="181">
        <f t="shared" si="54"/>
        <v>0</v>
      </c>
      <c r="AF142" s="123" t="e">
        <f t="shared" si="55"/>
        <v>#DIV/0!</v>
      </c>
      <c r="AG142" s="124"/>
      <c r="AH142" s="99"/>
      <c r="AI142" s="99"/>
    </row>
    <row r="143" spans="1:35" ht="21.75" customHeight="1">
      <c r="A143" s="125" t="s">
        <v>104</v>
      </c>
      <c r="B143" s="126" t="s">
        <v>109</v>
      </c>
      <c r="C143" s="127" t="s">
        <v>174</v>
      </c>
      <c r="D143" s="128" t="s">
        <v>124</v>
      </c>
      <c r="E143" s="129"/>
      <c r="F143" s="130"/>
      <c r="G143" s="131">
        <f>E143*F143</f>
        <v>0</v>
      </c>
      <c r="H143" s="143"/>
      <c r="I143" s="144"/>
      <c r="J143" s="146">
        <f>H143*I143</f>
        <v>0</v>
      </c>
      <c r="K143" s="227"/>
      <c r="L143" s="130"/>
      <c r="M143" s="228">
        <f>K143*L143</f>
        <v>0</v>
      </c>
      <c r="N143" s="129"/>
      <c r="O143" s="130"/>
      <c r="P143" s="228">
        <f>N143*O143</f>
        <v>0</v>
      </c>
      <c r="Q143" s="227"/>
      <c r="R143" s="130"/>
      <c r="S143" s="228">
        <f>Q143*R143</f>
        <v>0</v>
      </c>
      <c r="T143" s="129"/>
      <c r="U143" s="130"/>
      <c r="V143" s="228">
        <f>T143*U143</f>
        <v>0</v>
      </c>
      <c r="W143" s="227"/>
      <c r="X143" s="130"/>
      <c r="Y143" s="228">
        <f>W143*X143</f>
        <v>0</v>
      </c>
      <c r="Z143" s="129"/>
      <c r="AA143" s="130"/>
      <c r="AB143" s="228">
        <f>Z143*AA143</f>
        <v>0</v>
      </c>
      <c r="AC143" s="236">
        <f t="shared" si="52"/>
        <v>0</v>
      </c>
      <c r="AD143" s="237">
        <f t="shared" si="53"/>
        <v>0</v>
      </c>
      <c r="AE143" s="238">
        <f t="shared" si="54"/>
        <v>0</v>
      </c>
      <c r="AF143" s="123" t="e">
        <f t="shared" si="55"/>
        <v>#DIV/0!</v>
      </c>
      <c r="AG143" s="124"/>
      <c r="AH143" s="99"/>
      <c r="AI143" s="99"/>
    </row>
    <row r="144" spans="1:35" ht="24.75" customHeight="1">
      <c r="A144" s="100" t="s">
        <v>101</v>
      </c>
      <c r="B144" s="101" t="s">
        <v>177</v>
      </c>
      <c r="C144" s="244" t="s">
        <v>178</v>
      </c>
      <c r="D144" s="103"/>
      <c r="E144" s="104">
        <f t="shared" ref="E144:AB144" si="57">SUM(E145:E147)</f>
        <v>0</v>
      </c>
      <c r="F144" s="105">
        <f t="shared" si="57"/>
        <v>0</v>
      </c>
      <c r="G144" s="106">
        <f t="shared" si="57"/>
        <v>0</v>
      </c>
      <c r="H144" s="104">
        <f t="shared" si="57"/>
        <v>0</v>
      </c>
      <c r="I144" s="105">
        <f t="shared" si="57"/>
        <v>0</v>
      </c>
      <c r="J144" s="137">
        <f t="shared" si="57"/>
        <v>0</v>
      </c>
      <c r="K144" s="203">
        <f t="shared" si="57"/>
        <v>0</v>
      </c>
      <c r="L144" s="105">
        <f t="shared" si="57"/>
        <v>0</v>
      </c>
      <c r="M144" s="137">
        <f t="shared" si="57"/>
        <v>0</v>
      </c>
      <c r="N144" s="104">
        <f t="shared" si="57"/>
        <v>0</v>
      </c>
      <c r="O144" s="105">
        <f t="shared" si="57"/>
        <v>0</v>
      </c>
      <c r="P144" s="137">
        <f t="shared" si="57"/>
        <v>0</v>
      </c>
      <c r="Q144" s="203">
        <f t="shared" si="57"/>
        <v>0</v>
      </c>
      <c r="R144" s="105">
        <f t="shared" si="57"/>
        <v>0</v>
      </c>
      <c r="S144" s="137">
        <f t="shared" si="57"/>
        <v>0</v>
      </c>
      <c r="T144" s="104">
        <f t="shared" si="57"/>
        <v>0</v>
      </c>
      <c r="U144" s="105">
        <f t="shared" si="57"/>
        <v>0</v>
      </c>
      <c r="V144" s="137">
        <f t="shared" si="57"/>
        <v>0</v>
      </c>
      <c r="W144" s="203">
        <f t="shared" si="57"/>
        <v>0</v>
      </c>
      <c r="X144" s="105">
        <f t="shared" si="57"/>
        <v>0</v>
      </c>
      <c r="Y144" s="137">
        <f t="shared" si="57"/>
        <v>0</v>
      </c>
      <c r="Z144" s="104">
        <f t="shared" si="57"/>
        <v>0</v>
      </c>
      <c r="AA144" s="105">
        <f t="shared" si="57"/>
        <v>0</v>
      </c>
      <c r="AB144" s="137">
        <f t="shared" si="57"/>
        <v>0</v>
      </c>
      <c r="AC144" s="107">
        <f t="shared" si="52"/>
        <v>0</v>
      </c>
      <c r="AD144" s="108">
        <f t="shared" si="53"/>
        <v>0</v>
      </c>
      <c r="AE144" s="108">
        <f t="shared" si="54"/>
        <v>0</v>
      </c>
      <c r="AF144" s="147" t="e">
        <f t="shared" si="55"/>
        <v>#DIV/0!</v>
      </c>
      <c r="AG144" s="148"/>
      <c r="AH144" s="112"/>
      <c r="AI144" s="112"/>
    </row>
    <row r="145" spans="1:35" ht="24" customHeight="1">
      <c r="A145" s="113" t="s">
        <v>104</v>
      </c>
      <c r="B145" s="114" t="s">
        <v>105</v>
      </c>
      <c r="C145" s="115" t="s">
        <v>174</v>
      </c>
      <c r="D145" s="116" t="s">
        <v>124</v>
      </c>
      <c r="E145" s="117"/>
      <c r="F145" s="118"/>
      <c r="G145" s="119">
        <f>E145*F145</f>
        <v>0</v>
      </c>
      <c r="H145" s="117"/>
      <c r="I145" s="118"/>
      <c r="J145" s="138">
        <f>H145*I145</f>
        <v>0</v>
      </c>
      <c r="K145" s="205"/>
      <c r="L145" s="118"/>
      <c r="M145" s="138">
        <f>K145*L145</f>
        <v>0</v>
      </c>
      <c r="N145" s="117"/>
      <c r="O145" s="118"/>
      <c r="P145" s="138">
        <f>N145*O145</f>
        <v>0</v>
      </c>
      <c r="Q145" s="205"/>
      <c r="R145" s="118"/>
      <c r="S145" s="138">
        <f>Q145*R145</f>
        <v>0</v>
      </c>
      <c r="T145" s="117"/>
      <c r="U145" s="118"/>
      <c r="V145" s="138">
        <f>T145*U145</f>
        <v>0</v>
      </c>
      <c r="W145" s="205"/>
      <c r="X145" s="118"/>
      <c r="Y145" s="138">
        <f>W145*X145</f>
        <v>0</v>
      </c>
      <c r="Z145" s="117"/>
      <c r="AA145" s="118"/>
      <c r="AB145" s="138">
        <f>Z145*AA145</f>
        <v>0</v>
      </c>
      <c r="AC145" s="120">
        <f t="shared" si="52"/>
        <v>0</v>
      </c>
      <c r="AD145" s="121">
        <f t="shared" si="53"/>
        <v>0</v>
      </c>
      <c r="AE145" s="181">
        <f t="shared" si="54"/>
        <v>0</v>
      </c>
      <c r="AF145" s="123" t="e">
        <f t="shared" si="55"/>
        <v>#DIV/0!</v>
      </c>
      <c r="AG145" s="124"/>
      <c r="AH145" s="99"/>
      <c r="AI145" s="99"/>
    </row>
    <row r="146" spans="1:35" ht="18.75" customHeight="1">
      <c r="A146" s="113" t="s">
        <v>104</v>
      </c>
      <c r="B146" s="114" t="s">
        <v>108</v>
      </c>
      <c r="C146" s="115" t="s">
        <v>174</v>
      </c>
      <c r="D146" s="116" t="s">
        <v>124</v>
      </c>
      <c r="E146" s="117"/>
      <c r="F146" s="118"/>
      <c r="G146" s="119">
        <f>E146*F146</f>
        <v>0</v>
      </c>
      <c r="H146" s="117"/>
      <c r="I146" s="118"/>
      <c r="J146" s="138">
        <f>H146*I146</f>
        <v>0</v>
      </c>
      <c r="K146" s="205"/>
      <c r="L146" s="118"/>
      <c r="M146" s="138">
        <f>K146*L146</f>
        <v>0</v>
      </c>
      <c r="N146" s="117"/>
      <c r="O146" s="118"/>
      <c r="P146" s="138">
        <f>N146*O146</f>
        <v>0</v>
      </c>
      <c r="Q146" s="205"/>
      <c r="R146" s="118"/>
      <c r="S146" s="138">
        <f>Q146*R146</f>
        <v>0</v>
      </c>
      <c r="T146" s="117"/>
      <c r="U146" s="118"/>
      <c r="V146" s="138">
        <f>T146*U146</f>
        <v>0</v>
      </c>
      <c r="W146" s="205"/>
      <c r="X146" s="118"/>
      <c r="Y146" s="138">
        <f>W146*X146</f>
        <v>0</v>
      </c>
      <c r="Z146" s="117"/>
      <c r="AA146" s="118"/>
      <c r="AB146" s="138">
        <f>Z146*AA146</f>
        <v>0</v>
      </c>
      <c r="AC146" s="120">
        <f t="shared" si="52"/>
        <v>0</v>
      </c>
      <c r="AD146" s="121">
        <f t="shared" si="53"/>
        <v>0</v>
      </c>
      <c r="AE146" s="181">
        <f t="shared" si="54"/>
        <v>0</v>
      </c>
      <c r="AF146" s="123" t="e">
        <f t="shared" si="55"/>
        <v>#DIV/0!</v>
      </c>
      <c r="AG146" s="124"/>
      <c r="AH146" s="99"/>
      <c r="AI146" s="99"/>
    </row>
    <row r="147" spans="1:35" ht="21.75" customHeight="1">
      <c r="A147" s="139" t="s">
        <v>104</v>
      </c>
      <c r="B147" s="140" t="s">
        <v>109</v>
      </c>
      <c r="C147" s="141" t="s">
        <v>174</v>
      </c>
      <c r="D147" s="142" t="s">
        <v>124</v>
      </c>
      <c r="E147" s="143"/>
      <c r="F147" s="144"/>
      <c r="G147" s="145">
        <f>E147*F147</f>
        <v>0</v>
      </c>
      <c r="H147" s="143"/>
      <c r="I147" s="144"/>
      <c r="J147" s="146">
        <f>H147*I147</f>
        <v>0</v>
      </c>
      <c r="K147" s="207"/>
      <c r="L147" s="144"/>
      <c r="M147" s="146">
        <f>K147*L147</f>
        <v>0</v>
      </c>
      <c r="N147" s="143"/>
      <c r="O147" s="144"/>
      <c r="P147" s="146">
        <f>N147*O147</f>
        <v>0</v>
      </c>
      <c r="Q147" s="207"/>
      <c r="R147" s="144"/>
      <c r="S147" s="146">
        <f>Q147*R147</f>
        <v>0</v>
      </c>
      <c r="T147" s="143"/>
      <c r="U147" s="144"/>
      <c r="V147" s="146">
        <f>T147*U147</f>
        <v>0</v>
      </c>
      <c r="W147" s="207"/>
      <c r="X147" s="144"/>
      <c r="Y147" s="146">
        <f>W147*X147</f>
        <v>0</v>
      </c>
      <c r="Z147" s="143"/>
      <c r="AA147" s="144"/>
      <c r="AB147" s="146">
        <f>Z147*AA147</f>
        <v>0</v>
      </c>
      <c r="AC147" s="132">
        <f t="shared" si="52"/>
        <v>0</v>
      </c>
      <c r="AD147" s="133">
        <f t="shared" si="53"/>
        <v>0</v>
      </c>
      <c r="AE147" s="183">
        <f t="shared" si="54"/>
        <v>0</v>
      </c>
      <c r="AF147" s="149" t="e">
        <f t="shared" si="55"/>
        <v>#DIV/0!</v>
      </c>
      <c r="AG147" s="150"/>
      <c r="AH147" s="99"/>
      <c r="AI147" s="99"/>
    </row>
    <row r="148" spans="1:35" ht="15" customHeight="1">
      <c r="A148" s="185" t="s">
        <v>179</v>
      </c>
      <c r="B148" s="186"/>
      <c r="C148" s="187"/>
      <c r="D148" s="188"/>
      <c r="E148" s="189">
        <f t="shared" ref="E148:AB148" si="58">E144+E140+E136</f>
        <v>0</v>
      </c>
      <c r="F148" s="190">
        <f t="shared" si="58"/>
        <v>0</v>
      </c>
      <c r="G148" s="191">
        <f t="shared" si="58"/>
        <v>0</v>
      </c>
      <c r="H148" s="189">
        <f t="shared" si="58"/>
        <v>0</v>
      </c>
      <c r="I148" s="190">
        <f t="shared" si="58"/>
        <v>0</v>
      </c>
      <c r="J148" s="193">
        <f t="shared" si="58"/>
        <v>0</v>
      </c>
      <c r="K148" s="192">
        <f t="shared" si="58"/>
        <v>1</v>
      </c>
      <c r="L148" s="190">
        <f t="shared" si="58"/>
        <v>1500</v>
      </c>
      <c r="M148" s="193">
        <f t="shared" si="58"/>
        <v>1500</v>
      </c>
      <c r="N148" s="189">
        <f t="shared" si="58"/>
        <v>1</v>
      </c>
      <c r="O148" s="190">
        <f t="shared" si="58"/>
        <v>1499.33</v>
      </c>
      <c r="P148" s="193">
        <f t="shared" si="58"/>
        <v>1499.33</v>
      </c>
      <c r="Q148" s="192">
        <f t="shared" si="58"/>
        <v>0</v>
      </c>
      <c r="R148" s="190">
        <f t="shared" si="58"/>
        <v>0</v>
      </c>
      <c r="S148" s="193">
        <f t="shared" si="58"/>
        <v>0</v>
      </c>
      <c r="T148" s="189">
        <f t="shared" si="58"/>
        <v>0</v>
      </c>
      <c r="U148" s="190">
        <f t="shared" si="58"/>
        <v>0</v>
      </c>
      <c r="V148" s="193">
        <f t="shared" si="58"/>
        <v>0</v>
      </c>
      <c r="W148" s="192">
        <f t="shared" si="58"/>
        <v>0</v>
      </c>
      <c r="X148" s="190">
        <f t="shared" si="58"/>
        <v>0</v>
      </c>
      <c r="Y148" s="193">
        <f t="shared" si="58"/>
        <v>0</v>
      </c>
      <c r="Z148" s="189">
        <f t="shared" si="58"/>
        <v>0</v>
      </c>
      <c r="AA148" s="190">
        <f t="shared" si="58"/>
        <v>0</v>
      </c>
      <c r="AB148" s="193">
        <f t="shared" si="58"/>
        <v>0</v>
      </c>
      <c r="AC148" s="155">
        <f t="shared" si="52"/>
        <v>1500</v>
      </c>
      <c r="AD148" s="160">
        <f t="shared" si="53"/>
        <v>1499.33</v>
      </c>
      <c r="AE148" s="208">
        <f t="shared" si="54"/>
        <v>0.67000000000007276</v>
      </c>
      <c r="AF148" s="245">
        <f t="shared" si="55"/>
        <v>4.4666666666671518E-4</v>
      </c>
      <c r="AG148" s="210"/>
      <c r="AH148" s="99"/>
      <c r="AI148" s="99"/>
    </row>
    <row r="149" spans="1:35" ht="15.75" customHeight="1">
      <c r="A149" s="246" t="s">
        <v>99</v>
      </c>
      <c r="B149" s="247" t="s">
        <v>28</v>
      </c>
      <c r="C149" s="165" t="s">
        <v>180</v>
      </c>
      <c r="D149" s="199"/>
      <c r="E149" s="89"/>
      <c r="F149" s="90"/>
      <c r="G149" s="90"/>
      <c r="H149" s="89"/>
      <c r="I149" s="90"/>
      <c r="J149" s="94"/>
      <c r="K149" s="90"/>
      <c r="L149" s="90"/>
      <c r="M149" s="94"/>
      <c r="N149" s="89"/>
      <c r="O149" s="90"/>
      <c r="P149" s="94"/>
      <c r="Q149" s="90"/>
      <c r="R149" s="90"/>
      <c r="S149" s="94"/>
      <c r="T149" s="89"/>
      <c r="U149" s="90"/>
      <c r="V149" s="94"/>
      <c r="W149" s="90"/>
      <c r="X149" s="90"/>
      <c r="Y149" s="94"/>
      <c r="Z149" s="89"/>
      <c r="AA149" s="90"/>
      <c r="AB149" s="90"/>
      <c r="AC149" s="95"/>
      <c r="AD149" s="96"/>
      <c r="AE149" s="96"/>
      <c r="AF149" s="97"/>
      <c r="AG149" s="98"/>
      <c r="AH149" s="99"/>
      <c r="AI149" s="99"/>
    </row>
    <row r="150" spans="1:35" ht="15.75" customHeight="1">
      <c r="A150" s="100" t="s">
        <v>101</v>
      </c>
      <c r="B150" s="101" t="s">
        <v>181</v>
      </c>
      <c r="C150" s="243" t="s">
        <v>182</v>
      </c>
      <c r="D150" s="179"/>
      <c r="E150" s="200">
        <f t="shared" ref="E150:AB150" si="59">SUM(E151:E160)</f>
        <v>0</v>
      </c>
      <c r="F150" s="201">
        <f t="shared" si="59"/>
        <v>0</v>
      </c>
      <c r="G150" s="202">
        <f t="shared" si="59"/>
        <v>0</v>
      </c>
      <c r="H150" s="200">
        <f t="shared" si="59"/>
        <v>0</v>
      </c>
      <c r="I150" s="201">
        <f t="shared" si="59"/>
        <v>0</v>
      </c>
      <c r="J150" s="214">
        <f t="shared" si="59"/>
        <v>0</v>
      </c>
      <c r="K150" s="213">
        <f t="shared" si="59"/>
        <v>0</v>
      </c>
      <c r="L150" s="201">
        <f t="shared" si="59"/>
        <v>0</v>
      </c>
      <c r="M150" s="214">
        <f t="shared" si="59"/>
        <v>0</v>
      </c>
      <c r="N150" s="200">
        <f t="shared" si="59"/>
        <v>0</v>
      </c>
      <c r="O150" s="201">
        <f t="shared" si="59"/>
        <v>0</v>
      </c>
      <c r="P150" s="214">
        <f t="shared" si="59"/>
        <v>0</v>
      </c>
      <c r="Q150" s="213">
        <f t="shared" si="59"/>
        <v>0</v>
      </c>
      <c r="R150" s="201">
        <f t="shared" si="59"/>
        <v>0</v>
      </c>
      <c r="S150" s="214">
        <f t="shared" si="59"/>
        <v>0</v>
      </c>
      <c r="T150" s="200">
        <f t="shared" si="59"/>
        <v>0</v>
      </c>
      <c r="U150" s="201">
        <f t="shared" si="59"/>
        <v>0</v>
      </c>
      <c r="V150" s="214">
        <f t="shared" si="59"/>
        <v>0</v>
      </c>
      <c r="W150" s="213">
        <f t="shared" si="59"/>
        <v>0</v>
      </c>
      <c r="X150" s="201">
        <f t="shared" si="59"/>
        <v>0</v>
      </c>
      <c r="Y150" s="214">
        <f t="shared" si="59"/>
        <v>0</v>
      </c>
      <c r="Z150" s="200">
        <f t="shared" si="59"/>
        <v>0</v>
      </c>
      <c r="AA150" s="201">
        <f t="shared" si="59"/>
        <v>0</v>
      </c>
      <c r="AB150" s="214">
        <f t="shared" si="59"/>
        <v>0</v>
      </c>
      <c r="AC150" s="107">
        <f t="shared" ref="AC150:AC161" si="60">G150+M150+S150+Y150</f>
        <v>0</v>
      </c>
      <c r="AD150" s="108">
        <f t="shared" ref="AD150:AD161" si="61">J150+P150+V150+AB150</f>
        <v>0</v>
      </c>
      <c r="AE150" s="108">
        <f t="shared" ref="AE150:AE161" si="62">AC150-AD150</f>
        <v>0</v>
      </c>
      <c r="AF150" s="110" t="e">
        <f t="shared" ref="AF150:AF161" si="63">AE150/AC150</f>
        <v>#DIV/0!</v>
      </c>
      <c r="AG150" s="111"/>
      <c r="AH150" s="112"/>
      <c r="AI150" s="112"/>
    </row>
    <row r="151" spans="1:35" ht="15.75" customHeight="1">
      <c r="A151" s="113" t="s">
        <v>104</v>
      </c>
      <c r="B151" s="114" t="s">
        <v>105</v>
      </c>
      <c r="C151" s="115" t="s">
        <v>183</v>
      </c>
      <c r="D151" s="116" t="s">
        <v>124</v>
      </c>
      <c r="E151" s="117"/>
      <c r="F151" s="118"/>
      <c r="G151" s="119">
        <f t="shared" ref="G151:G160" si="64">E151*F151</f>
        <v>0</v>
      </c>
      <c r="H151" s="117"/>
      <c r="I151" s="118"/>
      <c r="J151" s="138">
        <f t="shared" ref="J151:J160" si="65">H151*I151</f>
        <v>0</v>
      </c>
      <c r="K151" s="205"/>
      <c r="L151" s="118"/>
      <c r="M151" s="138">
        <f t="shared" ref="M151:M160" si="66">K151*L151</f>
        <v>0</v>
      </c>
      <c r="N151" s="117"/>
      <c r="O151" s="118"/>
      <c r="P151" s="138">
        <f t="shared" ref="P151:P160" si="67">N151*O151</f>
        <v>0</v>
      </c>
      <c r="Q151" s="205"/>
      <c r="R151" s="118"/>
      <c r="S151" s="138">
        <f t="shared" ref="S151:S160" si="68">Q151*R151</f>
        <v>0</v>
      </c>
      <c r="T151" s="117"/>
      <c r="U151" s="118"/>
      <c r="V151" s="138">
        <f t="shared" ref="V151:V160" si="69">T151*U151</f>
        <v>0</v>
      </c>
      <c r="W151" s="205"/>
      <c r="X151" s="118"/>
      <c r="Y151" s="138">
        <f t="shared" ref="Y151:Y160" si="70">W151*X151</f>
        <v>0</v>
      </c>
      <c r="Z151" s="117"/>
      <c r="AA151" s="118"/>
      <c r="AB151" s="138">
        <f t="shared" ref="AB151:AB160" si="71">Z151*AA151</f>
        <v>0</v>
      </c>
      <c r="AC151" s="120">
        <f t="shared" si="60"/>
        <v>0</v>
      </c>
      <c r="AD151" s="121">
        <f t="shared" si="61"/>
        <v>0</v>
      </c>
      <c r="AE151" s="181">
        <f t="shared" si="62"/>
        <v>0</v>
      </c>
      <c r="AF151" s="123" t="e">
        <f t="shared" si="63"/>
        <v>#DIV/0!</v>
      </c>
      <c r="AG151" s="124"/>
      <c r="AH151" s="99"/>
      <c r="AI151" s="99"/>
    </row>
    <row r="152" spans="1:35" ht="15.75" customHeight="1">
      <c r="A152" s="113" t="s">
        <v>104</v>
      </c>
      <c r="B152" s="114" t="s">
        <v>108</v>
      </c>
      <c r="C152" s="115" t="s">
        <v>184</v>
      </c>
      <c r="D152" s="116" t="s">
        <v>124</v>
      </c>
      <c r="E152" s="117"/>
      <c r="F152" s="118"/>
      <c r="G152" s="119">
        <f t="shared" si="64"/>
        <v>0</v>
      </c>
      <c r="H152" s="117"/>
      <c r="I152" s="118"/>
      <c r="J152" s="138">
        <f t="shared" si="65"/>
        <v>0</v>
      </c>
      <c r="K152" s="205"/>
      <c r="L152" s="118"/>
      <c r="M152" s="138">
        <f t="shared" si="66"/>
        <v>0</v>
      </c>
      <c r="N152" s="117"/>
      <c r="O152" s="118"/>
      <c r="P152" s="138">
        <f t="shared" si="67"/>
        <v>0</v>
      </c>
      <c r="Q152" s="205"/>
      <c r="R152" s="118"/>
      <c r="S152" s="138">
        <f t="shared" si="68"/>
        <v>0</v>
      </c>
      <c r="T152" s="117"/>
      <c r="U152" s="118"/>
      <c r="V152" s="138">
        <f t="shared" si="69"/>
        <v>0</v>
      </c>
      <c r="W152" s="205"/>
      <c r="X152" s="118"/>
      <c r="Y152" s="138">
        <f t="shared" si="70"/>
        <v>0</v>
      </c>
      <c r="Z152" s="117"/>
      <c r="AA152" s="118"/>
      <c r="AB152" s="138">
        <f t="shared" si="71"/>
        <v>0</v>
      </c>
      <c r="AC152" s="120">
        <f t="shared" si="60"/>
        <v>0</v>
      </c>
      <c r="AD152" s="121">
        <f t="shared" si="61"/>
        <v>0</v>
      </c>
      <c r="AE152" s="181">
        <f t="shared" si="62"/>
        <v>0</v>
      </c>
      <c r="AF152" s="123" t="e">
        <f t="shared" si="63"/>
        <v>#DIV/0!</v>
      </c>
      <c r="AG152" s="124"/>
      <c r="AH152" s="99"/>
      <c r="AI152" s="99"/>
    </row>
    <row r="153" spans="1:35" ht="15.75" customHeight="1">
      <c r="A153" s="113" t="s">
        <v>104</v>
      </c>
      <c r="B153" s="114" t="s">
        <v>109</v>
      </c>
      <c r="C153" s="115" t="s">
        <v>185</v>
      </c>
      <c r="D153" s="116" t="s">
        <v>124</v>
      </c>
      <c r="E153" s="117"/>
      <c r="F153" s="118"/>
      <c r="G153" s="119">
        <f t="shared" si="64"/>
        <v>0</v>
      </c>
      <c r="H153" s="117"/>
      <c r="I153" s="118"/>
      <c r="J153" s="138">
        <f t="shared" si="65"/>
        <v>0</v>
      </c>
      <c r="K153" s="205"/>
      <c r="L153" s="118"/>
      <c r="M153" s="138">
        <f t="shared" si="66"/>
        <v>0</v>
      </c>
      <c r="N153" s="117"/>
      <c r="O153" s="118"/>
      <c r="P153" s="138">
        <f t="shared" si="67"/>
        <v>0</v>
      </c>
      <c r="Q153" s="205"/>
      <c r="R153" s="118"/>
      <c r="S153" s="138">
        <f t="shared" si="68"/>
        <v>0</v>
      </c>
      <c r="T153" s="117"/>
      <c r="U153" s="118"/>
      <c r="V153" s="138">
        <f t="shared" si="69"/>
        <v>0</v>
      </c>
      <c r="W153" s="205"/>
      <c r="X153" s="118"/>
      <c r="Y153" s="138">
        <f t="shared" si="70"/>
        <v>0</v>
      </c>
      <c r="Z153" s="117"/>
      <c r="AA153" s="118"/>
      <c r="AB153" s="138">
        <f t="shared" si="71"/>
        <v>0</v>
      </c>
      <c r="AC153" s="120">
        <f t="shared" si="60"/>
        <v>0</v>
      </c>
      <c r="AD153" s="121">
        <f t="shared" si="61"/>
        <v>0</v>
      </c>
      <c r="AE153" s="181">
        <f t="shared" si="62"/>
        <v>0</v>
      </c>
      <c r="AF153" s="123" t="e">
        <f t="shared" si="63"/>
        <v>#DIV/0!</v>
      </c>
      <c r="AG153" s="124"/>
      <c r="AH153" s="99"/>
      <c r="AI153" s="99"/>
    </row>
    <row r="154" spans="1:35" ht="15.75" customHeight="1">
      <c r="A154" s="113" t="s">
        <v>104</v>
      </c>
      <c r="B154" s="114" t="s">
        <v>186</v>
      </c>
      <c r="C154" s="115" t="s">
        <v>187</v>
      </c>
      <c r="D154" s="116" t="s">
        <v>124</v>
      </c>
      <c r="E154" s="117"/>
      <c r="F154" s="118"/>
      <c r="G154" s="119">
        <f t="shared" si="64"/>
        <v>0</v>
      </c>
      <c r="H154" s="117"/>
      <c r="I154" s="118"/>
      <c r="J154" s="138">
        <f t="shared" si="65"/>
        <v>0</v>
      </c>
      <c r="K154" s="205"/>
      <c r="L154" s="118"/>
      <c r="M154" s="138">
        <f t="shared" si="66"/>
        <v>0</v>
      </c>
      <c r="N154" s="117"/>
      <c r="O154" s="118"/>
      <c r="P154" s="138">
        <f t="shared" si="67"/>
        <v>0</v>
      </c>
      <c r="Q154" s="205"/>
      <c r="R154" s="118"/>
      <c r="S154" s="138">
        <f t="shared" si="68"/>
        <v>0</v>
      </c>
      <c r="T154" s="117"/>
      <c r="U154" s="118"/>
      <c r="V154" s="138">
        <f t="shared" si="69"/>
        <v>0</v>
      </c>
      <c r="W154" s="205"/>
      <c r="X154" s="118"/>
      <c r="Y154" s="138">
        <f t="shared" si="70"/>
        <v>0</v>
      </c>
      <c r="Z154" s="117"/>
      <c r="AA154" s="118"/>
      <c r="AB154" s="138">
        <f t="shared" si="71"/>
        <v>0</v>
      </c>
      <c r="AC154" s="120">
        <f t="shared" si="60"/>
        <v>0</v>
      </c>
      <c r="AD154" s="121">
        <f t="shared" si="61"/>
        <v>0</v>
      </c>
      <c r="AE154" s="181">
        <f t="shared" si="62"/>
        <v>0</v>
      </c>
      <c r="AF154" s="123" t="e">
        <f t="shared" si="63"/>
        <v>#DIV/0!</v>
      </c>
      <c r="AG154" s="124"/>
      <c r="AH154" s="99"/>
      <c r="AI154" s="99"/>
    </row>
    <row r="155" spans="1:35" ht="15.75" customHeight="1">
      <c r="A155" s="113" t="s">
        <v>104</v>
      </c>
      <c r="B155" s="248" t="s">
        <v>188</v>
      </c>
      <c r="C155" s="115" t="s">
        <v>189</v>
      </c>
      <c r="D155" s="116" t="s">
        <v>124</v>
      </c>
      <c r="E155" s="117"/>
      <c r="F155" s="118"/>
      <c r="G155" s="119">
        <f t="shared" si="64"/>
        <v>0</v>
      </c>
      <c r="H155" s="117"/>
      <c r="I155" s="118"/>
      <c r="J155" s="138">
        <f t="shared" si="65"/>
        <v>0</v>
      </c>
      <c r="K155" s="205"/>
      <c r="L155" s="118"/>
      <c r="M155" s="138">
        <f t="shared" si="66"/>
        <v>0</v>
      </c>
      <c r="N155" s="117"/>
      <c r="O155" s="118"/>
      <c r="P155" s="138">
        <f t="shared" si="67"/>
        <v>0</v>
      </c>
      <c r="Q155" s="205"/>
      <c r="R155" s="118"/>
      <c r="S155" s="138">
        <f t="shared" si="68"/>
        <v>0</v>
      </c>
      <c r="T155" s="117"/>
      <c r="U155" s="118"/>
      <c r="V155" s="138">
        <f t="shared" si="69"/>
        <v>0</v>
      </c>
      <c r="W155" s="205"/>
      <c r="X155" s="118"/>
      <c r="Y155" s="138">
        <f t="shared" si="70"/>
        <v>0</v>
      </c>
      <c r="Z155" s="117"/>
      <c r="AA155" s="118"/>
      <c r="AB155" s="138">
        <f t="shared" si="71"/>
        <v>0</v>
      </c>
      <c r="AC155" s="120">
        <f t="shared" si="60"/>
        <v>0</v>
      </c>
      <c r="AD155" s="121">
        <f t="shared" si="61"/>
        <v>0</v>
      </c>
      <c r="AE155" s="181">
        <f t="shared" si="62"/>
        <v>0</v>
      </c>
      <c r="AF155" s="123" t="e">
        <f t="shared" si="63"/>
        <v>#DIV/0!</v>
      </c>
      <c r="AG155" s="124"/>
      <c r="AH155" s="99"/>
      <c r="AI155" s="99"/>
    </row>
    <row r="156" spans="1:35" ht="15.75" customHeight="1">
      <c r="A156" s="113" t="s">
        <v>104</v>
      </c>
      <c r="B156" s="114" t="s">
        <v>190</v>
      </c>
      <c r="C156" s="115" t="s">
        <v>191</v>
      </c>
      <c r="D156" s="116" t="s">
        <v>124</v>
      </c>
      <c r="E156" s="117"/>
      <c r="F156" s="118"/>
      <c r="G156" s="119">
        <f t="shared" si="64"/>
        <v>0</v>
      </c>
      <c r="H156" s="117"/>
      <c r="I156" s="118"/>
      <c r="J156" s="138">
        <f t="shared" si="65"/>
        <v>0</v>
      </c>
      <c r="K156" s="205"/>
      <c r="L156" s="118"/>
      <c r="M156" s="138">
        <f t="shared" si="66"/>
        <v>0</v>
      </c>
      <c r="N156" s="117"/>
      <c r="O156" s="118"/>
      <c r="P156" s="138">
        <f t="shared" si="67"/>
        <v>0</v>
      </c>
      <c r="Q156" s="205"/>
      <c r="R156" s="118"/>
      <c r="S156" s="138">
        <f t="shared" si="68"/>
        <v>0</v>
      </c>
      <c r="T156" s="117"/>
      <c r="U156" s="118"/>
      <c r="V156" s="138">
        <f t="shared" si="69"/>
        <v>0</v>
      </c>
      <c r="W156" s="205"/>
      <c r="X156" s="118"/>
      <c r="Y156" s="138">
        <f t="shared" si="70"/>
        <v>0</v>
      </c>
      <c r="Z156" s="117"/>
      <c r="AA156" s="118"/>
      <c r="AB156" s="138">
        <f t="shared" si="71"/>
        <v>0</v>
      </c>
      <c r="AC156" s="120">
        <f t="shared" si="60"/>
        <v>0</v>
      </c>
      <c r="AD156" s="121">
        <f t="shared" si="61"/>
        <v>0</v>
      </c>
      <c r="AE156" s="181">
        <f t="shared" si="62"/>
        <v>0</v>
      </c>
      <c r="AF156" s="123" t="e">
        <f t="shared" si="63"/>
        <v>#DIV/0!</v>
      </c>
      <c r="AG156" s="124"/>
      <c r="AH156" s="99"/>
      <c r="AI156" s="99"/>
    </row>
    <row r="157" spans="1:35" ht="15.75" customHeight="1">
      <c r="A157" s="113" t="s">
        <v>104</v>
      </c>
      <c r="B157" s="114" t="s">
        <v>192</v>
      </c>
      <c r="C157" s="115" t="s">
        <v>193</v>
      </c>
      <c r="D157" s="116" t="s">
        <v>124</v>
      </c>
      <c r="E157" s="117"/>
      <c r="F157" s="118"/>
      <c r="G157" s="119">
        <f t="shared" si="64"/>
        <v>0</v>
      </c>
      <c r="H157" s="117"/>
      <c r="I157" s="118"/>
      <c r="J157" s="138">
        <f t="shared" si="65"/>
        <v>0</v>
      </c>
      <c r="K157" s="205"/>
      <c r="L157" s="118"/>
      <c r="M157" s="138">
        <f t="shared" si="66"/>
        <v>0</v>
      </c>
      <c r="N157" s="117"/>
      <c r="O157" s="118"/>
      <c r="P157" s="138">
        <f t="shared" si="67"/>
        <v>0</v>
      </c>
      <c r="Q157" s="205"/>
      <c r="R157" s="118"/>
      <c r="S157" s="138">
        <f t="shared" si="68"/>
        <v>0</v>
      </c>
      <c r="T157" s="117"/>
      <c r="U157" s="118"/>
      <c r="V157" s="138">
        <f t="shared" si="69"/>
        <v>0</v>
      </c>
      <c r="W157" s="205"/>
      <c r="X157" s="118"/>
      <c r="Y157" s="138">
        <f t="shared" si="70"/>
        <v>0</v>
      </c>
      <c r="Z157" s="117"/>
      <c r="AA157" s="118"/>
      <c r="AB157" s="138">
        <f t="shared" si="71"/>
        <v>0</v>
      </c>
      <c r="AC157" s="120">
        <f t="shared" si="60"/>
        <v>0</v>
      </c>
      <c r="AD157" s="121">
        <f t="shared" si="61"/>
        <v>0</v>
      </c>
      <c r="AE157" s="181">
        <f t="shared" si="62"/>
        <v>0</v>
      </c>
      <c r="AF157" s="123" t="e">
        <f t="shared" si="63"/>
        <v>#DIV/0!</v>
      </c>
      <c r="AG157" s="124"/>
      <c r="AH157" s="99"/>
      <c r="AI157" s="99"/>
    </row>
    <row r="158" spans="1:35" ht="15.75" customHeight="1">
      <c r="A158" s="113" t="s">
        <v>104</v>
      </c>
      <c r="B158" s="114" t="s">
        <v>194</v>
      </c>
      <c r="C158" s="115" t="s">
        <v>195</v>
      </c>
      <c r="D158" s="116" t="s">
        <v>124</v>
      </c>
      <c r="E158" s="117"/>
      <c r="F158" s="118"/>
      <c r="G158" s="119">
        <f t="shared" si="64"/>
        <v>0</v>
      </c>
      <c r="H158" s="117"/>
      <c r="I158" s="118"/>
      <c r="J158" s="138">
        <f t="shared" si="65"/>
        <v>0</v>
      </c>
      <c r="K158" s="205"/>
      <c r="L158" s="118"/>
      <c r="M158" s="138">
        <f t="shared" si="66"/>
        <v>0</v>
      </c>
      <c r="N158" s="117"/>
      <c r="O158" s="118"/>
      <c r="P158" s="138">
        <f t="shared" si="67"/>
        <v>0</v>
      </c>
      <c r="Q158" s="205"/>
      <c r="R158" s="118"/>
      <c r="S158" s="138">
        <f t="shared" si="68"/>
        <v>0</v>
      </c>
      <c r="T158" s="117"/>
      <c r="U158" s="118"/>
      <c r="V158" s="138">
        <f t="shared" si="69"/>
        <v>0</v>
      </c>
      <c r="W158" s="205"/>
      <c r="X158" s="118"/>
      <c r="Y158" s="138">
        <f t="shared" si="70"/>
        <v>0</v>
      </c>
      <c r="Z158" s="117"/>
      <c r="AA158" s="118"/>
      <c r="AB158" s="138">
        <f t="shared" si="71"/>
        <v>0</v>
      </c>
      <c r="AC158" s="120">
        <f t="shared" si="60"/>
        <v>0</v>
      </c>
      <c r="AD158" s="121">
        <f t="shared" si="61"/>
        <v>0</v>
      </c>
      <c r="AE158" s="181">
        <f t="shared" si="62"/>
        <v>0</v>
      </c>
      <c r="AF158" s="123" t="e">
        <f t="shared" si="63"/>
        <v>#DIV/0!</v>
      </c>
      <c r="AG158" s="124"/>
      <c r="AH158" s="99"/>
      <c r="AI158" s="99"/>
    </row>
    <row r="159" spans="1:35" ht="15.75" customHeight="1">
      <c r="A159" s="125" t="s">
        <v>104</v>
      </c>
      <c r="B159" s="126" t="s">
        <v>196</v>
      </c>
      <c r="C159" s="127" t="s">
        <v>197</v>
      </c>
      <c r="D159" s="116" t="s">
        <v>124</v>
      </c>
      <c r="E159" s="129"/>
      <c r="F159" s="130"/>
      <c r="G159" s="119">
        <f t="shared" si="64"/>
        <v>0</v>
      </c>
      <c r="H159" s="129"/>
      <c r="I159" s="130"/>
      <c r="J159" s="138">
        <f t="shared" si="65"/>
        <v>0</v>
      </c>
      <c r="K159" s="205"/>
      <c r="L159" s="118"/>
      <c r="M159" s="138">
        <f t="shared" si="66"/>
        <v>0</v>
      </c>
      <c r="N159" s="117"/>
      <c r="O159" s="118"/>
      <c r="P159" s="138">
        <f t="shared" si="67"/>
        <v>0</v>
      </c>
      <c r="Q159" s="205"/>
      <c r="R159" s="118"/>
      <c r="S159" s="138">
        <f t="shared" si="68"/>
        <v>0</v>
      </c>
      <c r="T159" s="117"/>
      <c r="U159" s="118"/>
      <c r="V159" s="138">
        <f t="shared" si="69"/>
        <v>0</v>
      </c>
      <c r="W159" s="205"/>
      <c r="X159" s="118"/>
      <c r="Y159" s="138">
        <f t="shared" si="70"/>
        <v>0</v>
      </c>
      <c r="Z159" s="117"/>
      <c r="AA159" s="118"/>
      <c r="AB159" s="138">
        <f t="shared" si="71"/>
        <v>0</v>
      </c>
      <c r="AC159" s="120">
        <f t="shared" si="60"/>
        <v>0</v>
      </c>
      <c r="AD159" s="121">
        <f t="shared" si="61"/>
        <v>0</v>
      </c>
      <c r="AE159" s="181">
        <f t="shared" si="62"/>
        <v>0</v>
      </c>
      <c r="AF159" s="123" t="e">
        <f t="shared" si="63"/>
        <v>#DIV/0!</v>
      </c>
      <c r="AG159" s="124"/>
      <c r="AH159" s="99"/>
      <c r="AI159" s="99"/>
    </row>
    <row r="160" spans="1:35" ht="15.75" customHeight="1">
      <c r="A160" s="139" t="s">
        <v>104</v>
      </c>
      <c r="B160" s="140" t="s">
        <v>198</v>
      </c>
      <c r="C160" s="141" t="s">
        <v>199</v>
      </c>
      <c r="D160" s="142" t="s">
        <v>124</v>
      </c>
      <c r="E160" s="143"/>
      <c r="F160" s="144"/>
      <c r="G160" s="145">
        <f t="shared" si="64"/>
        <v>0</v>
      </c>
      <c r="H160" s="143"/>
      <c r="I160" s="144"/>
      <c r="J160" s="146">
        <f t="shared" si="65"/>
        <v>0</v>
      </c>
      <c r="K160" s="207"/>
      <c r="L160" s="144"/>
      <c r="M160" s="146">
        <f t="shared" si="66"/>
        <v>0</v>
      </c>
      <c r="N160" s="143"/>
      <c r="O160" s="144"/>
      <c r="P160" s="146">
        <f t="shared" si="67"/>
        <v>0</v>
      </c>
      <c r="Q160" s="207"/>
      <c r="R160" s="144"/>
      <c r="S160" s="146">
        <f t="shared" si="68"/>
        <v>0</v>
      </c>
      <c r="T160" s="143"/>
      <c r="U160" s="144"/>
      <c r="V160" s="146">
        <f t="shared" si="69"/>
        <v>0</v>
      </c>
      <c r="W160" s="207"/>
      <c r="X160" s="144"/>
      <c r="Y160" s="146">
        <f t="shared" si="70"/>
        <v>0</v>
      </c>
      <c r="Z160" s="143"/>
      <c r="AA160" s="144"/>
      <c r="AB160" s="146">
        <f t="shared" si="71"/>
        <v>0</v>
      </c>
      <c r="AC160" s="132">
        <f t="shared" si="60"/>
        <v>0</v>
      </c>
      <c r="AD160" s="133">
        <f t="shared" si="61"/>
        <v>0</v>
      </c>
      <c r="AE160" s="183">
        <f t="shared" si="62"/>
        <v>0</v>
      </c>
      <c r="AF160" s="123" t="e">
        <f t="shared" si="63"/>
        <v>#DIV/0!</v>
      </c>
      <c r="AG160" s="124"/>
      <c r="AH160" s="99"/>
      <c r="AI160" s="99"/>
    </row>
    <row r="161" spans="1:35" ht="15" customHeight="1">
      <c r="A161" s="185" t="s">
        <v>200</v>
      </c>
      <c r="B161" s="186"/>
      <c r="C161" s="187"/>
      <c r="D161" s="188"/>
      <c r="E161" s="189">
        <f t="shared" ref="E161:AB161" si="72">E150</f>
        <v>0</v>
      </c>
      <c r="F161" s="190">
        <f t="shared" si="72"/>
        <v>0</v>
      </c>
      <c r="G161" s="191">
        <f t="shared" si="72"/>
        <v>0</v>
      </c>
      <c r="H161" s="155">
        <f t="shared" si="72"/>
        <v>0</v>
      </c>
      <c r="I161" s="157">
        <f t="shared" si="72"/>
        <v>0</v>
      </c>
      <c r="J161" s="208">
        <f t="shared" si="72"/>
        <v>0</v>
      </c>
      <c r="K161" s="192">
        <f t="shared" si="72"/>
        <v>0</v>
      </c>
      <c r="L161" s="190">
        <f t="shared" si="72"/>
        <v>0</v>
      </c>
      <c r="M161" s="193">
        <f t="shared" si="72"/>
        <v>0</v>
      </c>
      <c r="N161" s="189">
        <f t="shared" si="72"/>
        <v>0</v>
      </c>
      <c r="O161" s="190">
        <f t="shared" si="72"/>
        <v>0</v>
      </c>
      <c r="P161" s="193">
        <f t="shared" si="72"/>
        <v>0</v>
      </c>
      <c r="Q161" s="192">
        <f t="shared" si="72"/>
        <v>0</v>
      </c>
      <c r="R161" s="190">
        <f t="shared" si="72"/>
        <v>0</v>
      </c>
      <c r="S161" s="193">
        <f t="shared" si="72"/>
        <v>0</v>
      </c>
      <c r="T161" s="189">
        <f t="shared" si="72"/>
        <v>0</v>
      </c>
      <c r="U161" s="190">
        <f t="shared" si="72"/>
        <v>0</v>
      </c>
      <c r="V161" s="193">
        <f t="shared" si="72"/>
        <v>0</v>
      </c>
      <c r="W161" s="192">
        <f t="shared" si="72"/>
        <v>0</v>
      </c>
      <c r="X161" s="190">
        <f t="shared" si="72"/>
        <v>0</v>
      </c>
      <c r="Y161" s="193">
        <f t="shared" si="72"/>
        <v>0</v>
      </c>
      <c r="Z161" s="189">
        <f t="shared" si="72"/>
        <v>0</v>
      </c>
      <c r="AA161" s="190">
        <f t="shared" si="72"/>
        <v>0</v>
      </c>
      <c r="AB161" s="193">
        <f t="shared" si="72"/>
        <v>0</v>
      </c>
      <c r="AC161" s="189">
        <f t="shared" si="60"/>
        <v>0</v>
      </c>
      <c r="AD161" s="194">
        <f t="shared" si="61"/>
        <v>0</v>
      </c>
      <c r="AE161" s="193">
        <f t="shared" si="62"/>
        <v>0</v>
      </c>
      <c r="AF161" s="249" t="e">
        <f t="shared" si="63"/>
        <v>#DIV/0!</v>
      </c>
      <c r="AG161" s="196"/>
      <c r="AH161" s="99"/>
      <c r="AI161" s="99"/>
    </row>
    <row r="162" spans="1:35" ht="30" customHeight="1">
      <c r="A162" s="246" t="s">
        <v>99</v>
      </c>
      <c r="B162" s="247" t="s">
        <v>29</v>
      </c>
      <c r="C162" s="250" t="s">
        <v>201</v>
      </c>
      <c r="D162" s="251"/>
      <c r="E162" s="252"/>
      <c r="F162" s="253"/>
      <c r="G162" s="253"/>
      <c r="H162" s="252"/>
      <c r="I162" s="253"/>
      <c r="J162" s="253"/>
      <c r="K162" s="253"/>
      <c r="L162" s="253"/>
      <c r="M162" s="254"/>
      <c r="N162" s="252"/>
      <c r="O162" s="253"/>
      <c r="P162" s="254"/>
      <c r="Q162" s="253"/>
      <c r="R162" s="253"/>
      <c r="S162" s="254"/>
      <c r="T162" s="252"/>
      <c r="U162" s="253"/>
      <c r="V162" s="254"/>
      <c r="W162" s="253"/>
      <c r="X162" s="253"/>
      <c r="Y162" s="254"/>
      <c r="Z162" s="252"/>
      <c r="AA162" s="253"/>
      <c r="AB162" s="253"/>
      <c r="AC162" s="240"/>
      <c r="AD162" s="241"/>
      <c r="AE162" s="241"/>
      <c r="AF162" s="255"/>
      <c r="AG162" s="256"/>
      <c r="AH162" s="99"/>
      <c r="AI162" s="99"/>
    </row>
    <row r="163" spans="1:35" ht="30" customHeight="1">
      <c r="A163" s="257" t="s">
        <v>104</v>
      </c>
      <c r="B163" s="258" t="s">
        <v>105</v>
      </c>
      <c r="C163" s="259" t="s">
        <v>202</v>
      </c>
      <c r="D163" s="260"/>
      <c r="E163" s="261"/>
      <c r="F163" s="262"/>
      <c r="G163" s="263">
        <f>E163*F163</f>
        <v>0</v>
      </c>
      <c r="H163" s="261"/>
      <c r="I163" s="262"/>
      <c r="J163" s="264">
        <f>H163*I163</f>
        <v>0</v>
      </c>
      <c r="K163" s="265"/>
      <c r="L163" s="262"/>
      <c r="M163" s="264">
        <f>K163*L163</f>
        <v>0</v>
      </c>
      <c r="N163" s="261"/>
      <c r="O163" s="262"/>
      <c r="P163" s="264">
        <f>N163*O163</f>
        <v>0</v>
      </c>
      <c r="Q163" s="265"/>
      <c r="R163" s="262"/>
      <c r="S163" s="264">
        <f>Q163*R163</f>
        <v>0</v>
      </c>
      <c r="T163" s="261"/>
      <c r="U163" s="262"/>
      <c r="V163" s="264">
        <f>T163*U163</f>
        <v>0</v>
      </c>
      <c r="W163" s="265"/>
      <c r="X163" s="262"/>
      <c r="Y163" s="264">
        <f>W163*X163</f>
        <v>0</v>
      </c>
      <c r="Z163" s="261"/>
      <c r="AA163" s="262"/>
      <c r="AB163" s="264">
        <f>Z163*AA163</f>
        <v>0</v>
      </c>
      <c r="AC163" s="266">
        <f>G163+M163+S163+Y163</f>
        <v>0</v>
      </c>
      <c r="AD163" s="267">
        <f>J163+P163+V163+AB163</f>
        <v>0</v>
      </c>
      <c r="AE163" s="268">
        <f>AC163-AD163</f>
        <v>0</v>
      </c>
      <c r="AF163" s="269" t="e">
        <f>AE163/AC163</f>
        <v>#DIV/0!</v>
      </c>
      <c r="AG163" s="270"/>
      <c r="AH163" s="99"/>
      <c r="AI163" s="99"/>
    </row>
    <row r="164" spans="1:35" ht="30" customHeight="1">
      <c r="A164" s="113" t="s">
        <v>104</v>
      </c>
      <c r="B164" s="271" t="s">
        <v>108</v>
      </c>
      <c r="C164" s="272" t="s">
        <v>203</v>
      </c>
      <c r="D164" s="273"/>
      <c r="E164" s="117"/>
      <c r="F164" s="118"/>
      <c r="G164" s="119">
        <f>E164*F164</f>
        <v>0</v>
      </c>
      <c r="H164" s="117"/>
      <c r="I164" s="118"/>
      <c r="J164" s="138">
        <f>H164*I164</f>
        <v>0</v>
      </c>
      <c r="K164" s="205"/>
      <c r="L164" s="118"/>
      <c r="M164" s="138">
        <f>K164*L164</f>
        <v>0</v>
      </c>
      <c r="N164" s="117"/>
      <c r="O164" s="118"/>
      <c r="P164" s="138">
        <f>N164*O164</f>
        <v>0</v>
      </c>
      <c r="Q164" s="205"/>
      <c r="R164" s="118"/>
      <c r="S164" s="138">
        <f>Q164*R164</f>
        <v>0</v>
      </c>
      <c r="T164" s="117"/>
      <c r="U164" s="118"/>
      <c r="V164" s="138">
        <f>T164*U164</f>
        <v>0</v>
      </c>
      <c r="W164" s="205"/>
      <c r="X164" s="118"/>
      <c r="Y164" s="138">
        <f>W164*X164</f>
        <v>0</v>
      </c>
      <c r="Z164" s="117"/>
      <c r="AA164" s="118"/>
      <c r="AB164" s="138">
        <f>Z164*AA164</f>
        <v>0</v>
      </c>
      <c r="AC164" s="120">
        <f>G164+M164+S164+Y164</f>
        <v>0</v>
      </c>
      <c r="AD164" s="121">
        <f>J164+P164+V164+AB164</f>
        <v>0</v>
      </c>
      <c r="AE164" s="181">
        <f>AC164-AD164</f>
        <v>0</v>
      </c>
      <c r="AF164" s="274" t="e">
        <f>AE164/AC164</f>
        <v>#DIV/0!</v>
      </c>
      <c r="AG164" s="275"/>
      <c r="AH164" s="99"/>
      <c r="AI164" s="99"/>
    </row>
    <row r="165" spans="1:35" ht="30" customHeight="1">
      <c r="A165" s="113" t="s">
        <v>104</v>
      </c>
      <c r="B165" s="271" t="s">
        <v>109</v>
      </c>
      <c r="C165" s="272" t="s">
        <v>204</v>
      </c>
      <c r="D165" s="273"/>
      <c r="E165" s="117"/>
      <c r="F165" s="118"/>
      <c r="G165" s="119">
        <f>E165*F165</f>
        <v>0</v>
      </c>
      <c r="H165" s="117"/>
      <c r="I165" s="118"/>
      <c r="J165" s="138">
        <f>H165*I165</f>
        <v>0</v>
      </c>
      <c r="K165" s="205"/>
      <c r="L165" s="118"/>
      <c r="M165" s="138">
        <f>K165*L165</f>
        <v>0</v>
      </c>
      <c r="N165" s="117"/>
      <c r="O165" s="118"/>
      <c r="P165" s="138">
        <f>N165*O165</f>
        <v>0</v>
      </c>
      <c r="Q165" s="205"/>
      <c r="R165" s="118"/>
      <c r="S165" s="138">
        <f>Q165*R165</f>
        <v>0</v>
      </c>
      <c r="T165" s="117"/>
      <c r="U165" s="118"/>
      <c r="V165" s="138">
        <f>T165*U165</f>
        <v>0</v>
      </c>
      <c r="W165" s="205"/>
      <c r="X165" s="118"/>
      <c r="Y165" s="138">
        <f>W165*X165</f>
        <v>0</v>
      </c>
      <c r="Z165" s="117"/>
      <c r="AA165" s="118"/>
      <c r="AB165" s="138">
        <f>Z165*AA165</f>
        <v>0</v>
      </c>
      <c r="AC165" s="120">
        <f>G165+M165+S165+Y165</f>
        <v>0</v>
      </c>
      <c r="AD165" s="121">
        <f>J165+P165+V165+AB165</f>
        <v>0</v>
      </c>
      <c r="AE165" s="181">
        <f>AC165-AD165</f>
        <v>0</v>
      </c>
      <c r="AF165" s="274" t="e">
        <f>AE165/AC165</f>
        <v>#DIV/0!</v>
      </c>
      <c r="AG165" s="275"/>
      <c r="AH165" s="99"/>
      <c r="AI165" s="99"/>
    </row>
    <row r="166" spans="1:35" ht="30" customHeight="1">
      <c r="A166" s="139" t="s">
        <v>104</v>
      </c>
      <c r="B166" s="276" t="s">
        <v>186</v>
      </c>
      <c r="C166" s="277" t="s">
        <v>205</v>
      </c>
      <c r="D166" s="278"/>
      <c r="E166" s="143"/>
      <c r="F166" s="144"/>
      <c r="G166" s="145">
        <f>E166*F166</f>
        <v>0</v>
      </c>
      <c r="H166" s="143"/>
      <c r="I166" s="144"/>
      <c r="J166" s="146">
        <f>H166*I166</f>
        <v>0</v>
      </c>
      <c r="K166" s="207"/>
      <c r="L166" s="144"/>
      <c r="M166" s="146">
        <f>K166*L166</f>
        <v>0</v>
      </c>
      <c r="N166" s="143"/>
      <c r="O166" s="144"/>
      <c r="P166" s="146">
        <f>N166*O166</f>
        <v>0</v>
      </c>
      <c r="Q166" s="207"/>
      <c r="R166" s="144"/>
      <c r="S166" s="146">
        <f>Q166*R166</f>
        <v>0</v>
      </c>
      <c r="T166" s="143"/>
      <c r="U166" s="144"/>
      <c r="V166" s="146">
        <f>T166*U166</f>
        <v>0</v>
      </c>
      <c r="W166" s="207"/>
      <c r="X166" s="144"/>
      <c r="Y166" s="146">
        <f>W166*X166</f>
        <v>0</v>
      </c>
      <c r="Z166" s="143"/>
      <c r="AA166" s="144"/>
      <c r="AB166" s="146">
        <f>Z166*AA166</f>
        <v>0</v>
      </c>
      <c r="AC166" s="132">
        <f>G166+M166+S166+Y166</f>
        <v>0</v>
      </c>
      <c r="AD166" s="133">
        <f>J166+P166+V166+AB166</f>
        <v>0</v>
      </c>
      <c r="AE166" s="183">
        <f>AC166-AD166</f>
        <v>0</v>
      </c>
      <c r="AF166" s="274" t="e">
        <f>AE166/AC166</f>
        <v>#DIV/0!</v>
      </c>
      <c r="AG166" s="275"/>
      <c r="AH166" s="99"/>
      <c r="AI166" s="99"/>
    </row>
    <row r="167" spans="1:35" ht="15" customHeight="1">
      <c r="A167" s="279" t="s">
        <v>206</v>
      </c>
      <c r="B167" s="280"/>
      <c r="C167" s="281"/>
      <c r="D167" s="282"/>
      <c r="E167" s="283">
        <f t="shared" ref="E167:AB167" si="73">SUM(E163:E166)</f>
        <v>0</v>
      </c>
      <c r="F167" s="284">
        <f t="shared" si="73"/>
        <v>0</v>
      </c>
      <c r="G167" s="285">
        <f t="shared" si="73"/>
        <v>0</v>
      </c>
      <c r="H167" s="286">
        <f t="shared" si="73"/>
        <v>0</v>
      </c>
      <c r="I167" s="287">
        <f t="shared" si="73"/>
        <v>0</v>
      </c>
      <c r="J167" s="288">
        <f t="shared" si="73"/>
        <v>0</v>
      </c>
      <c r="K167" s="289">
        <f t="shared" si="73"/>
        <v>0</v>
      </c>
      <c r="L167" s="284">
        <f t="shared" si="73"/>
        <v>0</v>
      </c>
      <c r="M167" s="290">
        <f t="shared" si="73"/>
        <v>0</v>
      </c>
      <c r="N167" s="283">
        <f t="shared" si="73"/>
        <v>0</v>
      </c>
      <c r="O167" s="284">
        <f t="shared" si="73"/>
        <v>0</v>
      </c>
      <c r="P167" s="290">
        <f t="shared" si="73"/>
        <v>0</v>
      </c>
      <c r="Q167" s="289">
        <f t="shared" si="73"/>
        <v>0</v>
      </c>
      <c r="R167" s="284">
        <f t="shared" si="73"/>
        <v>0</v>
      </c>
      <c r="S167" s="290">
        <f t="shared" si="73"/>
        <v>0</v>
      </c>
      <c r="T167" s="283">
        <f t="shared" si="73"/>
        <v>0</v>
      </c>
      <c r="U167" s="284">
        <f t="shared" si="73"/>
        <v>0</v>
      </c>
      <c r="V167" s="290">
        <f t="shared" si="73"/>
        <v>0</v>
      </c>
      <c r="W167" s="289">
        <f t="shared" si="73"/>
        <v>0</v>
      </c>
      <c r="X167" s="284">
        <f t="shared" si="73"/>
        <v>0</v>
      </c>
      <c r="Y167" s="290">
        <f t="shared" si="73"/>
        <v>0</v>
      </c>
      <c r="Z167" s="283">
        <f t="shared" si="73"/>
        <v>0</v>
      </c>
      <c r="AA167" s="284">
        <f t="shared" si="73"/>
        <v>0</v>
      </c>
      <c r="AB167" s="290">
        <f t="shared" si="73"/>
        <v>0</v>
      </c>
      <c r="AC167" s="189">
        <f>G167+M167+S167+Y167</f>
        <v>0</v>
      </c>
      <c r="AD167" s="194">
        <f>J167+P167+V167+AB167</f>
        <v>0</v>
      </c>
      <c r="AE167" s="193">
        <f>AC167-AD167</f>
        <v>0</v>
      </c>
      <c r="AF167" s="249" t="e">
        <f>AE167/AC167</f>
        <v>#DIV/0!</v>
      </c>
      <c r="AG167" s="196"/>
      <c r="AH167" s="99"/>
      <c r="AI167" s="99"/>
    </row>
    <row r="168" spans="1:35" ht="15" customHeight="1">
      <c r="A168" s="246" t="s">
        <v>99</v>
      </c>
      <c r="B168" s="291" t="s">
        <v>30</v>
      </c>
      <c r="C168" s="165" t="s">
        <v>207</v>
      </c>
      <c r="D168" s="292"/>
      <c r="E168" s="89"/>
      <c r="F168" s="90"/>
      <c r="G168" s="90"/>
      <c r="H168" s="89"/>
      <c r="I168" s="90"/>
      <c r="J168" s="94"/>
      <c r="K168" s="90"/>
      <c r="L168" s="90"/>
      <c r="M168" s="94"/>
      <c r="N168" s="89"/>
      <c r="O168" s="90"/>
      <c r="P168" s="94"/>
      <c r="Q168" s="90"/>
      <c r="R168" s="90"/>
      <c r="S168" s="94"/>
      <c r="T168" s="89"/>
      <c r="U168" s="90"/>
      <c r="V168" s="94"/>
      <c r="W168" s="90"/>
      <c r="X168" s="90"/>
      <c r="Y168" s="94"/>
      <c r="Z168" s="89"/>
      <c r="AA168" s="90"/>
      <c r="AB168" s="90"/>
      <c r="AC168" s="240"/>
      <c r="AD168" s="241"/>
      <c r="AE168" s="241"/>
      <c r="AF168" s="255"/>
      <c r="AG168" s="256"/>
      <c r="AH168" s="99"/>
      <c r="AI168" s="99"/>
    </row>
    <row r="169" spans="1:35" ht="30" customHeight="1">
      <c r="A169" s="293" t="s">
        <v>104</v>
      </c>
      <c r="B169" s="294" t="s">
        <v>105</v>
      </c>
      <c r="C169" s="295" t="s">
        <v>208</v>
      </c>
      <c r="D169" s="296"/>
      <c r="E169" s="297"/>
      <c r="F169" s="298"/>
      <c r="G169" s="299">
        <f>E169*F169</f>
        <v>0</v>
      </c>
      <c r="H169" s="261"/>
      <c r="I169" s="262"/>
      <c r="J169" s="264">
        <f>H169*I169</f>
        <v>0</v>
      </c>
      <c r="K169" s="300"/>
      <c r="L169" s="298"/>
      <c r="M169" s="301">
        <f>K169*L169</f>
        <v>0</v>
      </c>
      <c r="N169" s="297"/>
      <c r="O169" s="298"/>
      <c r="P169" s="301">
        <f>N169*O169</f>
        <v>0</v>
      </c>
      <c r="Q169" s="300"/>
      <c r="R169" s="298"/>
      <c r="S169" s="301">
        <f>Q169*R169</f>
        <v>0</v>
      </c>
      <c r="T169" s="297"/>
      <c r="U169" s="298"/>
      <c r="V169" s="301">
        <f>T169*U169</f>
        <v>0</v>
      </c>
      <c r="W169" s="300"/>
      <c r="X169" s="298"/>
      <c r="Y169" s="301">
        <f>W169*X169</f>
        <v>0</v>
      </c>
      <c r="Z169" s="297"/>
      <c r="AA169" s="298"/>
      <c r="AB169" s="301">
        <f>Z169*AA169</f>
        <v>0</v>
      </c>
      <c r="AC169" s="266">
        <f>G169+M169+S169+Y169</f>
        <v>0</v>
      </c>
      <c r="AD169" s="267">
        <f>J169+P169+V169+AB169</f>
        <v>0</v>
      </c>
      <c r="AE169" s="268">
        <f>AC169-AD169</f>
        <v>0</v>
      </c>
      <c r="AF169" s="269" t="e">
        <f>AE169/AC169</f>
        <v>#DIV/0!</v>
      </c>
      <c r="AG169" s="270"/>
      <c r="AH169" s="99"/>
      <c r="AI169" s="99"/>
    </row>
    <row r="170" spans="1:35" ht="30" customHeight="1">
      <c r="A170" s="302" t="s">
        <v>104</v>
      </c>
      <c r="B170" s="294" t="s">
        <v>108</v>
      </c>
      <c r="C170" s="303" t="s">
        <v>209</v>
      </c>
      <c r="D170" s="128"/>
      <c r="E170" s="129"/>
      <c r="F170" s="130"/>
      <c r="G170" s="119">
        <f>E170*F170</f>
        <v>0</v>
      </c>
      <c r="H170" s="129"/>
      <c r="I170" s="130"/>
      <c r="J170" s="138">
        <f>H170*I170</f>
        <v>0</v>
      </c>
      <c r="K170" s="227"/>
      <c r="L170" s="130"/>
      <c r="M170" s="228">
        <f>K170*L170</f>
        <v>0</v>
      </c>
      <c r="N170" s="129"/>
      <c r="O170" s="130"/>
      <c r="P170" s="228">
        <f>N170*O170</f>
        <v>0</v>
      </c>
      <c r="Q170" s="227"/>
      <c r="R170" s="130"/>
      <c r="S170" s="228">
        <f>Q170*R170</f>
        <v>0</v>
      </c>
      <c r="T170" s="129"/>
      <c r="U170" s="130"/>
      <c r="V170" s="228">
        <f>T170*U170</f>
        <v>0</v>
      </c>
      <c r="W170" s="227"/>
      <c r="X170" s="130"/>
      <c r="Y170" s="228">
        <f>W170*X170</f>
        <v>0</v>
      </c>
      <c r="Z170" s="129"/>
      <c r="AA170" s="130"/>
      <c r="AB170" s="228">
        <f>Z170*AA170</f>
        <v>0</v>
      </c>
      <c r="AC170" s="132">
        <f>G170+M170+S170+Y170</f>
        <v>0</v>
      </c>
      <c r="AD170" s="133">
        <f>J170+P170+V170+AB170</f>
        <v>0</v>
      </c>
      <c r="AE170" s="183">
        <f>AC170-AD170</f>
        <v>0</v>
      </c>
      <c r="AF170" s="274" t="e">
        <f>AE170/AC170</f>
        <v>#DIV/0!</v>
      </c>
      <c r="AG170" s="275"/>
      <c r="AH170" s="99"/>
      <c r="AI170" s="99"/>
    </row>
    <row r="171" spans="1:35" ht="15" customHeight="1">
      <c r="A171" s="185" t="s">
        <v>210</v>
      </c>
      <c r="B171" s="186"/>
      <c r="C171" s="187"/>
      <c r="D171" s="188"/>
      <c r="E171" s="189">
        <f t="shared" ref="E171:AB171" si="74">SUM(E169:E170)</f>
        <v>0</v>
      </c>
      <c r="F171" s="190">
        <f t="shared" si="74"/>
        <v>0</v>
      </c>
      <c r="G171" s="191">
        <f t="shared" si="74"/>
        <v>0</v>
      </c>
      <c r="H171" s="155">
        <f t="shared" si="74"/>
        <v>0</v>
      </c>
      <c r="I171" s="157">
        <f t="shared" si="74"/>
        <v>0</v>
      </c>
      <c r="J171" s="208">
        <f t="shared" si="74"/>
        <v>0</v>
      </c>
      <c r="K171" s="192">
        <f t="shared" si="74"/>
        <v>0</v>
      </c>
      <c r="L171" s="190">
        <f t="shared" si="74"/>
        <v>0</v>
      </c>
      <c r="M171" s="193">
        <f t="shared" si="74"/>
        <v>0</v>
      </c>
      <c r="N171" s="189">
        <f t="shared" si="74"/>
        <v>0</v>
      </c>
      <c r="O171" s="190">
        <f t="shared" si="74"/>
        <v>0</v>
      </c>
      <c r="P171" s="193">
        <f t="shared" si="74"/>
        <v>0</v>
      </c>
      <c r="Q171" s="192">
        <f t="shared" si="74"/>
        <v>0</v>
      </c>
      <c r="R171" s="190">
        <f t="shared" si="74"/>
        <v>0</v>
      </c>
      <c r="S171" s="193">
        <f t="shared" si="74"/>
        <v>0</v>
      </c>
      <c r="T171" s="189">
        <f t="shared" si="74"/>
        <v>0</v>
      </c>
      <c r="U171" s="190">
        <f t="shared" si="74"/>
        <v>0</v>
      </c>
      <c r="V171" s="193">
        <f t="shared" si="74"/>
        <v>0</v>
      </c>
      <c r="W171" s="192">
        <f t="shared" si="74"/>
        <v>0</v>
      </c>
      <c r="X171" s="190">
        <f t="shared" si="74"/>
        <v>0</v>
      </c>
      <c r="Y171" s="193">
        <f t="shared" si="74"/>
        <v>0</v>
      </c>
      <c r="Z171" s="189">
        <f t="shared" si="74"/>
        <v>0</v>
      </c>
      <c r="AA171" s="190">
        <f t="shared" si="74"/>
        <v>0</v>
      </c>
      <c r="AB171" s="193">
        <f t="shared" si="74"/>
        <v>0</v>
      </c>
      <c r="AC171" s="155">
        <f>G171+M171+S171+Y171</f>
        <v>0</v>
      </c>
      <c r="AD171" s="160">
        <f>J171+P171+V171+AB171</f>
        <v>0</v>
      </c>
      <c r="AE171" s="208">
        <f>AC171-AD171</f>
        <v>0</v>
      </c>
      <c r="AF171" s="304" t="e">
        <f>AE171/AC171</f>
        <v>#DIV/0!</v>
      </c>
      <c r="AG171" s="305"/>
      <c r="AH171" s="99"/>
      <c r="AI171" s="99"/>
    </row>
    <row r="172" spans="1:35" ht="54.75" customHeight="1">
      <c r="A172" s="306" t="s">
        <v>99</v>
      </c>
      <c r="B172" s="291" t="s">
        <v>31</v>
      </c>
      <c r="C172" s="165" t="s">
        <v>211</v>
      </c>
      <c r="D172" s="292"/>
      <c r="E172" s="89"/>
      <c r="F172" s="90"/>
      <c r="G172" s="90"/>
      <c r="H172" s="89"/>
      <c r="I172" s="90"/>
      <c r="J172" s="94"/>
      <c r="K172" s="90"/>
      <c r="L172" s="90"/>
      <c r="M172" s="94"/>
      <c r="N172" s="89"/>
      <c r="O172" s="90"/>
      <c r="P172" s="94"/>
      <c r="Q172" s="90"/>
      <c r="R172" s="90"/>
      <c r="S172" s="94"/>
      <c r="T172" s="89"/>
      <c r="U172" s="90"/>
      <c r="V172" s="94"/>
      <c r="W172" s="90"/>
      <c r="X172" s="90"/>
      <c r="Y172" s="94"/>
      <c r="Z172" s="89"/>
      <c r="AA172" s="90"/>
      <c r="AB172" s="94"/>
      <c r="AC172" s="240"/>
      <c r="AD172" s="241"/>
      <c r="AE172" s="241"/>
      <c r="AF172" s="255"/>
      <c r="AG172" s="256"/>
      <c r="AH172" s="99"/>
      <c r="AI172" s="99"/>
    </row>
    <row r="173" spans="1:35" ht="30" customHeight="1">
      <c r="A173" s="293" t="s">
        <v>104</v>
      </c>
      <c r="B173" s="294" t="s">
        <v>105</v>
      </c>
      <c r="C173" s="295" t="s">
        <v>212</v>
      </c>
      <c r="D173" s="296" t="s">
        <v>213</v>
      </c>
      <c r="E173" s="297"/>
      <c r="F173" s="298"/>
      <c r="G173" s="299">
        <f>E173*F173</f>
        <v>0</v>
      </c>
      <c r="H173" s="261"/>
      <c r="I173" s="262"/>
      <c r="J173" s="264">
        <f>H173*I173</f>
        <v>0</v>
      </c>
      <c r="K173" s="300"/>
      <c r="L173" s="298"/>
      <c r="M173" s="301">
        <f>K173*L173</f>
        <v>0</v>
      </c>
      <c r="N173" s="297"/>
      <c r="O173" s="298"/>
      <c r="P173" s="301">
        <f>N173*O173</f>
        <v>0</v>
      </c>
      <c r="Q173" s="300"/>
      <c r="R173" s="298"/>
      <c r="S173" s="301">
        <f>Q173*R173</f>
        <v>0</v>
      </c>
      <c r="T173" s="297"/>
      <c r="U173" s="298"/>
      <c r="V173" s="301">
        <f>T173*U173</f>
        <v>0</v>
      </c>
      <c r="W173" s="300"/>
      <c r="X173" s="298"/>
      <c r="Y173" s="301">
        <f>W173*X173</f>
        <v>0</v>
      </c>
      <c r="Z173" s="297"/>
      <c r="AA173" s="298"/>
      <c r="AB173" s="301">
        <f>Z173*AA173</f>
        <v>0</v>
      </c>
      <c r="AC173" s="266">
        <f>G173+M173+S173+Y173</f>
        <v>0</v>
      </c>
      <c r="AD173" s="267">
        <f>J173+P173+V173+AB173</f>
        <v>0</v>
      </c>
      <c r="AE173" s="268">
        <f>AC173-AD173</f>
        <v>0</v>
      </c>
      <c r="AF173" s="274" t="e">
        <f>AE173/AC173</f>
        <v>#DIV/0!</v>
      </c>
      <c r="AG173" s="275"/>
      <c r="AH173" s="99"/>
      <c r="AI173" s="99"/>
    </row>
    <row r="174" spans="1:35" ht="30" customHeight="1">
      <c r="A174" s="302" t="s">
        <v>104</v>
      </c>
      <c r="B174" s="294" t="s">
        <v>108</v>
      </c>
      <c r="C174" s="303" t="s">
        <v>212</v>
      </c>
      <c r="D174" s="128" t="s">
        <v>213</v>
      </c>
      <c r="E174" s="129"/>
      <c r="F174" s="130"/>
      <c r="G174" s="119">
        <f>E174*F174</f>
        <v>0</v>
      </c>
      <c r="H174" s="129"/>
      <c r="I174" s="130"/>
      <c r="J174" s="138">
        <f>H174*I174</f>
        <v>0</v>
      </c>
      <c r="K174" s="227"/>
      <c r="L174" s="130"/>
      <c r="M174" s="228">
        <f>K174*L174</f>
        <v>0</v>
      </c>
      <c r="N174" s="129"/>
      <c r="O174" s="130"/>
      <c r="P174" s="228">
        <f>N174*O174</f>
        <v>0</v>
      </c>
      <c r="Q174" s="227"/>
      <c r="R174" s="130"/>
      <c r="S174" s="228">
        <f>Q174*R174</f>
        <v>0</v>
      </c>
      <c r="T174" s="129"/>
      <c r="U174" s="130"/>
      <c r="V174" s="228">
        <f>T174*U174</f>
        <v>0</v>
      </c>
      <c r="W174" s="227"/>
      <c r="X174" s="130"/>
      <c r="Y174" s="228">
        <f>W174*X174</f>
        <v>0</v>
      </c>
      <c r="Z174" s="129"/>
      <c r="AA174" s="130"/>
      <c r="AB174" s="228">
        <f>Z174*AA174</f>
        <v>0</v>
      </c>
      <c r="AC174" s="132">
        <f>G174+M174+S174+Y174</f>
        <v>0</v>
      </c>
      <c r="AD174" s="133">
        <f>J174+P174+V174+AB174</f>
        <v>0</v>
      </c>
      <c r="AE174" s="183">
        <f>AC174-AD174</f>
        <v>0</v>
      </c>
      <c r="AF174" s="274" t="e">
        <f>AE174/AC174</f>
        <v>#DIV/0!</v>
      </c>
      <c r="AG174" s="275"/>
      <c r="AH174" s="99"/>
      <c r="AI174" s="99"/>
    </row>
    <row r="175" spans="1:35" ht="42" customHeight="1">
      <c r="A175" s="465" t="s">
        <v>214</v>
      </c>
      <c r="B175" s="455"/>
      <c r="C175" s="456"/>
      <c r="D175" s="307"/>
      <c r="E175" s="308">
        <f t="shared" ref="E175:AB175" si="75">SUM(E173:E174)</f>
        <v>0</v>
      </c>
      <c r="F175" s="309">
        <f t="shared" si="75"/>
        <v>0</v>
      </c>
      <c r="G175" s="310">
        <f t="shared" si="75"/>
        <v>0</v>
      </c>
      <c r="H175" s="311">
        <f t="shared" si="75"/>
        <v>0</v>
      </c>
      <c r="I175" s="312">
        <f t="shared" si="75"/>
        <v>0</v>
      </c>
      <c r="J175" s="312">
        <f t="shared" si="75"/>
        <v>0</v>
      </c>
      <c r="K175" s="313">
        <f t="shared" si="75"/>
        <v>0</v>
      </c>
      <c r="L175" s="309">
        <f t="shared" si="75"/>
        <v>0</v>
      </c>
      <c r="M175" s="309">
        <f t="shared" si="75"/>
        <v>0</v>
      </c>
      <c r="N175" s="308">
        <f t="shared" si="75"/>
        <v>0</v>
      </c>
      <c r="O175" s="309">
        <f t="shared" si="75"/>
        <v>0</v>
      </c>
      <c r="P175" s="309">
        <f t="shared" si="75"/>
        <v>0</v>
      </c>
      <c r="Q175" s="313">
        <f t="shared" si="75"/>
        <v>0</v>
      </c>
      <c r="R175" s="309">
        <f t="shared" si="75"/>
        <v>0</v>
      </c>
      <c r="S175" s="309">
        <f t="shared" si="75"/>
        <v>0</v>
      </c>
      <c r="T175" s="308">
        <f t="shared" si="75"/>
        <v>0</v>
      </c>
      <c r="U175" s="309">
        <f t="shared" si="75"/>
        <v>0</v>
      </c>
      <c r="V175" s="309">
        <f t="shared" si="75"/>
        <v>0</v>
      </c>
      <c r="W175" s="313">
        <f t="shared" si="75"/>
        <v>0</v>
      </c>
      <c r="X175" s="309">
        <f t="shared" si="75"/>
        <v>0</v>
      </c>
      <c r="Y175" s="309">
        <f t="shared" si="75"/>
        <v>0</v>
      </c>
      <c r="Z175" s="308">
        <f t="shared" si="75"/>
        <v>0</v>
      </c>
      <c r="AA175" s="309">
        <f t="shared" si="75"/>
        <v>0</v>
      </c>
      <c r="AB175" s="309">
        <f t="shared" si="75"/>
        <v>0</v>
      </c>
      <c r="AC175" s="155">
        <f>G175+M175+S175+Y175</f>
        <v>0</v>
      </c>
      <c r="AD175" s="160">
        <f>J175+P175+V175+AB175</f>
        <v>0</v>
      </c>
      <c r="AE175" s="208">
        <f>AC175-AD175</f>
        <v>0</v>
      </c>
      <c r="AF175" s="314" t="e">
        <f>AE175/AC175</f>
        <v>#DIV/0!</v>
      </c>
      <c r="AG175" s="315"/>
      <c r="AH175" s="99"/>
      <c r="AI175" s="99"/>
    </row>
    <row r="176" spans="1:35" ht="15.75" customHeight="1">
      <c r="A176" s="197" t="s">
        <v>99</v>
      </c>
      <c r="B176" s="247" t="s">
        <v>32</v>
      </c>
      <c r="C176" s="250" t="s">
        <v>215</v>
      </c>
      <c r="D176" s="316"/>
      <c r="E176" s="317"/>
      <c r="F176" s="318"/>
      <c r="G176" s="318"/>
      <c r="H176" s="317"/>
      <c r="I176" s="318"/>
      <c r="J176" s="318"/>
      <c r="K176" s="318"/>
      <c r="L176" s="318"/>
      <c r="M176" s="319"/>
      <c r="N176" s="317"/>
      <c r="O176" s="318"/>
      <c r="P176" s="319"/>
      <c r="Q176" s="318"/>
      <c r="R176" s="318"/>
      <c r="S176" s="319"/>
      <c r="T176" s="317"/>
      <c r="U176" s="318"/>
      <c r="V176" s="319"/>
      <c r="W176" s="318"/>
      <c r="X176" s="318"/>
      <c r="Y176" s="319"/>
      <c r="Z176" s="317"/>
      <c r="AA176" s="318"/>
      <c r="AB176" s="319"/>
      <c r="AC176" s="317"/>
      <c r="AD176" s="318"/>
      <c r="AE176" s="318"/>
      <c r="AF176" s="255"/>
      <c r="AG176" s="256"/>
      <c r="AH176" s="99"/>
      <c r="AI176" s="99"/>
    </row>
    <row r="177" spans="1:35" ht="30" customHeight="1">
      <c r="A177" s="257" t="s">
        <v>104</v>
      </c>
      <c r="B177" s="258" t="s">
        <v>105</v>
      </c>
      <c r="C177" s="259" t="s">
        <v>216</v>
      </c>
      <c r="D177" s="260" t="s">
        <v>217</v>
      </c>
      <c r="E177" s="261"/>
      <c r="F177" s="262"/>
      <c r="G177" s="263">
        <f>E177*F177</f>
        <v>0</v>
      </c>
      <c r="H177" s="261"/>
      <c r="I177" s="262"/>
      <c r="J177" s="264">
        <f>H177*I177</f>
        <v>0</v>
      </c>
      <c r="K177" s="265"/>
      <c r="L177" s="262"/>
      <c r="M177" s="264">
        <f>K177*L177</f>
        <v>0</v>
      </c>
      <c r="N177" s="261"/>
      <c r="O177" s="262"/>
      <c r="P177" s="264">
        <f>N177*O177</f>
        <v>0</v>
      </c>
      <c r="Q177" s="265"/>
      <c r="R177" s="262"/>
      <c r="S177" s="264">
        <f>Q177*R177</f>
        <v>0</v>
      </c>
      <c r="T177" s="261"/>
      <c r="U177" s="262"/>
      <c r="V177" s="264">
        <f>T177*U177</f>
        <v>0</v>
      </c>
      <c r="W177" s="265"/>
      <c r="X177" s="262"/>
      <c r="Y177" s="264">
        <f>W177*X177</f>
        <v>0</v>
      </c>
      <c r="Z177" s="261"/>
      <c r="AA177" s="262"/>
      <c r="AB177" s="263">
        <f>Z177*AA177</f>
        <v>0</v>
      </c>
      <c r="AC177" s="266">
        <f>G177+M177+S177+Y177</f>
        <v>0</v>
      </c>
      <c r="AD177" s="320">
        <f>J177+P177+V177+AB177</f>
        <v>0</v>
      </c>
      <c r="AE177" s="321">
        <f>AC177-AD177</f>
        <v>0</v>
      </c>
      <c r="AF177" s="322" t="e">
        <f>AE177/AC177</f>
        <v>#DIV/0!</v>
      </c>
      <c r="AG177" s="275"/>
      <c r="AH177" s="99"/>
      <c r="AI177" s="99"/>
    </row>
    <row r="178" spans="1:35" ht="30" customHeight="1">
      <c r="A178" s="113" t="s">
        <v>104</v>
      </c>
      <c r="B178" s="271" t="s">
        <v>108</v>
      </c>
      <c r="C178" s="272" t="s">
        <v>218</v>
      </c>
      <c r="D178" s="273" t="s">
        <v>219</v>
      </c>
      <c r="E178" s="117"/>
      <c r="F178" s="118"/>
      <c r="G178" s="119">
        <f>E178*F178</f>
        <v>0</v>
      </c>
      <c r="H178" s="117"/>
      <c r="I178" s="118"/>
      <c r="J178" s="138">
        <f>H178*I178</f>
        <v>0</v>
      </c>
      <c r="K178" s="205"/>
      <c r="L178" s="118"/>
      <c r="M178" s="138">
        <f>K178*L178</f>
        <v>0</v>
      </c>
      <c r="N178" s="117"/>
      <c r="O178" s="118"/>
      <c r="P178" s="138">
        <f>N178*O178</f>
        <v>0</v>
      </c>
      <c r="Q178" s="205"/>
      <c r="R178" s="118"/>
      <c r="S178" s="138">
        <f>Q178*R178</f>
        <v>0</v>
      </c>
      <c r="T178" s="117"/>
      <c r="U178" s="118"/>
      <c r="V178" s="138">
        <f>T178*U178</f>
        <v>0</v>
      </c>
      <c r="W178" s="205"/>
      <c r="X178" s="118"/>
      <c r="Y178" s="138">
        <f>W178*X178</f>
        <v>0</v>
      </c>
      <c r="Z178" s="117"/>
      <c r="AA178" s="118"/>
      <c r="AB178" s="119">
        <f>Z178*AA178</f>
        <v>0</v>
      </c>
      <c r="AC178" s="120">
        <f>G178+M178+S178+Y178</f>
        <v>0</v>
      </c>
      <c r="AD178" s="323">
        <f>J178+P178+V178+AB178</f>
        <v>0</v>
      </c>
      <c r="AE178" s="324">
        <f>AC178-AD178</f>
        <v>0</v>
      </c>
      <c r="AF178" s="322" t="e">
        <f>AE178/AC178</f>
        <v>#DIV/0!</v>
      </c>
      <c r="AG178" s="275"/>
      <c r="AH178" s="99"/>
      <c r="AI178" s="99"/>
    </row>
    <row r="179" spans="1:35" ht="30" customHeight="1">
      <c r="A179" s="139" t="s">
        <v>104</v>
      </c>
      <c r="B179" s="276" t="s">
        <v>109</v>
      </c>
      <c r="C179" s="277" t="s">
        <v>220</v>
      </c>
      <c r="D179" s="278" t="s">
        <v>219</v>
      </c>
      <c r="E179" s="143"/>
      <c r="F179" s="144"/>
      <c r="G179" s="145">
        <f>E179*F179</f>
        <v>0</v>
      </c>
      <c r="H179" s="143"/>
      <c r="I179" s="144"/>
      <c r="J179" s="146">
        <f>H179*I179</f>
        <v>0</v>
      </c>
      <c r="K179" s="207"/>
      <c r="L179" s="144"/>
      <c r="M179" s="146">
        <f>K179*L179</f>
        <v>0</v>
      </c>
      <c r="N179" s="143"/>
      <c r="O179" s="144"/>
      <c r="P179" s="146">
        <f>N179*O179</f>
        <v>0</v>
      </c>
      <c r="Q179" s="207"/>
      <c r="R179" s="144"/>
      <c r="S179" s="146">
        <f>Q179*R179</f>
        <v>0</v>
      </c>
      <c r="T179" s="143"/>
      <c r="U179" s="144"/>
      <c r="V179" s="146">
        <f>T179*U179</f>
        <v>0</v>
      </c>
      <c r="W179" s="207"/>
      <c r="X179" s="144"/>
      <c r="Y179" s="146">
        <f>W179*X179</f>
        <v>0</v>
      </c>
      <c r="Z179" s="143"/>
      <c r="AA179" s="144"/>
      <c r="AB179" s="145">
        <f>Z179*AA179</f>
        <v>0</v>
      </c>
      <c r="AC179" s="236">
        <f>G179+M179+S179+Y179</f>
        <v>0</v>
      </c>
      <c r="AD179" s="325">
        <f>J179+P179+V179+AB179</f>
        <v>0</v>
      </c>
      <c r="AE179" s="324">
        <f>AC179-AD179</f>
        <v>0</v>
      </c>
      <c r="AF179" s="322" t="e">
        <f>AE179/AC179</f>
        <v>#DIV/0!</v>
      </c>
      <c r="AG179" s="275"/>
      <c r="AH179" s="99"/>
      <c r="AI179" s="99"/>
    </row>
    <row r="180" spans="1:35" ht="15.75" customHeight="1">
      <c r="A180" s="466" t="s">
        <v>221</v>
      </c>
      <c r="B180" s="467"/>
      <c r="C180" s="467"/>
      <c r="D180" s="326"/>
      <c r="E180" s="327">
        <f t="shared" ref="E180:AB180" si="76">SUM(E177:E179)</f>
        <v>0</v>
      </c>
      <c r="F180" s="328">
        <f t="shared" si="76"/>
        <v>0</v>
      </c>
      <c r="G180" s="329">
        <f t="shared" si="76"/>
        <v>0</v>
      </c>
      <c r="H180" s="330">
        <f t="shared" si="76"/>
        <v>0</v>
      </c>
      <c r="I180" s="331">
        <f t="shared" si="76"/>
        <v>0</v>
      </c>
      <c r="J180" s="331">
        <f t="shared" si="76"/>
        <v>0</v>
      </c>
      <c r="K180" s="332">
        <f t="shared" si="76"/>
        <v>0</v>
      </c>
      <c r="L180" s="328">
        <f t="shared" si="76"/>
        <v>0</v>
      </c>
      <c r="M180" s="328">
        <f t="shared" si="76"/>
        <v>0</v>
      </c>
      <c r="N180" s="327">
        <f t="shared" si="76"/>
        <v>0</v>
      </c>
      <c r="O180" s="328">
        <f t="shared" si="76"/>
        <v>0</v>
      </c>
      <c r="P180" s="328">
        <f t="shared" si="76"/>
        <v>0</v>
      </c>
      <c r="Q180" s="332">
        <f t="shared" si="76"/>
        <v>0</v>
      </c>
      <c r="R180" s="328">
        <f t="shared" si="76"/>
        <v>0</v>
      </c>
      <c r="S180" s="328">
        <f t="shared" si="76"/>
        <v>0</v>
      </c>
      <c r="T180" s="327">
        <f t="shared" si="76"/>
        <v>0</v>
      </c>
      <c r="U180" s="328">
        <f t="shared" si="76"/>
        <v>0</v>
      </c>
      <c r="V180" s="328">
        <f t="shared" si="76"/>
        <v>0</v>
      </c>
      <c r="W180" s="332">
        <f t="shared" si="76"/>
        <v>0</v>
      </c>
      <c r="X180" s="328">
        <f t="shared" si="76"/>
        <v>0</v>
      </c>
      <c r="Y180" s="328">
        <f t="shared" si="76"/>
        <v>0</v>
      </c>
      <c r="Z180" s="327">
        <f t="shared" si="76"/>
        <v>0</v>
      </c>
      <c r="AA180" s="328">
        <f t="shared" si="76"/>
        <v>0</v>
      </c>
      <c r="AB180" s="328">
        <f t="shared" si="76"/>
        <v>0</v>
      </c>
      <c r="AC180" s="286">
        <f>G180+M180+S180+Y180</f>
        <v>0</v>
      </c>
      <c r="AD180" s="333">
        <f>J180+P180+V180+AB180</f>
        <v>0</v>
      </c>
      <c r="AE180" s="334">
        <f>AC180-AD180</f>
        <v>0</v>
      </c>
      <c r="AF180" s="335" t="e">
        <f>AE180/AC180</f>
        <v>#DIV/0!</v>
      </c>
      <c r="AG180" s="315"/>
      <c r="AH180" s="99"/>
      <c r="AI180" s="99"/>
    </row>
    <row r="181" spans="1:35" ht="15" customHeight="1">
      <c r="A181" s="197" t="s">
        <v>99</v>
      </c>
      <c r="B181" s="247" t="s">
        <v>33</v>
      </c>
      <c r="C181" s="250" t="s">
        <v>222</v>
      </c>
      <c r="D181" s="251"/>
      <c r="E181" s="252"/>
      <c r="F181" s="253"/>
      <c r="G181" s="253"/>
      <c r="H181" s="252"/>
      <c r="I181" s="253"/>
      <c r="J181" s="254"/>
      <c r="K181" s="253"/>
      <c r="L181" s="253"/>
      <c r="M181" s="254"/>
      <c r="N181" s="252"/>
      <c r="O181" s="253"/>
      <c r="P181" s="254"/>
      <c r="Q181" s="253"/>
      <c r="R181" s="253"/>
      <c r="S181" s="254"/>
      <c r="T181" s="252"/>
      <c r="U181" s="253"/>
      <c r="V181" s="254"/>
      <c r="W181" s="253"/>
      <c r="X181" s="253"/>
      <c r="Y181" s="254"/>
      <c r="Z181" s="252"/>
      <c r="AA181" s="253"/>
      <c r="AB181" s="254"/>
      <c r="AC181" s="317"/>
      <c r="AD181" s="318"/>
      <c r="AE181" s="336"/>
      <c r="AF181" s="337"/>
      <c r="AG181" s="338"/>
      <c r="AH181" s="99"/>
      <c r="AI181" s="99"/>
    </row>
    <row r="182" spans="1:35" ht="30" customHeight="1">
      <c r="A182" s="257" t="s">
        <v>104</v>
      </c>
      <c r="B182" s="258" t="s">
        <v>105</v>
      </c>
      <c r="C182" s="259" t="s">
        <v>223</v>
      </c>
      <c r="D182" s="260" t="s">
        <v>224</v>
      </c>
      <c r="E182" s="261"/>
      <c r="F182" s="262"/>
      <c r="G182" s="263">
        <f>E182*F182</f>
        <v>0</v>
      </c>
      <c r="H182" s="261"/>
      <c r="I182" s="262"/>
      <c r="J182" s="264">
        <f>H182*I182</f>
        <v>0</v>
      </c>
      <c r="K182" s="265"/>
      <c r="L182" s="262"/>
      <c r="M182" s="264">
        <f>K182*L182</f>
        <v>0</v>
      </c>
      <c r="N182" s="261"/>
      <c r="O182" s="262"/>
      <c r="P182" s="264">
        <f>N182*O182</f>
        <v>0</v>
      </c>
      <c r="Q182" s="265"/>
      <c r="R182" s="262"/>
      <c r="S182" s="264">
        <f>Q182*R182</f>
        <v>0</v>
      </c>
      <c r="T182" s="261"/>
      <c r="U182" s="262"/>
      <c r="V182" s="264">
        <f>T182*U182</f>
        <v>0</v>
      </c>
      <c r="W182" s="265"/>
      <c r="X182" s="262"/>
      <c r="Y182" s="264">
        <f>W182*X182</f>
        <v>0</v>
      </c>
      <c r="Z182" s="261"/>
      <c r="AA182" s="262"/>
      <c r="AB182" s="263">
        <f>Z182*AA182</f>
        <v>0</v>
      </c>
      <c r="AC182" s="266">
        <f>G182+M182+S182+Y182</f>
        <v>0</v>
      </c>
      <c r="AD182" s="320">
        <f>J182+P182+V182+AB182</f>
        <v>0</v>
      </c>
      <c r="AE182" s="266">
        <f>AC182-AD182</f>
        <v>0</v>
      </c>
      <c r="AF182" s="269" t="e">
        <f>AE182/AC182</f>
        <v>#DIV/0!</v>
      </c>
      <c r="AG182" s="270"/>
      <c r="AH182" s="99"/>
      <c r="AI182" s="99"/>
    </row>
    <row r="183" spans="1:35" ht="30" customHeight="1">
      <c r="A183" s="113" t="s">
        <v>104</v>
      </c>
      <c r="B183" s="271" t="s">
        <v>108</v>
      </c>
      <c r="C183" s="272" t="s">
        <v>225</v>
      </c>
      <c r="D183" s="273" t="s">
        <v>224</v>
      </c>
      <c r="E183" s="117"/>
      <c r="F183" s="118"/>
      <c r="G183" s="119">
        <f>E183*F183</f>
        <v>0</v>
      </c>
      <c r="H183" s="117"/>
      <c r="I183" s="118"/>
      <c r="J183" s="138">
        <f>H183*I183</f>
        <v>0</v>
      </c>
      <c r="K183" s="205"/>
      <c r="L183" s="118"/>
      <c r="M183" s="138">
        <f>K183*L183</f>
        <v>0</v>
      </c>
      <c r="N183" s="117"/>
      <c r="O183" s="118"/>
      <c r="P183" s="138">
        <f>N183*O183</f>
        <v>0</v>
      </c>
      <c r="Q183" s="205"/>
      <c r="R183" s="118"/>
      <c r="S183" s="138">
        <f>Q183*R183</f>
        <v>0</v>
      </c>
      <c r="T183" s="117"/>
      <c r="U183" s="118"/>
      <c r="V183" s="138">
        <f>T183*U183</f>
        <v>0</v>
      </c>
      <c r="W183" s="205"/>
      <c r="X183" s="118"/>
      <c r="Y183" s="138">
        <f>W183*X183</f>
        <v>0</v>
      </c>
      <c r="Z183" s="117"/>
      <c r="AA183" s="118"/>
      <c r="AB183" s="119">
        <f>Z183*AA183</f>
        <v>0</v>
      </c>
      <c r="AC183" s="120">
        <f>G183+M183+S183+Y183</f>
        <v>0</v>
      </c>
      <c r="AD183" s="323">
        <f>J183+P183+V183+AB183</f>
        <v>0</v>
      </c>
      <c r="AE183" s="120">
        <f>AC183-AD183</f>
        <v>0</v>
      </c>
      <c r="AF183" s="274" t="e">
        <f>AE183/AC183</f>
        <v>#DIV/0!</v>
      </c>
      <c r="AG183" s="275"/>
      <c r="AH183" s="99"/>
      <c r="AI183" s="99"/>
    </row>
    <row r="184" spans="1:35" ht="30" customHeight="1">
      <c r="A184" s="113" t="s">
        <v>104</v>
      </c>
      <c r="B184" s="271" t="s">
        <v>109</v>
      </c>
      <c r="C184" s="272" t="s">
        <v>226</v>
      </c>
      <c r="D184" s="273" t="s">
        <v>224</v>
      </c>
      <c r="E184" s="117"/>
      <c r="F184" s="118"/>
      <c r="G184" s="119">
        <f>E184*F184</f>
        <v>0</v>
      </c>
      <c r="H184" s="117"/>
      <c r="I184" s="118"/>
      <c r="J184" s="138">
        <f>H184*I184</f>
        <v>0</v>
      </c>
      <c r="K184" s="205">
        <v>1</v>
      </c>
      <c r="L184" s="118">
        <v>15000</v>
      </c>
      <c r="M184" s="138">
        <f>K184*L184</f>
        <v>15000</v>
      </c>
      <c r="N184" s="117">
        <v>1</v>
      </c>
      <c r="O184" s="118">
        <v>20000</v>
      </c>
      <c r="P184" s="138">
        <f>N184*O184</f>
        <v>20000</v>
      </c>
      <c r="Q184" s="205"/>
      <c r="R184" s="118"/>
      <c r="S184" s="138">
        <f>Q184*R184</f>
        <v>0</v>
      </c>
      <c r="T184" s="117"/>
      <c r="U184" s="118"/>
      <c r="V184" s="138">
        <f>T184*U184</f>
        <v>0</v>
      </c>
      <c r="W184" s="205"/>
      <c r="X184" s="118"/>
      <c r="Y184" s="138">
        <f>W184*X184</f>
        <v>0</v>
      </c>
      <c r="Z184" s="117"/>
      <c r="AA184" s="118"/>
      <c r="AB184" s="119">
        <f>Z184*AA184</f>
        <v>0</v>
      </c>
      <c r="AC184" s="120">
        <f>G184+M184+S184+Y184</f>
        <v>15000</v>
      </c>
      <c r="AD184" s="323">
        <f>J184+P184+V184+AB184</f>
        <v>20000</v>
      </c>
      <c r="AE184" s="120">
        <f>AC184-AD184</f>
        <v>-5000</v>
      </c>
      <c r="AF184" s="274">
        <f>AE184/AC184</f>
        <v>-0.33333333333333331</v>
      </c>
      <c r="AG184" s="275"/>
      <c r="AH184" s="99"/>
      <c r="AI184" s="99"/>
    </row>
    <row r="185" spans="1:35" ht="30" customHeight="1">
      <c r="A185" s="139" t="s">
        <v>104</v>
      </c>
      <c r="B185" s="276" t="s">
        <v>186</v>
      </c>
      <c r="C185" s="277" t="s">
        <v>322</v>
      </c>
      <c r="D185" s="278" t="s">
        <v>224</v>
      </c>
      <c r="E185" s="143"/>
      <c r="F185" s="144"/>
      <c r="G185" s="145">
        <f>E185*F185</f>
        <v>0</v>
      </c>
      <c r="H185" s="143"/>
      <c r="I185" s="144"/>
      <c r="J185" s="146">
        <f>H185*I185</f>
        <v>0</v>
      </c>
      <c r="K185" s="207">
        <v>1</v>
      </c>
      <c r="L185" s="144">
        <v>4700</v>
      </c>
      <c r="M185" s="146">
        <f>K185*L185</f>
        <v>4700</v>
      </c>
      <c r="N185" s="143"/>
      <c r="O185" s="144"/>
      <c r="P185" s="146">
        <f>N185*O185</f>
        <v>0</v>
      </c>
      <c r="Q185" s="207"/>
      <c r="R185" s="144"/>
      <c r="S185" s="146">
        <f>Q185*R185</f>
        <v>0</v>
      </c>
      <c r="T185" s="143"/>
      <c r="U185" s="144"/>
      <c r="V185" s="146">
        <f>T185*U185</f>
        <v>0</v>
      </c>
      <c r="W185" s="207"/>
      <c r="X185" s="144"/>
      <c r="Y185" s="146">
        <f>W185*X185</f>
        <v>0</v>
      </c>
      <c r="Z185" s="143"/>
      <c r="AA185" s="144"/>
      <c r="AB185" s="145">
        <f>Z185*AA185</f>
        <v>0</v>
      </c>
      <c r="AC185" s="236">
        <f>G185+M185+S185+Y185</f>
        <v>4700</v>
      </c>
      <c r="AD185" s="325">
        <f>J185+P185+V185+AB185</f>
        <v>0</v>
      </c>
      <c r="AE185" s="236">
        <f>AC185-AD185</f>
        <v>4700</v>
      </c>
      <c r="AF185" s="339">
        <f>AE185/AC185</f>
        <v>1</v>
      </c>
      <c r="AG185" s="340"/>
      <c r="AH185" s="99"/>
      <c r="AI185" s="99"/>
    </row>
    <row r="186" spans="1:35" ht="15" customHeight="1">
      <c r="A186" s="466" t="s">
        <v>227</v>
      </c>
      <c r="B186" s="467"/>
      <c r="C186" s="467"/>
      <c r="D186" s="282"/>
      <c r="E186" s="327">
        <f t="shared" ref="E186:AB186" si="77">SUM(E182:E185)</f>
        <v>0</v>
      </c>
      <c r="F186" s="328">
        <f t="shared" si="77"/>
        <v>0</v>
      </c>
      <c r="G186" s="329">
        <f t="shared" si="77"/>
        <v>0</v>
      </c>
      <c r="H186" s="330">
        <f t="shared" si="77"/>
        <v>0</v>
      </c>
      <c r="I186" s="331">
        <f t="shared" si="77"/>
        <v>0</v>
      </c>
      <c r="J186" s="331">
        <f t="shared" si="77"/>
        <v>0</v>
      </c>
      <c r="K186" s="332">
        <f t="shared" si="77"/>
        <v>2</v>
      </c>
      <c r="L186" s="328">
        <f t="shared" si="77"/>
        <v>19700</v>
      </c>
      <c r="M186" s="328">
        <f t="shared" si="77"/>
        <v>19700</v>
      </c>
      <c r="N186" s="327">
        <f t="shared" si="77"/>
        <v>1</v>
      </c>
      <c r="O186" s="328">
        <f t="shared" si="77"/>
        <v>20000</v>
      </c>
      <c r="P186" s="328">
        <f t="shared" si="77"/>
        <v>20000</v>
      </c>
      <c r="Q186" s="332">
        <f t="shared" si="77"/>
        <v>0</v>
      </c>
      <c r="R186" s="328">
        <f t="shared" si="77"/>
        <v>0</v>
      </c>
      <c r="S186" s="328">
        <f t="shared" si="77"/>
        <v>0</v>
      </c>
      <c r="T186" s="327">
        <f t="shared" si="77"/>
        <v>0</v>
      </c>
      <c r="U186" s="328">
        <f t="shared" si="77"/>
        <v>0</v>
      </c>
      <c r="V186" s="328">
        <f t="shared" si="77"/>
        <v>0</v>
      </c>
      <c r="W186" s="332">
        <f t="shared" si="77"/>
        <v>0</v>
      </c>
      <c r="X186" s="328">
        <f t="shared" si="77"/>
        <v>0</v>
      </c>
      <c r="Y186" s="328">
        <f t="shared" si="77"/>
        <v>0</v>
      </c>
      <c r="Z186" s="327">
        <f t="shared" si="77"/>
        <v>0</v>
      </c>
      <c r="AA186" s="328">
        <f t="shared" si="77"/>
        <v>0</v>
      </c>
      <c r="AB186" s="328">
        <f t="shared" si="77"/>
        <v>0</v>
      </c>
      <c r="AC186" s="286">
        <f>G186+M186+S186+Y186</f>
        <v>19700</v>
      </c>
      <c r="AD186" s="333">
        <f>J186+P186+V186+AB186</f>
        <v>20000</v>
      </c>
      <c r="AE186" s="341">
        <f>AC186-AD186</f>
        <v>-300</v>
      </c>
      <c r="AF186" s="342">
        <f>AE186/AC186</f>
        <v>-1.5228426395939087E-2</v>
      </c>
      <c r="AG186" s="343"/>
      <c r="AH186" s="99"/>
      <c r="AI186" s="99"/>
    </row>
    <row r="187" spans="1:35" ht="15" customHeight="1">
      <c r="A187" s="344" t="s">
        <v>99</v>
      </c>
      <c r="B187" s="247" t="s">
        <v>228</v>
      </c>
      <c r="C187" s="165" t="s">
        <v>229</v>
      </c>
      <c r="D187" s="239"/>
      <c r="E187" s="240"/>
      <c r="F187" s="241"/>
      <c r="G187" s="241"/>
      <c r="H187" s="240"/>
      <c r="I187" s="241"/>
      <c r="J187" s="241"/>
      <c r="K187" s="241"/>
      <c r="L187" s="241"/>
      <c r="M187" s="242"/>
      <c r="N187" s="240"/>
      <c r="O187" s="241"/>
      <c r="P187" s="242"/>
      <c r="Q187" s="241"/>
      <c r="R187" s="241"/>
      <c r="S187" s="242"/>
      <c r="T187" s="240"/>
      <c r="U187" s="241"/>
      <c r="V187" s="242"/>
      <c r="W187" s="241"/>
      <c r="X187" s="241"/>
      <c r="Y187" s="242"/>
      <c r="Z187" s="240"/>
      <c r="AA187" s="241"/>
      <c r="AB187" s="242"/>
      <c r="AC187" s="240"/>
      <c r="AD187" s="241"/>
      <c r="AE187" s="318"/>
      <c r="AF187" s="337"/>
      <c r="AG187" s="338"/>
      <c r="AH187" s="99"/>
      <c r="AI187" s="99"/>
    </row>
    <row r="188" spans="1:35" ht="30" customHeight="1">
      <c r="A188" s="100" t="s">
        <v>101</v>
      </c>
      <c r="B188" s="101" t="s">
        <v>230</v>
      </c>
      <c r="C188" s="243" t="s">
        <v>231</v>
      </c>
      <c r="D188" s="179"/>
      <c r="E188" s="200">
        <f t="shared" ref="E188:AB188" si="78">SUM(E189:E191)</f>
        <v>0</v>
      </c>
      <c r="F188" s="201">
        <f t="shared" si="78"/>
        <v>0</v>
      </c>
      <c r="G188" s="202">
        <f t="shared" si="78"/>
        <v>0</v>
      </c>
      <c r="H188" s="104">
        <f t="shared" si="78"/>
        <v>0</v>
      </c>
      <c r="I188" s="105">
        <f t="shared" si="78"/>
        <v>0</v>
      </c>
      <c r="J188" s="137">
        <f t="shared" si="78"/>
        <v>0</v>
      </c>
      <c r="K188" s="213">
        <f t="shared" si="78"/>
        <v>0</v>
      </c>
      <c r="L188" s="201">
        <f t="shared" si="78"/>
        <v>0</v>
      </c>
      <c r="M188" s="214">
        <f t="shared" si="78"/>
        <v>0</v>
      </c>
      <c r="N188" s="200">
        <f t="shared" si="78"/>
        <v>0</v>
      </c>
      <c r="O188" s="201">
        <f t="shared" si="78"/>
        <v>0</v>
      </c>
      <c r="P188" s="214">
        <f t="shared" si="78"/>
        <v>0</v>
      </c>
      <c r="Q188" s="213">
        <f t="shared" si="78"/>
        <v>0</v>
      </c>
      <c r="R188" s="201">
        <f t="shared" si="78"/>
        <v>0</v>
      </c>
      <c r="S188" s="214">
        <f t="shared" si="78"/>
        <v>0</v>
      </c>
      <c r="T188" s="200">
        <f t="shared" si="78"/>
        <v>0</v>
      </c>
      <c r="U188" s="201">
        <f t="shared" si="78"/>
        <v>0</v>
      </c>
      <c r="V188" s="214">
        <f t="shared" si="78"/>
        <v>0</v>
      </c>
      <c r="W188" s="213">
        <f t="shared" si="78"/>
        <v>0</v>
      </c>
      <c r="X188" s="201">
        <f t="shared" si="78"/>
        <v>0</v>
      </c>
      <c r="Y188" s="214">
        <f t="shared" si="78"/>
        <v>0</v>
      </c>
      <c r="Z188" s="200">
        <f t="shared" si="78"/>
        <v>0</v>
      </c>
      <c r="AA188" s="201">
        <f t="shared" si="78"/>
        <v>0</v>
      </c>
      <c r="AB188" s="214">
        <f t="shared" si="78"/>
        <v>0</v>
      </c>
      <c r="AC188" s="107">
        <f t="shared" ref="AC188:AC219" si="79">G188+M188+S188+Y188</f>
        <v>0</v>
      </c>
      <c r="AD188" s="345">
        <f t="shared" ref="AD188:AD219" si="80">J188+P188+V188+AB188</f>
        <v>0</v>
      </c>
      <c r="AE188" s="346">
        <f t="shared" ref="AE188:AE220" si="81">AC188-AD188</f>
        <v>0</v>
      </c>
      <c r="AF188" s="347" t="e">
        <f t="shared" ref="AF188:AF220" si="82">AE188/AC188</f>
        <v>#DIV/0!</v>
      </c>
      <c r="AG188" s="348"/>
      <c r="AH188" s="112"/>
      <c r="AI188" s="112"/>
    </row>
    <row r="189" spans="1:35" ht="30" customHeight="1">
      <c r="A189" s="113" t="s">
        <v>104</v>
      </c>
      <c r="B189" s="114" t="s">
        <v>105</v>
      </c>
      <c r="C189" s="115" t="s">
        <v>232</v>
      </c>
      <c r="D189" s="116" t="s">
        <v>124</v>
      </c>
      <c r="E189" s="117"/>
      <c r="F189" s="118"/>
      <c r="G189" s="119">
        <f>E189*F189</f>
        <v>0</v>
      </c>
      <c r="H189" s="117"/>
      <c r="I189" s="118"/>
      <c r="J189" s="138">
        <f>H189*I189</f>
        <v>0</v>
      </c>
      <c r="K189" s="205"/>
      <c r="L189" s="118"/>
      <c r="M189" s="138">
        <f>K189*L189</f>
        <v>0</v>
      </c>
      <c r="N189" s="117"/>
      <c r="O189" s="118"/>
      <c r="P189" s="138">
        <f>N189*O189</f>
        <v>0</v>
      </c>
      <c r="Q189" s="205"/>
      <c r="R189" s="118"/>
      <c r="S189" s="138">
        <f>Q189*R189</f>
        <v>0</v>
      </c>
      <c r="T189" s="117"/>
      <c r="U189" s="118"/>
      <c r="V189" s="138">
        <f>T189*U189</f>
        <v>0</v>
      </c>
      <c r="W189" s="205"/>
      <c r="X189" s="118"/>
      <c r="Y189" s="138">
        <f>W189*X189</f>
        <v>0</v>
      </c>
      <c r="Z189" s="117"/>
      <c r="AA189" s="118"/>
      <c r="AB189" s="138">
        <f>Z189*AA189</f>
        <v>0</v>
      </c>
      <c r="AC189" s="120">
        <f t="shared" si="79"/>
        <v>0</v>
      </c>
      <c r="AD189" s="323">
        <f t="shared" si="80"/>
        <v>0</v>
      </c>
      <c r="AE189" s="120">
        <f t="shared" si="81"/>
        <v>0</v>
      </c>
      <c r="AF189" s="274" t="e">
        <f t="shared" si="82"/>
        <v>#DIV/0!</v>
      </c>
      <c r="AG189" s="275"/>
      <c r="AH189" s="99"/>
      <c r="AI189" s="99"/>
    </row>
    <row r="190" spans="1:35" ht="30" customHeight="1">
      <c r="A190" s="113" t="s">
        <v>104</v>
      </c>
      <c r="B190" s="114" t="s">
        <v>108</v>
      </c>
      <c r="C190" s="115" t="s">
        <v>232</v>
      </c>
      <c r="D190" s="116" t="s">
        <v>124</v>
      </c>
      <c r="E190" s="117"/>
      <c r="F190" s="118"/>
      <c r="G190" s="119">
        <f>E190*F190</f>
        <v>0</v>
      </c>
      <c r="H190" s="117"/>
      <c r="I190" s="118"/>
      <c r="J190" s="138">
        <f>H190*I190</f>
        <v>0</v>
      </c>
      <c r="K190" s="205"/>
      <c r="L190" s="118"/>
      <c r="M190" s="138">
        <f>K190*L190</f>
        <v>0</v>
      </c>
      <c r="N190" s="117"/>
      <c r="O190" s="118"/>
      <c r="P190" s="138">
        <f>N190*O190</f>
        <v>0</v>
      </c>
      <c r="Q190" s="205"/>
      <c r="R190" s="118"/>
      <c r="S190" s="138">
        <f>Q190*R190</f>
        <v>0</v>
      </c>
      <c r="T190" s="117"/>
      <c r="U190" s="118"/>
      <c r="V190" s="138">
        <f>T190*U190</f>
        <v>0</v>
      </c>
      <c r="W190" s="205"/>
      <c r="X190" s="118"/>
      <c r="Y190" s="138">
        <f>W190*X190</f>
        <v>0</v>
      </c>
      <c r="Z190" s="117"/>
      <c r="AA190" s="118"/>
      <c r="AB190" s="138">
        <f>Z190*AA190</f>
        <v>0</v>
      </c>
      <c r="AC190" s="120">
        <f t="shared" si="79"/>
        <v>0</v>
      </c>
      <c r="AD190" s="323">
        <f t="shared" si="80"/>
        <v>0</v>
      </c>
      <c r="AE190" s="120">
        <f t="shared" si="81"/>
        <v>0</v>
      </c>
      <c r="AF190" s="274" t="e">
        <f t="shared" si="82"/>
        <v>#DIV/0!</v>
      </c>
      <c r="AG190" s="275"/>
      <c r="AH190" s="99"/>
      <c r="AI190" s="99"/>
    </row>
    <row r="191" spans="1:35" ht="30" customHeight="1">
      <c r="A191" s="125" t="s">
        <v>104</v>
      </c>
      <c r="B191" s="126" t="s">
        <v>109</v>
      </c>
      <c r="C191" s="127" t="s">
        <v>232</v>
      </c>
      <c r="D191" s="128" t="s">
        <v>124</v>
      </c>
      <c r="E191" s="129"/>
      <c r="F191" s="130"/>
      <c r="G191" s="131">
        <f>E191*F191</f>
        <v>0</v>
      </c>
      <c r="H191" s="129"/>
      <c r="I191" s="130"/>
      <c r="J191" s="228">
        <f>H191*I191</f>
        <v>0</v>
      </c>
      <c r="K191" s="227"/>
      <c r="L191" s="130"/>
      <c r="M191" s="228">
        <f>K191*L191</f>
        <v>0</v>
      </c>
      <c r="N191" s="129"/>
      <c r="O191" s="130"/>
      <c r="P191" s="228">
        <f>N191*O191</f>
        <v>0</v>
      </c>
      <c r="Q191" s="227"/>
      <c r="R191" s="130"/>
      <c r="S191" s="228">
        <f>Q191*R191</f>
        <v>0</v>
      </c>
      <c r="T191" s="129"/>
      <c r="U191" s="130"/>
      <c r="V191" s="228">
        <f>T191*U191</f>
        <v>0</v>
      </c>
      <c r="W191" s="227"/>
      <c r="X191" s="130"/>
      <c r="Y191" s="228">
        <f>W191*X191</f>
        <v>0</v>
      </c>
      <c r="Z191" s="129"/>
      <c r="AA191" s="130"/>
      <c r="AB191" s="228">
        <f>Z191*AA191</f>
        <v>0</v>
      </c>
      <c r="AC191" s="236">
        <f t="shared" si="79"/>
        <v>0</v>
      </c>
      <c r="AD191" s="325">
        <f t="shared" si="80"/>
        <v>0</v>
      </c>
      <c r="AE191" s="132">
        <f t="shared" si="81"/>
        <v>0</v>
      </c>
      <c r="AF191" s="349" t="e">
        <f t="shared" si="82"/>
        <v>#DIV/0!</v>
      </c>
      <c r="AG191" s="350"/>
      <c r="AH191" s="99"/>
      <c r="AI191" s="99"/>
    </row>
    <row r="192" spans="1:35" ht="15" customHeight="1">
      <c r="A192" s="100" t="s">
        <v>101</v>
      </c>
      <c r="B192" s="101" t="s">
        <v>233</v>
      </c>
      <c r="C192" s="244" t="s">
        <v>234</v>
      </c>
      <c r="D192" s="103"/>
      <c r="E192" s="104">
        <f t="shared" ref="E192:AB192" si="83">SUM(E193:E195)</f>
        <v>0</v>
      </c>
      <c r="F192" s="105">
        <f t="shared" si="83"/>
        <v>0</v>
      </c>
      <c r="G192" s="106">
        <f t="shared" si="83"/>
        <v>0</v>
      </c>
      <c r="H192" s="104">
        <f t="shared" si="83"/>
        <v>0</v>
      </c>
      <c r="I192" s="105">
        <f t="shared" si="83"/>
        <v>0</v>
      </c>
      <c r="J192" s="137">
        <f t="shared" si="83"/>
        <v>0</v>
      </c>
      <c r="K192" s="203">
        <f t="shared" si="83"/>
        <v>0</v>
      </c>
      <c r="L192" s="105">
        <f t="shared" si="83"/>
        <v>0</v>
      </c>
      <c r="M192" s="137">
        <f t="shared" si="83"/>
        <v>0</v>
      </c>
      <c r="N192" s="104">
        <f t="shared" si="83"/>
        <v>0</v>
      </c>
      <c r="O192" s="105">
        <f t="shared" si="83"/>
        <v>0</v>
      </c>
      <c r="P192" s="137">
        <f t="shared" si="83"/>
        <v>0</v>
      </c>
      <c r="Q192" s="203">
        <f t="shared" si="83"/>
        <v>0</v>
      </c>
      <c r="R192" s="105">
        <f t="shared" si="83"/>
        <v>0</v>
      </c>
      <c r="S192" s="137">
        <f t="shared" si="83"/>
        <v>0</v>
      </c>
      <c r="T192" s="104">
        <f t="shared" si="83"/>
        <v>0</v>
      </c>
      <c r="U192" s="105">
        <f t="shared" si="83"/>
        <v>0</v>
      </c>
      <c r="V192" s="137">
        <f t="shared" si="83"/>
        <v>0</v>
      </c>
      <c r="W192" s="203">
        <f t="shared" si="83"/>
        <v>0</v>
      </c>
      <c r="X192" s="105">
        <f t="shared" si="83"/>
        <v>0</v>
      </c>
      <c r="Y192" s="137">
        <f t="shared" si="83"/>
        <v>0</v>
      </c>
      <c r="Z192" s="104">
        <f t="shared" si="83"/>
        <v>0</v>
      </c>
      <c r="AA192" s="105">
        <f t="shared" si="83"/>
        <v>0</v>
      </c>
      <c r="AB192" s="137">
        <f t="shared" si="83"/>
        <v>0</v>
      </c>
      <c r="AC192" s="107">
        <f t="shared" si="79"/>
        <v>0</v>
      </c>
      <c r="AD192" s="345">
        <f t="shared" si="80"/>
        <v>0</v>
      </c>
      <c r="AE192" s="346">
        <f t="shared" si="81"/>
        <v>0</v>
      </c>
      <c r="AF192" s="347" t="e">
        <f t="shared" si="82"/>
        <v>#DIV/0!</v>
      </c>
      <c r="AG192" s="348"/>
      <c r="AH192" s="112"/>
      <c r="AI192" s="112"/>
    </row>
    <row r="193" spans="1:35" ht="30" customHeight="1">
      <c r="A193" s="113" t="s">
        <v>104</v>
      </c>
      <c r="B193" s="114" t="s">
        <v>105</v>
      </c>
      <c r="C193" s="115" t="s">
        <v>235</v>
      </c>
      <c r="D193" s="116" t="s">
        <v>124</v>
      </c>
      <c r="E193" s="117"/>
      <c r="F193" s="118"/>
      <c r="G193" s="119">
        <f>E193*F193</f>
        <v>0</v>
      </c>
      <c r="H193" s="117"/>
      <c r="I193" s="118"/>
      <c r="J193" s="138">
        <f>H193*I193</f>
        <v>0</v>
      </c>
      <c r="K193" s="205"/>
      <c r="L193" s="118"/>
      <c r="M193" s="138">
        <f>K193*L193</f>
        <v>0</v>
      </c>
      <c r="N193" s="117"/>
      <c r="O193" s="118"/>
      <c r="P193" s="138">
        <f>N193*O193</f>
        <v>0</v>
      </c>
      <c r="Q193" s="205"/>
      <c r="R193" s="118"/>
      <c r="S193" s="138">
        <f>Q193*R193</f>
        <v>0</v>
      </c>
      <c r="T193" s="117"/>
      <c r="U193" s="118"/>
      <c r="V193" s="138">
        <f>T193*U193</f>
        <v>0</v>
      </c>
      <c r="W193" s="205"/>
      <c r="X193" s="118"/>
      <c r="Y193" s="138">
        <f>W193*X193</f>
        <v>0</v>
      </c>
      <c r="Z193" s="117"/>
      <c r="AA193" s="118"/>
      <c r="AB193" s="138">
        <f>Z193*AA193</f>
        <v>0</v>
      </c>
      <c r="AC193" s="120">
        <f t="shared" si="79"/>
        <v>0</v>
      </c>
      <c r="AD193" s="323">
        <f t="shared" si="80"/>
        <v>0</v>
      </c>
      <c r="AE193" s="120">
        <f t="shared" si="81"/>
        <v>0</v>
      </c>
      <c r="AF193" s="274" t="e">
        <f t="shared" si="82"/>
        <v>#DIV/0!</v>
      </c>
      <c r="AG193" s="275"/>
      <c r="AH193" s="99"/>
      <c r="AI193" s="99"/>
    </row>
    <row r="194" spans="1:35" ht="30" customHeight="1">
      <c r="A194" s="113" t="s">
        <v>104</v>
      </c>
      <c r="B194" s="114" t="s">
        <v>108</v>
      </c>
      <c r="C194" s="115" t="s">
        <v>235</v>
      </c>
      <c r="D194" s="116" t="s">
        <v>124</v>
      </c>
      <c r="E194" s="117"/>
      <c r="F194" s="118"/>
      <c r="G194" s="119">
        <f>E194*F194</f>
        <v>0</v>
      </c>
      <c r="H194" s="117"/>
      <c r="I194" s="118"/>
      <c r="J194" s="138">
        <f>H194*I194</f>
        <v>0</v>
      </c>
      <c r="K194" s="205"/>
      <c r="L194" s="118"/>
      <c r="M194" s="138">
        <f>K194*L194</f>
        <v>0</v>
      </c>
      <c r="N194" s="117"/>
      <c r="O194" s="118"/>
      <c r="P194" s="138">
        <f>N194*O194</f>
        <v>0</v>
      </c>
      <c r="Q194" s="205"/>
      <c r="R194" s="118"/>
      <c r="S194" s="138">
        <f>Q194*R194</f>
        <v>0</v>
      </c>
      <c r="T194" s="117"/>
      <c r="U194" s="118"/>
      <c r="V194" s="138">
        <f>T194*U194</f>
        <v>0</v>
      </c>
      <c r="W194" s="205"/>
      <c r="X194" s="118"/>
      <c r="Y194" s="138">
        <f>W194*X194</f>
        <v>0</v>
      </c>
      <c r="Z194" s="117"/>
      <c r="AA194" s="118"/>
      <c r="AB194" s="138">
        <f>Z194*AA194</f>
        <v>0</v>
      </c>
      <c r="AC194" s="120">
        <f t="shared" si="79"/>
        <v>0</v>
      </c>
      <c r="AD194" s="323">
        <f t="shared" si="80"/>
        <v>0</v>
      </c>
      <c r="AE194" s="120">
        <f t="shared" si="81"/>
        <v>0</v>
      </c>
      <c r="AF194" s="274" t="e">
        <f t="shared" si="82"/>
        <v>#DIV/0!</v>
      </c>
      <c r="AG194" s="275"/>
      <c r="AH194" s="99"/>
      <c r="AI194" s="99"/>
    </row>
    <row r="195" spans="1:35" ht="30" customHeight="1">
      <c r="A195" s="125" t="s">
        <v>104</v>
      </c>
      <c r="B195" s="126" t="s">
        <v>109</v>
      </c>
      <c r="C195" s="127" t="s">
        <v>235</v>
      </c>
      <c r="D195" s="128" t="s">
        <v>124</v>
      </c>
      <c r="E195" s="129"/>
      <c r="F195" s="130"/>
      <c r="G195" s="131">
        <f>E195*F195</f>
        <v>0</v>
      </c>
      <c r="H195" s="129"/>
      <c r="I195" s="130"/>
      <c r="J195" s="228">
        <f>H195*I195</f>
        <v>0</v>
      </c>
      <c r="K195" s="227"/>
      <c r="L195" s="130"/>
      <c r="M195" s="228">
        <f>K195*L195</f>
        <v>0</v>
      </c>
      <c r="N195" s="129"/>
      <c r="O195" s="130"/>
      <c r="P195" s="228">
        <f>N195*O195</f>
        <v>0</v>
      </c>
      <c r="Q195" s="227"/>
      <c r="R195" s="130"/>
      <c r="S195" s="228">
        <f>Q195*R195</f>
        <v>0</v>
      </c>
      <c r="T195" s="129"/>
      <c r="U195" s="130"/>
      <c r="V195" s="228">
        <f>T195*U195</f>
        <v>0</v>
      </c>
      <c r="W195" s="227"/>
      <c r="X195" s="130"/>
      <c r="Y195" s="228">
        <f>W195*X195</f>
        <v>0</v>
      </c>
      <c r="Z195" s="129"/>
      <c r="AA195" s="130"/>
      <c r="AB195" s="228">
        <f>Z195*AA195</f>
        <v>0</v>
      </c>
      <c r="AC195" s="132">
        <f t="shared" si="79"/>
        <v>0</v>
      </c>
      <c r="AD195" s="351">
        <f t="shared" si="80"/>
        <v>0</v>
      </c>
      <c r="AE195" s="132">
        <f t="shared" si="81"/>
        <v>0</v>
      </c>
      <c r="AF195" s="349" t="e">
        <f t="shared" si="82"/>
        <v>#DIV/0!</v>
      </c>
      <c r="AG195" s="350"/>
      <c r="AH195" s="99"/>
      <c r="AI195" s="99"/>
    </row>
    <row r="196" spans="1:35" ht="15" customHeight="1">
      <c r="A196" s="100" t="s">
        <v>101</v>
      </c>
      <c r="B196" s="101" t="s">
        <v>236</v>
      </c>
      <c r="C196" s="244" t="s">
        <v>237</v>
      </c>
      <c r="D196" s="103"/>
      <c r="E196" s="104">
        <f t="shared" ref="E196:AB196" si="84">SUM(E197:E202)</f>
        <v>700</v>
      </c>
      <c r="F196" s="105">
        <f t="shared" si="84"/>
        <v>369</v>
      </c>
      <c r="G196" s="106">
        <f t="shared" si="84"/>
        <v>115500</v>
      </c>
      <c r="H196" s="104">
        <f t="shared" si="84"/>
        <v>720</v>
      </c>
      <c r="I196" s="105">
        <f t="shared" si="84"/>
        <v>369</v>
      </c>
      <c r="J196" s="137">
        <f t="shared" si="84"/>
        <v>120100</v>
      </c>
      <c r="K196" s="203">
        <f t="shared" si="84"/>
        <v>0</v>
      </c>
      <c r="L196" s="105">
        <f t="shared" si="84"/>
        <v>0</v>
      </c>
      <c r="M196" s="137">
        <f t="shared" si="84"/>
        <v>0</v>
      </c>
      <c r="N196" s="104">
        <f t="shared" si="84"/>
        <v>0</v>
      </c>
      <c r="O196" s="105">
        <f t="shared" si="84"/>
        <v>0</v>
      </c>
      <c r="P196" s="137">
        <f t="shared" si="84"/>
        <v>0</v>
      </c>
      <c r="Q196" s="203">
        <f t="shared" si="84"/>
        <v>0</v>
      </c>
      <c r="R196" s="105">
        <f t="shared" si="84"/>
        <v>0</v>
      </c>
      <c r="S196" s="137">
        <f t="shared" si="84"/>
        <v>0</v>
      </c>
      <c r="T196" s="104">
        <f t="shared" si="84"/>
        <v>0</v>
      </c>
      <c r="U196" s="105">
        <f t="shared" si="84"/>
        <v>0</v>
      </c>
      <c r="V196" s="137">
        <f t="shared" si="84"/>
        <v>0</v>
      </c>
      <c r="W196" s="203">
        <f t="shared" si="84"/>
        <v>0</v>
      </c>
      <c r="X196" s="105">
        <f t="shared" si="84"/>
        <v>0</v>
      </c>
      <c r="Y196" s="137">
        <f t="shared" si="84"/>
        <v>0</v>
      </c>
      <c r="Z196" s="104">
        <f t="shared" si="84"/>
        <v>0</v>
      </c>
      <c r="AA196" s="105">
        <f t="shared" si="84"/>
        <v>0</v>
      </c>
      <c r="AB196" s="106">
        <f t="shared" si="84"/>
        <v>0</v>
      </c>
      <c r="AC196" s="346">
        <f t="shared" si="79"/>
        <v>115500</v>
      </c>
      <c r="AD196" s="352">
        <f t="shared" si="80"/>
        <v>120100</v>
      </c>
      <c r="AE196" s="346">
        <f t="shared" si="81"/>
        <v>-4600</v>
      </c>
      <c r="AF196" s="347">
        <f t="shared" si="82"/>
        <v>-3.9826839826839829E-2</v>
      </c>
      <c r="AG196" s="348"/>
      <c r="AH196" s="112"/>
      <c r="AI196" s="112"/>
    </row>
    <row r="197" spans="1:35" ht="30" customHeight="1">
      <c r="A197" s="113" t="s">
        <v>104</v>
      </c>
      <c r="B197" s="114" t="s">
        <v>105</v>
      </c>
      <c r="C197" s="115" t="s">
        <v>238</v>
      </c>
      <c r="D197" s="116" t="s">
        <v>239</v>
      </c>
      <c r="E197" s="117"/>
      <c r="F197" s="118"/>
      <c r="G197" s="119">
        <f t="shared" ref="G197:G202" si="85">E197*F197</f>
        <v>0</v>
      </c>
      <c r="H197" s="117"/>
      <c r="I197" s="118"/>
      <c r="J197" s="138">
        <f t="shared" ref="J197:J202" si="86">H197*I197</f>
        <v>0</v>
      </c>
      <c r="K197" s="205"/>
      <c r="L197" s="118"/>
      <c r="M197" s="138">
        <f t="shared" ref="M197:M202" si="87">K197*L197</f>
        <v>0</v>
      </c>
      <c r="N197" s="117"/>
      <c r="O197" s="118"/>
      <c r="P197" s="138">
        <f t="shared" ref="P197:P202" si="88">N197*O197</f>
        <v>0</v>
      </c>
      <c r="Q197" s="205"/>
      <c r="R197" s="118"/>
      <c r="S197" s="138">
        <f t="shared" ref="S197:S202" si="89">Q197*R197</f>
        <v>0</v>
      </c>
      <c r="T197" s="117"/>
      <c r="U197" s="118"/>
      <c r="V197" s="138">
        <f t="shared" ref="V197:V202" si="90">T197*U197</f>
        <v>0</v>
      </c>
      <c r="W197" s="205"/>
      <c r="X197" s="118"/>
      <c r="Y197" s="138">
        <f t="shared" ref="Y197:Y202" si="91">W197*X197</f>
        <v>0</v>
      </c>
      <c r="Z197" s="117"/>
      <c r="AA197" s="118"/>
      <c r="AB197" s="119">
        <f t="shared" ref="AB197:AB202" si="92">Z197*AA197</f>
        <v>0</v>
      </c>
      <c r="AC197" s="120">
        <f t="shared" si="79"/>
        <v>0</v>
      </c>
      <c r="AD197" s="323">
        <f t="shared" si="80"/>
        <v>0</v>
      </c>
      <c r="AE197" s="120">
        <f t="shared" si="81"/>
        <v>0</v>
      </c>
      <c r="AF197" s="274" t="e">
        <f t="shared" si="82"/>
        <v>#DIV/0!</v>
      </c>
      <c r="AG197" s="275"/>
      <c r="AH197" s="99"/>
      <c r="AI197" s="99"/>
    </row>
    <row r="198" spans="1:35" ht="30" customHeight="1">
      <c r="A198" s="113" t="s">
        <v>104</v>
      </c>
      <c r="B198" s="114" t="s">
        <v>108</v>
      </c>
      <c r="C198" s="115" t="s">
        <v>240</v>
      </c>
      <c r="D198" s="116" t="s">
        <v>239</v>
      </c>
      <c r="E198" s="117"/>
      <c r="F198" s="118"/>
      <c r="G198" s="119">
        <f t="shared" si="85"/>
        <v>0</v>
      </c>
      <c r="H198" s="117"/>
      <c r="I198" s="118"/>
      <c r="J198" s="138">
        <f t="shared" si="86"/>
        <v>0</v>
      </c>
      <c r="K198" s="205"/>
      <c r="L198" s="118"/>
      <c r="M198" s="138">
        <f t="shared" si="87"/>
        <v>0</v>
      </c>
      <c r="N198" s="117"/>
      <c r="O198" s="118"/>
      <c r="P198" s="138">
        <f t="shared" si="88"/>
        <v>0</v>
      </c>
      <c r="Q198" s="205"/>
      <c r="R198" s="118"/>
      <c r="S198" s="138">
        <f t="shared" si="89"/>
        <v>0</v>
      </c>
      <c r="T198" s="117"/>
      <c r="U198" s="118"/>
      <c r="V198" s="138">
        <f t="shared" si="90"/>
        <v>0</v>
      </c>
      <c r="W198" s="205"/>
      <c r="X198" s="118"/>
      <c r="Y198" s="138">
        <f t="shared" si="91"/>
        <v>0</v>
      </c>
      <c r="Z198" s="117"/>
      <c r="AA198" s="118"/>
      <c r="AB198" s="119">
        <f t="shared" si="92"/>
        <v>0</v>
      </c>
      <c r="AC198" s="120">
        <f t="shared" si="79"/>
        <v>0</v>
      </c>
      <c r="AD198" s="323">
        <f t="shared" si="80"/>
        <v>0</v>
      </c>
      <c r="AE198" s="120">
        <f t="shared" si="81"/>
        <v>0</v>
      </c>
      <c r="AF198" s="274" t="e">
        <f t="shared" si="82"/>
        <v>#DIV/0!</v>
      </c>
      <c r="AG198" s="275"/>
      <c r="AH198" s="99"/>
      <c r="AI198" s="99"/>
    </row>
    <row r="199" spans="1:35" ht="30" customHeight="1">
      <c r="A199" s="113" t="s">
        <v>104</v>
      </c>
      <c r="B199" s="114" t="s">
        <v>109</v>
      </c>
      <c r="C199" s="115" t="s">
        <v>323</v>
      </c>
      <c r="D199" s="116" t="s">
        <v>239</v>
      </c>
      <c r="E199" s="117">
        <v>500</v>
      </c>
      <c r="F199" s="118">
        <v>139</v>
      </c>
      <c r="G199" s="119">
        <f t="shared" si="85"/>
        <v>69500</v>
      </c>
      <c r="H199" s="117">
        <v>500</v>
      </c>
      <c r="I199" s="118">
        <v>139</v>
      </c>
      <c r="J199" s="138">
        <f t="shared" si="86"/>
        <v>69500</v>
      </c>
      <c r="K199" s="205"/>
      <c r="L199" s="118"/>
      <c r="M199" s="138">
        <f t="shared" si="87"/>
        <v>0</v>
      </c>
      <c r="N199" s="117"/>
      <c r="O199" s="118"/>
      <c r="P199" s="138">
        <f t="shared" si="88"/>
        <v>0</v>
      </c>
      <c r="Q199" s="205"/>
      <c r="R199" s="118"/>
      <c r="S199" s="138">
        <f t="shared" si="89"/>
        <v>0</v>
      </c>
      <c r="T199" s="117"/>
      <c r="U199" s="118"/>
      <c r="V199" s="138">
        <f t="shared" si="90"/>
        <v>0</v>
      </c>
      <c r="W199" s="205"/>
      <c r="X199" s="118"/>
      <c r="Y199" s="138">
        <f t="shared" si="91"/>
        <v>0</v>
      </c>
      <c r="Z199" s="117"/>
      <c r="AA199" s="118"/>
      <c r="AB199" s="119">
        <f t="shared" si="92"/>
        <v>0</v>
      </c>
      <c r="AC199" s="120">
        <f t="shared" si="79"/>
        <v>69500</v>
      </c>
      <c r="AD199" s="323">
        <f t="shared" si="80"/>
        <v>69500</v>
      </c>
      <c r="AE199" s="120">
        <f t="shared" si="81"/>
        <v>0</v>
      </c>
      <c r="AF199" s="274">
        <f t="shared" si="82"/>
        <v>0</v>
      </c>
      <c r="AG199" s="275"/>
      <c r="AH199" s="99"/>
      <c r="AI199" s="99"/>
    </row>
    <row r="200" spans="1:35" ht="39" customHeight="1">
      <c r="A200" s="113" t="s">
        <v>104</v>
      </c>
      <c r="B200" s="114" t="s">
        <v>186</v>
      </c>
      <c r="C200" s="115" t="s">
        <v>567</v>
      </c>
      <c r="D200" s="116" t="s">
        <v>239</v>
      </c>
      <c r="E200" s="117">
        <v>200</v>
      </c>
      <c r="F200" s="118">
        <v>230</v>
      </c>
      <c r="G200" s="119">
        <f t="shared" si="85"/>
        <v>46000</v>
      </c>
      <c r="H200" s="117">
        <v>220</v>
      </c>
      <c r="I200" s="118">
        <v>230</v>
      </c>
      <c r="J200" s="138">
        <f t="shared" si="86"/>
        <v>50600</v>
      </c>
      <c r="K200" s="205"/>
      <c r="L200" s="118"/>
      <c r="M200" s="138">
        <f t="shared" si="87"/>
        <v>0</v>
      </c>
      <c r="N200" s="117"/>
      <c r="O200" s="118"/>
      <c r="P200" s="138">
        <v>0</v>
      </c>
      <c r="Q200" s="205"/>
      <c r="R200" s="118"/>
      <c r="S200" s="138">
        <f t="shared" si="89"/>
        <v>0</v>
      </c>
      <c r="T200" s="117"/>
      <c r="U200" s="118"/>
      <c r="V200" s="138">
        <f t="shared" si="90"/>
        <v>0</v>
      </c>
      <c r="W200" s="205"/>
      <c r="X200" s="118"/>
      <c r="Y200" s="138">
        <f t="shared" si="91"/>
        <v>0</v>
      </c>
      <c r="Z200" s="117"/>
      <c r="AA200" s="118"/>
      <c r="AB200" s="119">
        <f t="shared" si="92"/>
        <v>0</v>
      </c>
      <c r="AC200" s="120">
        <f>G200+M200+S200+Y200</f>
        <v>46000</v>
      </c>
      <c r="AD200" s="323">
        <f>J200+P200+V200+AB200</f>
        <v>50600</v>
      </c>
      <c r="AE200" s="120">
        <f>AC200-AD200</f>
        <v>-4600</v>
      </c>
      <c r="AF200" s="274">
        <f>AE200/AC200</f>
        <v>-0.1</v>
      </c>
      <c r="AG200" s="275" t="s">
        <v>565</v>
      </c>
      <c r="AH200" s="99"/>
      <c r="AI200" s="99"/>
    </row>
    <row r="201" spans="1:35" ht="30" customHeight="1">
      <c r="A201" s="113" t="s">
        <v>104</v>
      </c>
      <c r="B201" s="114" t="s">
        <v>188</v>
      </c>
      <c r="C201" s="115" t="s">
        <v>241</v>
      </c>
      <c r="D201" s="116" t="s">
        <v>239</v>
      </c>
      <c r="E201" s="117"/>
      <c r="F201" s="118"/>
      <c r="G201" s="119">
        <f t="shared" si="85"/>
        <v>0</v>
      </c>
      <c r="H201" s="117"/>
      <c r="I201" s="118"/>
      <c r="J201" s="138">
        <f t="shared" si="86"/>
        <v>0</v>
      </c>
      <c r="K201" s="205"/>
      <c r="L201" s="118"/>
      <c r="M201" s="138">
        <f t="shared" si="87"/>
        <v>0</v>
      </c>
      <c r="N201" s="117"/>
      <c r="O201" s="118"/>
      <c r="P201" s="138">
        <f t="shared" si="88"/>
        <v>0</v>
      </c>
      <c r="Q201" s="205"/>
      <c r="R201" s="118"/>
      <c r="S201" s="138">
        <f t="shared" si="89"/>
        <v>0</v>
      </c>
      <c r="T201" s="117"/>
      <c r="U201" s="118"/>
      <c r="V201" s="138">
        <f t="shared" si="90"/>
        <v>0</v>
      </c>
      <c r="W201" s="205"/>
      <c r="X201" s="118"/>
      <c r="Y201" s="138">
        <f t="shared" si="91"/>
        <v>0</v>
      </c>
      <c r="Z201" s="117"/>
      <c r="AA201" s="118"/>
      <c r="AB201" s="119">
        <f t="shared" si="92"/>
        <v>0</v>
      </c>
      <c r="AC201" s="120">
        <f t="shared" si="79"/>
        <v>0</v>
      </c>
      <c r="AD201" s="323">
        <f t="shared" si="80"/>
        <v>0</v>
      </c>
      <c r="AE201" s="120">
        <f t="shared" si="81"/>
        <v>0</v>
      </c>
      <c r="AF201" s="274" t="e">
        <f t="shared" si="82"/>
        <v>#DIV/0!</v>
      </c>
      <c r="AG201" s="275"/>
      <c r="AH201" s="99"/>
      <c r="AI201" s="99"/>
    </row>
    <row r="202" spans="1:35" ht="30" customHeight="1">
      <c r="A202" s="139" t="s">
        <v>104</v>
      </c>
      <c r="B202" s="140" t="s">
        <v>190</v>
      </c>
      <c r="C202" s="141" t="s">
        <v>242</v>
      </c>
      <c r="D202" s="142" t="s">
        <v>239</v>
      </c>
      <c r="E202" s="143"/>
      <c r="F202" s="144"/>
      <c r="G202" s="145">
        <f t="shared" si="85"/>
        <v>0</v>
      </c>
      <c r="H202" s="143"/>
      <c r="I202" s="144"/>
      <c r="J202" s="146">
        <f t="shared" si="86"/>
        <v>0</v>
      </c>
      <c r="K202" s="207"/>
      <c r="L202" s="144"/>
      <c r="M202" s="146">
        <f t="shared" si="87"/>
        <v>0</v>
      </c>
      <c r="N202" s="143"/>
      <c r="O202" s="144"/>
      <c r="P202" s="146">
        <f t="shared" si="88"/>
        <v>0</v>
      </c>
      <c r="Q202" s="207"/>
      <c r="R202" s="144"/>
      <c r="S202" s="146">
        <f t="shared" si="89"/>
        <v>0</v>
      </c>
      <c r="T202" s="143"/>
      <c r="U202" s="144"/>
      <c r="V202" s="146">
        <f t="shared" si="90"/>
        <v>0</v>
      </c>
      <c r="W202" s="207"/>
      <c r="X202" s="144"/>
      <c r="Y202" s="146">
        <f t="shared" si="91"/>
        <v>0</v>
      </c>
      <c r="Z202" s="143"/>
      <c r="AA202" s="144"/>
      <c r="AB202" s="145">
        <f t="shared" si="92"/>
        <v>0</v>
      </c>
      <c r="AC202" s="132">
        <f t="shared" si="79"/>
        <v>0</v>
      </c>
      <c r="AD202" s="351">
        <f t="shared" si="80"/>
        <v>0</v>
      </c>
      <c r="AE202" s="132">
        <f t="shared" si="81"/>
        <v>0</v>
      </c>
      <c r="AF202" s="349" t="e">
        <f t="shared" si="82"/>
        <v>#DIV/0!</v>
      </c>
      <c r="AG202" s="350"/>
      <c r="AH202" s="99"/>
      <c r="AI202" s="99"/>
    </row>
    <row r="203" spans="1:35" ht="15" customHeight="1">
      <c r="A203" s="100" t="s">
        <v>101</v>
      </c>
      <c r="B203" s="101" t="s">
        <v>243</v>
      </c>
      <c r="C203" s="244" t="s">
        <v>229</v>
      </c>
      <c r="D203" s="103"/>
      <c r="E203" s="104">
        <f t="shared" ref="E203:AB203" si="93">SUM(E204:E218)</f>
        <v>46</v>
      </c>
      <c r="F203" s="105">
        <f t="shared" si="93"/>
        <v>45360</v>
      </c>
      <c r="G203" s="106">
        <f t="shared" si="93"/>
        <v>142710</v>
      </c>
      <c r="H203" s="104">
        <f t="shared" si="93"/>
        <v>45</v>
      </c>
      <c r="I203" s="105">
        <f t="shared" si="93"/>
        <v>43350</v>
      </c>
      <c r="J203" s="137">
        <f t="shared" si="93"/>
        <v>140700</v>
      </c>
      <c r="K203" s="203">
        <f t="shared" si="93"/>
        <v>0</v>
      </c>
      <c r="L203" s="105">
        <f t="shared" si="93"/>
        <v>0</v>
      </c>
      <c r="M203" s="137">
        <f t="shared" si="93"/>
        <v>0</v>
      </c>
      <c r="N203" s="104">
        <f t="shared" si="93"/>
        <v>0</v>
      </c>
      <c r="O203" s="105">
        <f t="shared" si="93"/>
        <v>0</v>
      </c>
      <c r="P203" s="137">
        <f t="shared" si="93"/>
        <v>0</v>
      </c>
      <c r="Q203" s="203">
        <f t="shared" si="93"/>
        <v>0</v>
      </c>
      <c r="R203" s="105">
        <f t="shared" si="93"/>
        <v>0</v>
      </c>
      <c r="S203" s="137">
        <f t="shared" si="93"/>
        <v>0</v>
      </c>
      <c r="T203" s="104">
        <f t="shared" si="93"/>
        <v>0</v>
      </c>
      <c r="U203" s="105">
        <f t="shared" si="93"/>
        <v>0</v>
      </c>
      <c r="V203" s="137">
        <f t="shared" si="93"/>
        <v>0</v>
      </c>
      <c r="W203" s="203">
        <f t="shared" si="93"/>
        <v>0</v>
      </c>
      <c r="X203" s="105">
        <f t="shared" si="93"/>
        <v>0</v>
      </c>
      <c r="Y203" s="137">
        <f t="shared" si="93"/>
        <v>0</v>
      </c>
      <c r="Z203" s="104">
        <f t="shared" si="93"/>
        <v>0</v>
      </c>
      <c r="AA203" s="105">
        <f t="shared" si="93"/>
        <v>0</v>
      </c>
      <c r="AB203" s="106">
        <f t="shared" si="93"/>
        <v>0</v>
      </c>
      <c r="AC203" s="346">
        <f t="shared" si="79"/>
        <v>142710</v>
      </c>
      <c r="AD203" s="352">
        <f t="shared" si="80"/>
        <v>140700</v>
      </c>
      <c r="AE203" s="346">
        <f t="shared" si="81"/>
        <v>2010</v>
      </c>
      <c r="AF203" s="347">
        <f t="shared" si="82"/>
        <v>1.4084507042253521E-2</v>
      </c>
      <c r="AG203" s="348"/>
      <c r="AH203" s="112"/>
      <c r="AI203" s="112"/>
    </row>
    <row r="204" spans="1:35" ht="30" customHeight="1">
      <c r="A204" s="113" t="s">
        <v>104</v>
      </c>
      <c r="B204" s="114" t="s">
        <v>105</v>
      </c>
      <c r="C204" s="115" t="s">
        <v>244</v>
      </c>
      <c r="D204" s="116"/>
      <c r="E204" s="117"/>
      <c r="F204" s="118"/>
      <c r="G204" s="119">
        <f t="shared" ref="G204:G218" si="94">E204*F204</f>
        <v>0</v>
      </c>
      <c r="H204" s="117"/>
      <c r="I204" s="118"/>
      <c r="J204" s="138">
        <f t="shared" ref="J204:J216" si="95">H204*I204</f>
        <v>0</v>
      </c>
      <c r="K204" s="205"/>
      <c r="L204" s="118"/>
      <c r="M204" s="138">
        <f t="shared" ref="M204:M218" si="96">K204*L204</f>
        <v>0</v>
      </c>
      <c r="N204" s="117"/>
      <c r="O204" s="118"/>
      <c r="P204" s="138">
        <f t="shared" ref="P204:P218" si="97">N204*O204</f>
        <v>0</v>
      </c>
      <c r="Q204" s="205"/>
      <c r="R204" s="118"/>
      <c r="S204" s="138">
        <f t="shared" ref="S204:S218" si="98">Q204*R204</f>
        <v>0</v>
      </c>
      <c r="T204" s="117"/>
      <c r="U204" s="118"/>
      <c r="V204" s="138">
        <f t="shared" ref="V204:V218" si="99">T204*U204</f>
        <v>0</v>
      </c>
      <c r="W204" s="205"/>
      <c r="X204" s="118"/>
      <c r="Y204" s="138">
        <f t="shared" ref="Y204:Y218" si="100">W204*X204</f>
        <v>0</v>
      </c>
      <c r="Z204" s="117"/>
      <c r="AA204" s="118"/>
      <c r="AB204" s="119">
        <f t="shared" ref="AB204:AB218" si="101">Z204*AA204</f>
        <v>0</v>
      </c>
      <c r="AC204" s="120">
        <f t="shared" si="79"/>
        <v>0</v>
      </c>
      <c r="AD204" s="323">
        <f t="shared" si="80"/>
        <v>0</v>
      </c>
      <c r="AE204" s="120">
        <f t="shared" si="81"/>
        <v>0</v>
      </c>
      <c r="AF204" s="274" t="e">
        <f t="shared" si="82"/>
        <v>#DIV/0!</v>
      </c>
      <c r="AG204" s="275"/>
      <c r="AH204" s="99"/>
      <c r="AI204" s="99"/>
    </row>
    <row r="205" spans="1:35" ht="30" customHeight="1">
      <c r="A205" s="113" t="s">
        <v>104</v>
      </c>
      <c r="B205" s="114" t="s">
        <v>108</v>
      </c>
      <c r="C205" s="115" t="s">
        <v>245</v>
      </c>
      <c r="D205" s="116"/>
      <c r="E205" s="117"/>
      <c r="F205" s="118"/>
      <c r="G205" s="119">
        <f t="shared" si="94"/>
        <v>0</v>
      </c>
      <c r="H205" s="117"/>
      <c r="I205" s="118"/>
      <c r="J205" s="138">
        <f t="shared" si="95"/>
        <v>0</v>
      </c>
      <c r="K205" s="205"/>
      <c r="L205" s="118"/>
      <c r="M205" s="138">
        <f t="shared" si="96"/>
        <v>0</v>
      </c>
      <c r="N205" s="117"/>
      <c r="O205" s="118"/>
      <c r="P205" s="138">
        <f t="shared" si="97"/>
        <v>0</v>
      </c>
      <c r="Q205" s="205"/>
      <c r="R205" s="118"/>
      <c r="S205" s="138">
        <f t="shared" si="98"/>
        <v>0</v>
      </c>
      <c r="T205" s="117"/>
      <c r="U205" s="118"/>
      <c r="V205" s="138">
        <f t="shared" si="99"/>
        <v>0</v>
      </c>
      <c r="W205" s="205"/>
      <c r="X205" s="118"/>
      <c r="Y205" s="138">
        <f t="shared" si="100"/>
        <v>0</v>
      </c>
      <c r="Z205" s="117"/>
      <c r="AA205" s="118"/>
      <c r="AB205" s="119">
        <f t="shared" si="101"/>
        <v>0</v>
      </c>
      <c r="AC205" s="120">
        <f t="shared" si="79"/>
        <v>0</v>
      </c>
      <c r="AD205" s="323">
        <f t="shared" si="80"/>
        <v>0</v>
      </c>
      <c r="AE205" s="120">
        <f t="shared" si="81"/>
        <v>0</v>
      </c>
      <c r="AF205" s="274" t="e">
        <f t="shared" si="82"/>
        <v>#DIV/0!</v>
      </c>
      <c r="AG205" s="275"/>
      <c r="AH205" s="99"/>
      <c r="AI205" s="99"/>
    </row>
    <row r="206" spans="1:35" ht="30" customHeight="1">
      <c r="A206" s="113" t="s">
        <v>104</v>
      </c>
      <c r="B206" s="114" t="s">
        <v>109</v>
      </c>
      <c r="C206" s="115" t="s">
        <v>246</v>
      </c>
      <c r="D206" s="116"/>
      <c r="E206" s="117"/>
      <c r="F206" s="118"/>
      <c r="G206" s="119">
        <f t="shared" si="94"/>
        <v>0</v>
      </c>
      <c r="H206" s="117"/>
      <c r="I206" s="118"/>
      <c r="J206" s="138">
        <f t="shared" si="95"/>
        <v>0</v>
      </c>
      <c r="K206" s="205"/>
      <c r="L206" s="118"/>
      <c r="M206" s="138">
        <f t="shared" si="96"/>
        <v>0</v>
      </c>
      <c r="N206" s="117"/>
      <c r="O206" s="118"/>
      <c r="P206" s="138">
        <f t="shared" si="97"/>
        <v>0</v>
      </c>
      <c r="Q206" s="205"/>
      <c r="R206" s="118"/>
      <c r="S206" s="138">
        <f t="shared" si="98"/>
        <v>0</v>
      </c>
      <c r="T206" s="117"/>
      <c r="U206" s="118"/>
      <c r="V206" s="138">
        <f t="shared" si="99"/>
        <v>0</v>
      </c>
      <c r="W206" s="205"/>
      <c r="X206" s="118"/>
      <c r="Y206" s="138">
        <f t="shared" si="100"/>
        <v>0</v>
      </c>
      <c r="Z206" s="117"/>
      <c r="AA206" s="118"/>
      <c r="AB206" s="119">
        <f t="shared" si="101"/>
        <v>0</v>
      </c>
      <c r="AC206" s="120">
        <f t="shared" si="79"/>
        <v>0</v>
      </c>
      <c r="AD206" s="323">
        <f t="shared" si="80"/>
        <v>0</v>
      </c>
      <c r="AE206" s="120">
        <f t="shared" si="81"/>
        <v>0</v>
      </c>
      <c r="AF206" s="274" t="e">
        <f t="shared" si="82"/>
        <v>#DIV/0!</v>
      </c>
      <c r="AG206" s="275"/>
      <c r="AH206" s="99"/>
      <c r="AI206" s="99"/>
    </row>
    <row r="207" spans="1:35" ht="30" customHeight="1">
      <c r="A207" s="113" t="s">
        <v>104</v>
      </c>
      <c r="B207" s="114" t="s">
        <v>186</v>
      </c>
      <c r="C207" s="115" t="s">
        <v>247</v>
      </c>
      <c r="D207" s="116"/>
      <c r="E207" s="117"/>
      <c r="F207" s="118"/>
      <c r="G207" s="119">
        <f t="shared" si="94"/>
        <v>0</v>
      </c>
      <c r="H207" s="117"/>
      <c r="I207" s="118"/>
      <c r="J207" s="138">
        <f t="shared" si="95"/>
        <v>0</v>
      </c>
      <c r="K207" s="205"/>
      <c r="L207" s="118"/>
      <c r="M207" s="138">
        <f t="shared" si="96"/>
        <v>0</v>
      </c>
      <c r="N207" s="117"/>
      <c r="O207" s="118"/>
      <c r="P207" s="138">
        <f t="shared" si="97"/>
        <v>0</v>
      </c>
      <c r="Q207" s="205"/>
      <c r="R207" s="118"/>
      <c r="S207" s="138">
        <f t="shared" si="98"/>
        <v>0</v>
      </c>
      <c r="T207" s="117"/>
      <c r="U207" s="118"/>
      <c r="V207" s="138">
        <f t="shared" si="99"/>
        <v>0</v>
      </c>
      <c r="W207" s="205"/>
      <c r="X207" s="118"/>
      <c r="Y207" s="138">
        <f t="shared" si="100"/>
        <v>0</v>
      </c>
      <c r="Z207" s="117"/>
      <c r="AA207" s="118"/>
      <c r="AB207" s="119">
        <f t="shared" si="101"/>
        <v>0</v>
      </c>
      <c r="AC207" s="120">
        <f t="shared" si="79"/>
        <v>0</v>
      </c>
      <c r="AD207" s="323">
        <f t="shared" si="80"/>
        <v>0</v>
      </c>
      <c r="AE207" s="120">
        <f t="shared" si="81"/>
        <v>0</v>
      </c>
      <c r="AF207" s="274" t="e">
        <f t="shared" si="82"/>
        <v>#DIV/0!</v>
      </c>
      <c r="AG207" s="275"/>
      <c r="AH207" s="99"/>
      <c r="AI207" s="99"/>
    </row>
    <row r="208" spans="1:35" ht="30" customHeight="1">
      <c r="A208" s="113" t="s">
        <v>104</v>
      </c>
      <c r="B208" s="397" t="s">
        <v>275</v>
      </c>
      <c r="C208" s="115" t="s">
        <v>248</v>
      </c>
      <c r="D208" s="116"/>
      <c r="E208" s="117"/>
      <c r="F208" s="118"/>
      <c r="G208" s="119">
        <f t="shared" si="94"/>
        <v>0</v>
      </c>
      <c r="H208" s="117"/>
      <c r="I208" s="118"/>
      <c r="J208" s="138">
        <f t="shared" si="95"/>
        <v>0</v>
      </c>
      <c r="K208" s="205"/>
      <c r="L208" s="118"/>
      <c r="M208" s="138">
        <f t="shared" si="96"/>
        <v>0</v>
      </c>
      <c r="N208" s="117"/>
      <c r="O208" s="118"/>
      <c r="P208" s="138">
        <f t="shared" si="97"/>
        <v>0</v>
      </c>
      <c r="Q208" s="205"/>
      <c r="R208" s="118"/>
      <c r="S208" s="138">
        <f t="shared" si="98"/>
        <v>0</v>
      </c>
      <c r="T208" s="117"/>
      <c r="U208" s="118"/>
      <c r="V208" s="138">
        <f t="shared" si="99"/>
        <v>0</v>
      </c>
      <c r="W208" s="205"/>
      <c r="X208" s="118"/>
      <c r="Y208" s="138">
        <f t="shared" si="100"/>
        <v>0</v>
      </c>
      <c r="Z208" s="117"/>
      <c r="AA208" s="118"/>
      <c r="AB208" s="119">
        <f t="shared" si="101"/>
        <v>0</v>
      </c>
      <c r="AC208" s="120">
        <f t="shared" si="79"/>
        <v>0</v>
      </c>
      <c r="AD208" s="323">
        <f t="shared" si="80"/>
        <v>0</v>
      </c>
      <c r="AE208" s="120">
        <f t="shared" si="81"/>
        <v>0</v>
      </c>
      <c r="AF208" s="274" t="e">
        <f t="shared" si="82"/>
        <v>#DIV/0!</v>
      </c>
      <c r="AG208" s="275"/>
      <c r="AH208" s="99"/>
      <c r="AI208" s="99"/>
    </row>
    <row r="209" spans="1:35" ht="47.25" customHeight="1">
      <c r="A209" s="113" t="s">
        <v>104</v>
      </c>
      <c r="B209" s="397" t="s">
        <v>188</v>
      </c>
      <c r="C209" s="115" t="s">
        <v>324</v>
      </c>
      <c r="D209" s="116" t="s">
        <v>224</v>
      </c>
      <c r="E209" s="117">
        <v>1</v>
      </c>
      <c r="F209" s="118">
        <v>2010</v>
      </c>
      <c r="G209" s="119">
        <f>E209*F209</f>
        <v>2010</v>
      </c>
      <c r="H209" s="117"/>
      <c r="I209" s="118"/>
      <c r="J209" s="138">
        <f t="shared" si="95"/>
        <v>0</v>
      </c>
      <c r="K209" s="205"/>
      <c r="L209" s="118"/>
      <c r="M209" s="138">
        <f t="shared" si="96"/>
        <v>0</v>
      </c>
      <c r="N209" s="117"/>
      <c r="O209" s="118"/>
      <c r="P209" s="138">
        <f t="shared" si="97"/>
        <v>0</v>
      </c>
      <c r="Q209" s="205"/>
      <c r="R209" s="118"/>
      <c r="S209" s="138">
        <f t="shared" si="98"/>
        <v>0</v>
      </c>
      <c r="T209" s="117"/>
      <c r="U209" s="118"/>
      <c r="V209" s="138">
        <f t="shared" si="99"/>
        <v>0</v>
      </c>
      <c r="W209" s="205"/>
      <c r="X209" s="118"/>
      <c r="Y209" s="138">
        <f t="shared" si="100"/>
        <v>0</v>
      </c>
      <c r="Z209" s="117"/>
      <c r="AA209" s="118"/>
      <c r="AB209" s="119">
        <f t="shared" si="101"/>
        <v>0</v>
      </c>
      <c r="AC209" s="120">
        <f t="shared" si="79"/>
        <v>2010</v>
      </c>
      <c r="AD209" s="323">
        <f t="shared" si="80"/>
        <v>0</v>
      </c>
      <c r="AE209" s="120">
        <f t="shared" si="81"/>
        <v>2010</v>
      </c>
      <c r="AF209" s="274">
        <f t="shared" si="82"/>
        <v>1</v>
      </c>
      <c r="AG209" s="275" t="s">
        <v>585</v>
      </c>
      <c r="AH209" s="99"/>
      <c r="AI209" s="99"/>
    </row>
    <row r="210" spans="1:35" ht="42" customHeight="1">
      <c r="A210" s="113" t="s">
        <v>104</v>
      </c>
      <c r="B210" s="397" t="s">
        <v>190</v>
      </c>
      <c r="C210" s="115" t="s">
        <v>325</v>
      </c>
      <c r="D210" s="116" t="s">
        <v>217</v>
      </c>
      <c r="E210" s="117">
        <v>3</v>
      </c>
      <c r="F210" s="118">
        <v>7300</v>
      </c>
      <c r="G210" s="119">
        <f t="shared" si="94"/>
        <v>21900</v>
      </c>
      <c r="H210" s="117">
        <v>3</v>
      </c>
      <c r="I210" s="118">
        <v>7300</v>
      </c>
      <c r="J210" s="138">
        <f t="shared" si="95"/>
        <v>21900</v>
      </c>
      <c r="K210" s="205"/>
      <c r="L210" s="118"/>
      <c r="M210" s="138">
        <f t="shared" si="96"/>
        <v>0</v>
      </c>
      <c r="N210" s="117"/>
      <c r="O210" s="118"/>
      <c r="P210" s="138">
        <f t="shared" si="97"/>
        <v>0</v>
      </c>
      <c r="Q210" s="205"/>
      <c r="R210" s="118"/>
      <c r="S210" s="138">
        <f t="shared" si="98"/>
        <v>0</v>
      </c>
      <c r="T210" s="117"/>
      <c r="U210" s="118"/>
      <c r="V210" s="138">
        <f t="shared" si="99"/>
        <v>0</v>
      </c>
      <c r="W210" s="205"/>
      <c r="X210" s="118"/>
      <c r="Y210" s="138">
        <f t="shared" si="100"/>
        <v>0</v>
      </c>
      <c r="Z210" s="117"/>
      <c r="AA210" s="118"/>
      <c r="AB210" s="119">
        <f t="shared" si="101"/>
        <v>0</v>
      </c>
      <c r="AC210" s="120">
        <f t="shared" si="79"/>
        <v>21900</v>
      </c>
      <c r="AD210" s="323">
        <f t="shared" si="80"/>
        <v>21900</v>
      </c>
      <c r="AE210" s="120">
        <f t="shared" si="81"/>
        <v>0</v>
      </c>
      <c r="AF210" s="274">
        <f t="shared" si="82"/>
        <v>0</v>
      </c>
      <c r="AG210" s="275"/>
      <c r="AH210" s="99"/>
      <c r="AI210" s="99"/>
    </row>
    <row r="211" spans="1:35" ht="55.5" customHeight="1">
      <c r="A211" s="113" t="s">
        <v>104</v>
      </c>
      <c r="B211" s="397" t="s">
        <v>192</v>
      </c>
      <c r="C211" s="115" t="s">
        <v>327</v>
      </c>
      <c r="D211" s="116" t="s">
        <v>217</v>
      </c>
      <c r="E211" s="117">
        <v>1.5</v>
      </c>
      <c r="F211" s="118">
        <v>4600</v>
      </c>
      <c r="G211" s="119">
        <f>E211*F211</f>
        <v>6900</v>
      </c>
      <c r="H211" s="117">
        <v>1.5</v>
      </c>
      <c r="I211" s="118">
        <v>4600</v>
      </c>
      <c r="J211" s="138">
        <f>H211*I211</f>
        <v>6900</v>
      </c>
      <c r="K211" s="205"/>
      <c r="L211" s="118"/>
      <c r="M211" s="138">
        <f>K211*L211</f>
        <v>0</v>
      </c>
      <c r="N211" s="117"/>
      <c r="O211" s="118"/>
      <c r="P211" s="138">
        <f>N211*O211</f>
        <v>0</v>
      </c>
      <c r="Q211" s="205"/>
      <c r="R211" s="118"/>
      <c r="S211" s="138">
        <f>Q211*R211</f>
        <v>0</v>
      </c>
      <c r="T211" s="117"/>
      <c r="U211" s="118"/>
      <c r="V211" s="138">
        <f>T211*U211</f>
        <v>0</v>
      </c>
      <c r="W211" s="205"/>
      <c r="X211" s="118"/>
      <c r="Y211" s="138">
        <f>W211*X211</f>
        <v>0</v>
      </c>
      <c r="Z211" s="117"/>
      <c r="AA211" s="118"/>
      <c r="AB211" s="119">
        <f>Z211*AA211</f>
        <v>0</v>
      </c>
      <c r="AC211" s="120">
        <f>G211+M211+S211+Y211</f>
        <v>6900</v>
      </c>
      <c r="AD211" s="323">
        <f>J211+P211+V211+AB211</f>
        <v>6900</v>
      </c>
      <c r="AE211" s="120">
        <f>AC211-AD211</f>
        <v>0</v>
      </c>
      <c r="AF211" s="274">
        <f>AE211/AC211</f>
        <v>0</v>
      </c>
      <c r="AG211" s="275"/>
      <c r="AH211" s="99"/>
      <c r="AI211" s="99"/>
    </row>
    <row r="212" spans="1:35" ht="42" customHeight="1">
      <c r="A212" s="113" t="s">
        <v>104</v>
      </c>
      <c r="B212" s="397" t="s">
        <v>194</v>
      </c>
      <c r="C212" s="115" t="s">
        <v>328</v>
      </c>
      <c r="D212" s="116" t="s">
        <v>217</v>
      </c>
      <c r="E212" s="117">
        <v>2</v>
      </c>
      <c r="F212" s="118">
        <v>7300</v>
      </c>
      <c r="G212" s="119">
        <f>E212*F212</f>
        <v>14600</v>
      </c>
      <c r="H212" s="117">
        <v>2</v>
      </c>
      <c r="I212" s="118">
        <v>7300</v>
      </c>
      <c r="J212" s="138">
        <f>H212*I212</f>
        <v>14600</v>
      </c>
      <c r="K212" s="205"/>
      <c r="L212" s="118"/>
      <c r="M212" s="138">
        <f>K212*L212</f>
        <v>0</v>
      </c>
      <c r="N212" s="117"/>
      <c r="O212" s="118"/>
      <c r="P212" s="138">
        <f>N212*O212</f>
        <v>0</v>
      </c>
      <c r="Q212" s="205"/>
      <c r="R212" s="118"/>
      <c r="S212" s="138">
        <f>Q212*R212</f>
        <v>0</v>
      </c>
      <c r="T212" s="117"/>
      <c r="U212" s="118"/>
      <c r="V212" s="138">
        <f>T212*U212</f>
        <v>0</v>
      </c>
      <c r="W212" s="205"/>
      <c r="X212" s="118"/>
      <c r="Y212" s="138">
        <f>W212*X212</f>
        <v>0</v>
      </c>
      <c r="Z212" s="117"/>
      <c r="AA212" s="118"/>
      <c r="AB212" s="119">
        <f>Z212*AA212</f>
        <v>0</v>
      </c>
      <c r="AC212" s="120">
        <f>G212+M212+S212+Y212</f>
        <v>14600</v>
      </c>
      <c r="AD212" s="323">
        <f>J212+P212+V212+AB212</f>
        <v>14600</v>
      </c>
      <c r="AE212" s="120">
        <f>AC212-AD212</f>
        <v>0</v>
      </c>
      <c r="AF212" s="274">
        <f>AE212/AC212</f>
        <v>0</v>
      </c>
      <c r="AG212" s="275"/>
      <c r="AH212" s="99"/>
      <c r="AI212" s="99"/>
    </row>
    <row r="213" spans="1:35" ht="54.75" customHeight="1">
      <c r="A213" s="113" t="s">
        <v>104</v>
      </c>
      <c r="B213" s="397" t="s">
        <v>196</v>
      </c>
      <c r="C213" s="115" t="s">
        <v>326</v>
      </c>
      <c r="D213" s="116" t="s">
        <v>217</v>
      </c>
      <c r="E213" s="117">
        <v>2</v>
      </c>
      <c r="F213" s="118">
        <v>4600</v>
      </c>
      <c r="G213" s="119">
        <f>E213*F213</f>
        <v>9200</v>
      </c>
      <c r="H213" s="117">
        <v>2</v>
      </c>
      <c r="I213" s="118">
        <v>4600</v>
      </c>
      <c r="J213" s="138">
        <f>H213*I213</f>
        <v>9200</v>
      </c>
      <c r="K213" s="205"/>
      <c r="L213" s="118"/>
      <c r="M213" s="138">
        <f>K213*L213</f>
        <v>0</v>
      </c>
      <c r="N213" s="117"/>
      <c r="O213" s="118"/>
      <c r="P213" s="138">
        <f>N213*O213</f>
        <v>0</v>
      </c>
      <c r="Q213" s="205"/>
      <c r="R213" s="118"/>
      <c r="S213" s="138">
        <f>Q213*R213</f>
        <v>0</v>
      </c>
      <c r="T213" s="117"/>
      <c r="U213" s="118"/>
      <c r="V213" s="138">
        <f>T213*U213</f>
        <v>0</v>
      </c>
      <c r="W213" s="205"/>
      <c r="X213" s="118"/>
      <c r="Y213" s="138">
        <f>W213*X213</f>
        <v>0</v>
      </c>
      <c r="Z213" s="117"/>
      <c r="AA213" s="118"/>
      <c r="AB213" s="119">
        <f>Z213*AA213</f>
        <v>0</v>
      </c>
      <c r="AC213" s="120">
        <f>G213+M213+S213+Y213</f>
        <v>9200</v>
      </c>
      <c r="AD213" s="323">
        <f>J213+P213+V213+AB213</f>
        <v>9200</v>
      </c>
      <c r="AE213" s="120">
        <f>AC213-AD213</f>
        <v>0</v>
      </c>
      <c r="AF213" s="274">
        <f>AE213/AC213</f>
        <v>0</v>
      </c>
      <c r="AG213" s="275"/>
      <c r="AH213" s="99"/>
      <c r="AI213" s="99"/>
    </row>
    <row r="214" spans="1:35" ht="30" customHeight="1">
      <c r="A214" s="113" t="s">
        <v>104</v>
      </c>
      <c r="B214" s="397" t="s">
        <v>198</v>
      </c>
      <c r="C214" s="115" t="s">
        <v>329</v>
      </c>
      <c r="D214" s="116" t="s">
        <v>217</v>
      </c>
      <c r="E214" s="117">
        <v>15</v>
      </c>
      <c r="F214" s="118">
        <v>800</v>
      </c>
      <c r="G214" s="119">
        <f>E214*F214</f>
        <v>12000</v>
      </c>
      <c r="H214" s="117">
        <v>15</v>
      </c>
      <c r="I214" s="118">
        <v>800</v>
      </c>
      <c r="J214" s="138">
        <f>H214*I214</f>
        <v>12000</v>
      </c>
      <c r="K214" s="205"/>
      <c r="L214" s="118"/>
      <c r="M214" s="138">
        <f>K214*L214</f>
        <v>0</v>
      </c>
      <c r="N214" s="117"/>
      <c r="O214" s="118"/>
      <c r="P214" s="138">
        <f>N214*O214</f>
        <v>0</v>
      </c>
      <c r="Q214" s="205"/>
      <c r="R214" s="118"/>
      <c r="S214" s="138">
        <f>Q214*R214</f>
        <v>0</v>
      </c>
      <c r="T214" s="117"/>
      <c r="U214" s="118"/>
      <c r="V214" s="138">
        <f>T214*U214</f>
        <v>0</v>
      </c>
      <c r="W214" s="205"/>
      <c r="X214" s="118"/>
      <c r="Y214" s="138">
        <f>W214*X214</f>
        <v>0</v>
      </c>
      <c r="Z214" s="117"/>
      <c r="AA214" s="118"/>
      <c r="AB214" s="119">
        <f>Z214*AA214</f>
        <v>0</v>
      </c>
      <c r="AC214" s="120">
        <f>G214+M214+S214+Y214</f>
        <v>12000</v>
      </c>
      <c r="AD214" s="323">
        <f>J214+P214+V214+AB214</f>
        <v>12000</v>
      </c>
      <c r="AE214" s="120">
        <f>AC214-AD214</f>
        <v>0</v>
      </c>
      <c r="AF214" s="274">
        <f>AE214/AC214</f>
        <v>0</v>
      </c>
      <c r="AG214" s="275"/>
      <c r="AH214" s="99"/>
      <c r="AI214" s="99"/>
    </row>
    <row r="215" spans="1:35" ht="30" customHeight="1">
      <c r="A215" s="113" t="s">
        <v>104</v>
      </c>
      <c r="B215" s="397" t="s">
        <v>277</v>
      </c>
      <c r="C215" s="115" t="s">
        <v>330</v>
      </c>
      <c r="D215" s="116" t="s">
        <v>217</v>
      </c>
      <c r="E215" s="117">
        <v>2</v>
      </c>
      <c r="F215" s="118">
        <v>7300</v>
      </c>
      <c r="G215" s="119">
        <f>E215*F215</f>
        <v>14600</v>
      </c>
      <c r="H215" s="117">
        <v>2</v>
      </c>
      <c r="I215" s="118">
        <v>7300</v>
      </c>
      <c r="J215" s="138">
        <f>H215*I215</f>
        <v>14600</v>
      </c>
      <c r="K215" s="205"/>
      <c r="L215" s="118"/>
      <c r="M215" s="138">
        <f>K215*L215</f>
        <v>0</v>
      </c>
      <c r="N215" s="117"/>
      <c r="O215" s="118"/>
      <c r="P215" s="138">
        <f>N215*O215</f>
        <v>0</v>
      </c>
      <c r="Q215" s="205"/>
      <c r="R215" s="118"/>
      <c r="S215" s="138">
        <f>Q215*R215</f>
        <v>0</v>
      </c>
      <c r="T215" s="117"/>
      <c r="U215" s="118"/>
      <c r="V215" s="138">
        <f>T215*U215</f>
        <v>0</v>
      </c>
      <c r="W215" s="205"/>
      <c r="X215" s="118"/>
      <c r="Y215" s="138">
        <f>W215*X215</f>
        <v>0</v>
      </c>
      <c r="Z215" s="117"/>
      <c r="AA215" s="118"/>
      <c r="AB215" s="119">
        <f>Z215*AA215</f>
        <v>0</v>
      </c>
      <c r="AC215" s="120">
        <f>G215+M215+S215+Y215</f>
        <v>14600</v>
      </c>
      <c r="AD215" s="323">
        <f>J215+P215+V215+AB215</f>
        <v>14600</v>
      </c>
      <c r="AE215" s="120">
        <f>AC215-AD215</f>
        <v>0</v>
      </c>
      <c r="AF215" s="274">
        <f>AE215/AC215</f>
        <v>0</v>
      </c>
      <c r="AG215" s="275"/>
      <c r="AH215" s="99"/>
      <c r="AI215" s="99"/>
    </row>
    <row r="216" spans="1:35" ht="30" customHeight="1">
      <c r="A216" s="113" t="s">
        <v>104</v>
      </c>
      <c r="B216" s="397" t="s">
        <v>278</v>
      </c>
      <c r="C216" s="115" t="s">
        <v>331</v>
      </c>
      <c r="D216" s="116" t="s">
        <v>217</v>
      </c>
      <c r="E216" s="117">
        <v>2</v>
      </c>
      <c r="F216" s="118">
        <v>4600</v>
      </c>
      <c r="G216" s="119">
        <f t="shared" si="94"/>
        <v>9200</v>
      </c>
      <c r="H216" s="117">
        <v>2</v>
      </c>
      <c r="I216" s="118">
        <v>4600</v>
      </c>
      <c r="J216" s="138">
        <f t="shared" si="95"/>
        <v>9200</v>
      </c>
      <c r="K216" s="205"/>
      <c r="L216" s="118"/>
      <c r="M216" s="138">
        <f t="shared" si="96"/>
        <v>0</v>
      </c>
      <c r="N216" s="117"/>
      <c r="O216" s="118"/>
      <c r="P216" s="138">
        <f t="shared" si="97"/>
        <v>0</v>
      </c>
      <c r="Q216" s="205"/>
      <c r="R216" s="118"/>
      <c r="S216" s="138">
        <f t="shared" si="98"/>
        <v>0</v>
      </c>
      <c r="T216" s="117"/>
      <c r="U216" s="118"/>
      <c r="V216" s="138">
        <f t="shared" si="99"/>
        <v>0</v>
      </c>
      <c r="W216" s="205"/>
      <c r="X216" s="118"/>
      <c r="Y216" s="138">
        <f t="shared" si="100"/>
        <v>0</v>
      </c>
      <c r="Z216" s="117"/>
      <c r="AA216" s="118"/>
      <c r="AB216" s="119">
        <f t="shared" si="101"/>
        <v>0</v>
      </c>
      <c r="AC216" s="120">
        <f t="shared" si="79"/>
        <v>9200</v>
      </c>
      <c r="AD216" s="323">
        <f t="shared" si="80"/>
        <v>9200</v>
      </c>
      <c r="AE216" s="120">
        <f t="shared" si="81"/>
        <v>0</v>
      </c>
      <c r="AF216" s="274">
        <f t="shared" si="82"/>
        <v>0</v>
      </c>
      <c r="AG216" s="275"/>
      <c r="AH216" s="99"/>
      <c r="AI216" s="99"/>
    </row>
    <row r="217" spans="1:35" ht="30" customHeight="1">
      <c r="A217" s="113" t="s">
        <v>104</v>
      </c>
      <c r="B217" s="397" t="s">
        <v>279</v>
      </c>
      <c r="C217" s="115" t="s">
        <v>332</v>
      </c>
      <c r="D217" s="116" t="s">
        <v>217</v>
      </c>
      <c r="E217" s="117">
        <v>12</v>
      </c>
      <c r="F217" s="118">
        <v>2250</v>
      </c>
      <c r="G217" s="119">
        <f>E217*F217</f>
        <v>27000</v>
      </c>
      <c r="H217" s="117">
        <v>12</v>
      </c>
      <c r="I217" s="118">
        <v>2250</v>
      </c>
      <c r="J217" s="138">
        <f>H217*I217</f>
        <v>27000</v>
      </c>
      <c r="K217" s="205"/>
      <c r="L217" s="118"/>
      <c r="M217" s="138">
        <f>K217*L217</f>
        <v>0</v>
      </c>
      <c r="N217" s="117"/>
      <c r="O217" s="118"/>
      <c r="P217" s="138">
        <f>N217*O217</f>
        <v>0</v>
      </c>
      <c r="Q217" s="205"/>
      <c r="R217" s="118"/>
      <c r="S217" s="138">
        <f>Q217*R217</f>
        <v>0</v>
      </c>
      <c r="T217" s="117"/>
      <c r="U217" s="118"/>
      <c r="V217" s="138">
        <f>T217*U217</f>
        <v>0</v>
      </c>
      <c r="W217" s="205"/>
      <c r="X217" s="118"/>
      <c r="Y217" s="138">
        <f>W217*X217</f>
        <v>0</v>
      </c>
      <c r="Z217" s="117"/>
      <c r="AA217" s="118"/>
      <c r="AB217" s="119">
        <f>Z217*AA217</f>
        <v>0</v>
      </c>
      <c r="AC217" s="120">
        <f>G217+M217+S217+Y217</f>
        <v>27000</v>
      </c>
      <c r="AD217" s="323">
        <f>J217+P217+V217+AB217</f>
        <v>27000</v>
      </c>
      <c r="AE217" s="120">
        <f>AC217-AD217</f>
        <v>0</v>
      </c>
      <c r="AF217" s="274">
        <f>AE217/AC217</f>
        <v>0</v>
      </c>
      <c r="AG217" s="275"/>
      <c r="AH217" s="99"/>
      <c r="AI217" s="99"/>
    </row>
    <row r="218" spans="1:35" ht="47.25" customHeight="1" thickBot="1">
      <c r="A218" s="139" t="s">
        <v>104</v>
      </c>
      <c r="B218" s="140" t="s">
        <v>280</v>
      </c>
      <c r="C218" s="115" t="s">
        <v>333</v>
      </c>
      <c r="D218" s="142" t="s">
        <v>217</v>
      </c>
      <c r="E218" s="143">
        <v>5.5</v>
      </c>
      <c r="F218" s="144">
        <v>4600</v>
      </c>
      <c r="G218" s="398">
        <f t="shared" si="94"/>
        <v>25300</v>
      </c>
      <c r="H218" s="399">
        <v>5.5</v>
      </c>
      <c r="I218" s="400">
        <v>4600</v>
      </c>
      <c r="J218" s="401">
        <f>H218*I218</f>
        <v>25300</v>
      </c>
      <c r="K218" s="207"/>
      <c r="L218" s="144"/>
      <c r="M218" s="146">
        <f t="shared" si="96"/>
        <v>0</v>
      </c>
      <c r="N218" s="143"/>
      <c r="O218" s="144"/>
      <c r="P218" s="146">
        <f t="shared" si="97"/>
        <v>0</v>
      </c>
      <c r="Q218" s="207"/>
      <c r="R218" s="144"/>
      <c r="S218" s="146">
        <f t="shared" si="98"/>
        <v>0</v>
      </c>
      <c r="T218" s="143"/>
      <c r="U218" s="144"/>
      <c r="V218" s="146">
        <f t="shared" si="99"/>
        <v>0</v>
      </c>
      <c r="W218" s="207"/>
      <c r="X218" s="144"/>
      <c r="Y218" s="146">
        <f t="shared" si="100"/>
        <v>0</v>
      </c>
      <c r="Z218" s="143"/>
      <c r="AA218" s="144"/>
      <c r="AB218" s="145">
        <f t="shared" si="101"/>
        <v>0</v>
      </c>
      <c r="AC218" s="236">
        <f t="shared" si="79"/>
        <v>25300</v>
      </c>
      <c r="AD218" s="325">
        <f t="shared" si="80"/>
        <v>25300</v>
      </c>
      <c r="AE218" s="236">
        <f t="shared" si="81"/>
        <v>0</v>
      </c>
      <c r="AF218" s="339">
        <f t="shared" si="82"/>
        <v>0</v>
      </c>
      <c r="AG218" s="340"/>
      <c r="AH218" s="99"/>
      <c r="AI218" s="99"/>
    </row>
    <row r="219" spans="1:35" ht="15.75" customHeight="1">
      <c r="A219" s="462" t="s">
        <v>249</v>
      </c>
      <c r="B219" s="455"/>
      <c r="C219" s="455"/>
      <c r="D219" s="353"/>
      <c r="E219" s="311">
        <f t="shared" ref="E219:AB219" si="102">E203+E196+E192+E188</f>
        <v>746</v>
      </c>
      <c r="F219" s="311">
        <f t="shared" si="102"/>
        <v>45729</v>
      </c>
      <c r="G219" s="311">
        <f t="shared" si="102"/>
        <v>258210</v>
      </c>
      <c r="H219" s="311">
        <f t="shared" si="102"/>
        <v>765</v>
      </c>
      <c r="I219" s="311">
        <f t="shared" si="102"/>
        <v>43719</v>
      </c>
      <c r="J219" s="311">
        <f t="shared" si="102"/>
        <v>260800</v>
      </c>
      <c r="K219" s="354">
        <f t="shared" si="102"/>
        <v>0</v>
      </c>
      <c r="L219" s="311">
        <f t="shared" si="102"/>
        <v>0</v>
      </c>
      <c r="M219" s="311">
        <f t="shared" si="102"/>
        <v>0</v>
      </c>
      <c r="N219" s="311">
        <f t="shared" si="102"/>
        <v>0</v>
      </c>
      <c r="O219" s="311">
        <f t="shared" si="102"/>
        <v>0</v>
      </c>
      <c r="P219" s="311">
        <f t="shared" si="102"/>
        <v>0</v>
      </c>
      <c r="Q219" s="354">
        <f t="shared" si="102"/>
        <v>0</v>
      </c>
      <c r="R219" s="311">
        <f t="shared" si="102"/>
        <v>0</v>
      </c>
      <c r="S219" s="311">
        <f t="shared" si="102"/>
        <v>0</v>
      </c>
      <c r="T219" s="311">
        <f t="shared" si="102"/>
        <v>0</v>
      </c>
      <c r="U219" s="311">
        <f t="shared" si="102"/>
        <v>0</v>
      </c>
      <c r="V219" s="311">
        <f t="shared" si="102"/>
        <v>0</v>
      </c>
      <c r="W219" s="354">
        <f t="shared" si="102"/>
        <v>0</v>
      </c>
      <c r="X219" s="311">
        <f t="shared" si="102"/>
        <v>0</v>
      </c>
      <c r="Y219" s="311">
        <f t="shared" si="102"/>
        <v>0</v>
      </c>
      <c r="Z219" s="311">
        <f t="shared" si="102"/>
        <v>0</v>
      </c>
      <c r="AA219" s="311">
        <f t="shared" si="102"/>
        <v>0</v>
      </c>
      <c r="AB219" s="311">
        <f t="shared" si="102"/>
        <v>0</v>
      </c>
      <c r="AC219" s="286">
        <f t="shared" si="79"/>
        <v>258210</v>
      </c>
      <c r="AD219" s="333">
        <f t="shared" si="80"/>
        <v>260800</v>
      </c>
      <c r="AE219" s="341">
        <f t="shared" si="81"/>
        <v>-2590</v>
      </c>
      <c r="AF219" s="355">
        <f t="shared" si="82"/>
        <v>-1.0030595251926726E-2</v>
      </c>
      <c r="AG219" s="356"/>
      <c r="AH219" s="99"/>
      <c r="AI219" s="99"/>
    </row>
    <row r="220" spans="1:35" ht="15.75" customHeight="1">
      <c r="A220" s="357" t="s">
        <v>250</v>
      </c>
      <c r="B220" s="358"/>
      <c r="C220" s="359"/>
      <c r="D220" s="360"/>
      <c r="E220" s="361"/>
      <c r="F220" s="361"/>
      <c r="G220" s="362">
        <f>G49+G82+G96+G106+G128+G134+G148+G161+G167+G171+G175+G180+G186+G219</f>
        <v>506086.26300000004</v>
      </c>
      <c r="H220" s="363"/>
      <c r="I220" s="363"/>
      <c r="J220" s="362">
        <f>J49+J82+J96+J106+J128+J134+J148+J161+J167+J171+J175+J180+J186+J219</f>
        <v>504128.103</v>
      </c>
      <c r="K220" s="361"/>
      <c r="L220" s="361"/>
      <c r="M220" s="362">
        <f>M49+M82+M96+M106+M128+M134+M148+M161+M167+M171+M175+M180+M186+M219</f>
        <v>87436</v>
      </c>
      <c r="N220" s="361"/>
      <c r="O220" s="361"/>
      <c r="P220" s="362">
        <f>P49+P82+P96+P106+P128+P134+P148+P161+P167+P171+P175+P180+P186+P219</f>
        <v>87735.33</v>
      </c>
      <c r="Q220" s="361"/>
      <c r="R220" s="361"/>
      <c r="S220" s="362">
        <f>S49+S82+S96+S106+S128+S134+S148+S161+S167+S171+S175+S180+S186+S219</f>
        <v>0</v>
      </c>
      <c r="T220" s="361"/>
      <c r="U220" s="361"/>
      <c r="V220" s="362">
        <f>V49+V82+V96+V106+V128+V134+V148+V161+V167+V171+V175+V180+V186+V219</f>
        <v>0</v>
      </c>
      <c r="W220" s="361"/>
      <c r="X220" s="361"/>
      <c r="Y220" s="362">
        <f>Y49+Y82+Y96+Y106+Y128+Y134+Y148+Y161+Y167+Y171+Y175+Y180+Y186+Y219</f>
        <v>0</v>
      </c>
      <c r="Z220" s="361"/>
      <c r="AA220" s="361"/>
      <c r="AB220" s="362">
        <f>AB49+AB82+AB96+AB106+AB128+AB134+AB148+AB161+AB167+AB171+AB175+AB180+AB186+AB219</f>
        <v>0</v>
      </c>
      <c r="AC220" s="362">
        <f>AC49+AC82+AC96+AC106+AC128+AC134+AC148+AC161+AC167+AC171+AC175+AC180+AC186+AC219</f>
        <v>593522.26300000004</v>
      </c>
      <c r="AD220" s="362">
        <f>AD49+AD82+AD96+AD106+AD128+AD134+AD148+AD161+AD167+AD171+AD175+AD180+AD186+AD219</f>
        <v>591863.43299999996</v>
      </c>
      <c r="AE220" s="362">
        <f t="shared" si="81"/>
        <v>1658.8300000000745</v>
      </c>
      <c r="AF220" s="364">
        <f t="shared" si="82"/>
        <v>2.7948909475027971E-3</v>
      </c>
      <c r="AG220" s="365"/>
      <c r="AH220" s="366"/>
      <c r="AI220" s="366"/>
    </row>
    <row r="221" spans="1:35" ht="15.75" customHeight="1">
      <c r="A221" s="463"/>
      <c r="B221" s="438"/>
      <c r="C221" s="438"/>
      <c r="D221" s="367"/>
      <c r="E221" s="368"/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8"/>
      <c r="Q221" s="368"/>
      <c r="R221" s="368"/>
      <c r="S221" s="368"/>
      <c r="T221" s="368"/>
      <c r="U221" s="368"/>
      <c r="V221" s="368"/>
      <c r="W221" s="368"/>
      <c r="X221" s="368"/>
      <c r="Y221" s="368"/>
      <c r="Z221" s="368"/>
      <c r="AA221" s="368"/>
      <c r="AB221" s="368"/>
      <c r="AC221" s="369"/>
      <c r="AD221" s="369"/>
      <c r="AE221" s="369"/>
      <c r="AF221" s="370"/>
      <c r="AG221" s="371"/>
      <c r="AH221" s="3"/>
      <c r="AI221" s="3"/>
    </row>
    <row r="222" spans="1:35" ht="15.75" customHeight="1">
      <c r="A222" s="464" t="s">
        <v>251</v>
      </c>
      <c r="B222" s="455"/>
      <c r="C222" s="456"/>
      <c r="D222" s="372"/>
      <c r="E222" s="373"/>
      <c r="F222" s="373"/>
      <c r="G222" s="373">
        <f ca="1">Фінансування!C20-Витрати!G220</f>
        <v>-3.0000000260770321E-3</v>
      </c>
      <c r="H222" s="373"/>
      <c r="I222" s="373"/>
      <c r="J222" s="373">
        <f ca="1">Фінансування!C21-Витрати!J220</f>
        <v>-3.0000000260770321E-3</v>
      </c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>
        <f ca="1">Фінансування!N20-Витрати!AC220</f>
        <v>-3.0000000260770321E-3</v>
      </c>
      <c r="AD222" s="373">
        <f ca="1">Фінансування!N21-Витрати!AD220</f>
        <v>-3.0000000260770321E-3</v>
      </c>
      <c r="AE222" s="374"/>
      <c r="AF222" s="375"/>
      <c r="AG222" s="376"/>
      <c r="AH222" s="3"/>
      <c r="AI222" s="3"/>
    </row>
    <row r="223" spans="1:35" ht="15.75" customHeight="1">
      <c r="A223" s="13"/>
      <c r="B223" s="377"/>
      <c r="C223" s="378"/>
      <c r="D223" s="13"/>
      <c r="E223" s="13"/>
      <c r="F223" s="13"/>
      <c r="G223" s="13"/>
      <c r="H223" s="13"/>
      <c r="I223" s="13"/>
      <c r="J223" s="13"/>
      <c r="K223" s="379"/>
      <c r="L223" s="379"/>
      <c r="M223" s="379"/>
      <c r="N223" s="379"/>
      <c r="O223" s="379"/>
      <c r="P223" s="379"/>
      <c r="Q223" s="379"/>
      <c r="R223" s="379"/>
      <c r="S223" s="379"/>
      <c r="T223" s="379"/>
      <c r="U223" s="379"/>
      <c r="V223" s="379"/>
      <c r="W223" s="379"/>
      <c r="X223" s="379"/>
      <c r="Y223" s="379"/>
      <c r="Z223" s="379"/>
      <c r="AA223" s="379"/>
      <c r="AB223" s="379"/>
      <c r="AC223" s="380"/>
      <c r="AD223" s="380"/>
      <c r="AE223" s="380"/>
      <c r="AF223" s="380"/>
      <c r="AG223" s="381"/>
    </row>
    <row r="224" spans="1:35" ht="15.75" customHeight="1">
      <c r="A224" s="13"/>
      <c r="B224" s="377"/>
      <c r="C224" s="378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1"/>
      <c r="AD224" s="11"/>
      <c r="AE224" s="11"/>
      <c r="AF224" s="11"/>
      <c r="AG224" s="48"/>
    </row>
    <row r="225" spans="1:33" ht="15.75" customHeight="1">
      <c r="A225" s="13"/>
      <c r="B225" s="377"/>
      <c r="C225" s="378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1"/>
      <c r="AD225" s="11"/>
      <c r="AE225" s="11"/>
      <c r="AF225" s="11"/>
      <c r="AG225" s="48"/>
    </row>
    <row r="226" spans="1:33" ht="15.75" customHeight="1">
      <c r="A226" s="13"/>
      <c r="B226" s="377"/>
      <c r="C226" s="378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1"/>
      <c r="AD226" s="11"/>
      <c r="AE226" s="11"/>
      <c r="AF226" s="11"/>
      <c r="AG226" s="48"/>
    </row>
    <row r="227" spans="1:33" ht="15.75" customHeight="1">
      <c r="A227" s="13"/>
      <c r="B227" s="377"/>
      <c r="C227" s="382" t="s">
        <v>252</v>
      </c>
      <c r="D227" s="383" t="s">
        <v>579</v>
      </c>
      <c r="E227" s="383"/>
      <c r="G227" s="383"/>
      <c r="H227" s="383" t="s">
        <v>580</v>
      </c>
      <c r="I227" s="38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1"/>
      <c r="AD227" s="11"/>
      <c r="AE227" s="11"/>
      <c r="AF227" s="11"/>
      <c r="AG227" s="48"/>
    </row>
    <row r="228" spans="1:33" ht="15.75" customHeight="1">
      <c r="A228" s="13"/>
      <c r="B228" s="377"/>
      <c r="D228" s="382" t="s">
        <v>39</v>
      </c>
      <c r="G228" s="382" t="s">
        <v>40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1"/>
      <c r="AD228" s="11"/>
      <c r="AE228" s="11"/>
      <c r="AF228" s="11"/>
      <c r="AG228" s="48"/>
    </row>
    <row r="229" spans="1:33" ht="15.75" customHeight="1">
      <c r="A229" s="13"/>
      <c r="B229" s="377"/>
      <c r="C229" s="378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1"/>
      <c r="AD229" s="11"/>
      <c r="AE229" s="11"/>
      <c r="AF229" s="11"/>
      <c r="AG229" s="48"/>
    </row>
    <row r="230" spans="1:33" ht="15.75" customHeight="1">
      <c r="A230" s="13"/>
      <c r="B230" s="377"/>
      <c r="C230" s="378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1"/>
      <c r="AD230" s="11"/>
      <c r="AE230" s="11"/>
      <c r="AF230" s="11"/>
      <c r="AG230" s="48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  <row r="1002" spans="1:33" ht="15.75" customHeight="1">
      <c r="A1002" s="46"/>
      <c r="B1002" s="384"/>
      <c r="C1002" s="385"/>
      <c r="AG1002" s="385"/>
    </row>
    <row r="1003" spans="1:33" ht="15.75" customHeight="1">
      <c r="A1003" s="46"/>
      <c r="B1003" s="384"/>
      <c r="C1003" s="385"/>
      <c r="AG1003" s="385"/>
    </row>
    <row r="1004" spans="1:33" ht="15.75" customHeight="1">
      <c r="A1004" s="46"/>
      <c r="B1004" s="384"/>
      <c r="C1004" s="385"/>
      <c r="AG1004" s="385"/>
    </row>
    <row r="1005" spans="1:33" ht="15.75" customHeight="1">
      <c r="A1005" s="46"/>
      <c r="B1005" s="384"/>
      <c r="C1005" s="385"/>
      <c r="AG1005" s="385"/>
    </row>
    <row r="1006" spans="1:33" ht="15.75" customHeight="1">
      <c r="A1006" s="46"/>
      <c r="B1006" s="384"/>
      <c r="C1006" s="385"/>
      <c r="AG1006" s="385"/>
    </row>
    <row r="1007" spans="1:33" ht="15.75" customHeight="1">
      <c r="A1007" s="46"/>
      <c r="B1007" s="384"/>
      <c r="C1007" s="385"/>
      <c r="AG1007" s="385"/>
    </row>
    <row r="1008" spans="1:33" ht="15.75" customHeight="1">
      <c r="A1008" s="46"/>
      <c r="B1008" s="384"/>
      <c r="C1008" s="385"/>
      <c r="AG1008" s="385"/>
    </row>
    <row r="1009" spans="1:33" ht="15.75" customHeight="1">
      <c r="A1009" s="46"/>
      <c r="B1009" s="384"/>
      <c r="C1009" s="385"/>
      <c r="AG1009" s="385"/>
    </row>
    <row r="1010" spans="1:33" ht="15.75" customHeight="1">
      <c r="A1010" s="46"/>
      <c r="B1010" s="384"/>
      <c r="C1010" s="385"/>
      <c r="AG1010" s="385"/>
    </row>
    <row r="1011" spans="1:33" ht="15.75" customHeight="1">
      <c r="A1011" s="46"/>
      <c r="B1011" s="384"/>
      <c r="C1011" s="385"/>
      <c r="AG1011" s="385"/>
    </row>
    <row r="1012" spans="1:33" ht="15.75" customHeight="1">
      <c r="A1012" s="46"/>
      <c r="B1012" s="384"/>
      <c r="C1012" s="385"/>
      <c r="AG1012" s="385"/>
    </row>
    <row r="1013" spans="1:33" ht="15.75" customHeight="1">
      <c r="A1013" s="46"/>
      <c r="B1013" s="384"/>
      <c r="C1013" s="385"/>
      <c r="AG1013" s="385"/>
    </row>
    <row r="1014" spans="1:33" ht="15.75" customHeight="1">
      <c r="A1014" s="46"/>
      <c r="B1014" s="384"/>
      <c r="C1014" s="385"/>
      <c r="AG1014" s="385"/>
    </row>
    <row r="1015" spans="1:33" ht="15.75" customHeight="1">
      <c r="A1015" s="46"/>
      <c r="B1015" s="384"/>
      <c r="C1015" s="385"/>
      <c r="AG1015" s="385"/>
    </row>
    <row r="1016" spans="1:33" ht="15.75" customHeight="1">
      <c r="A1016" s="46"/>
      <c r="B1016" s="384"/>
      <c r="C1016" s="385"/>
      <c r="AG1016" s="385"/>
    </row>
    <row r="1017" spans="1:33" ht="15.75" customHeight="1">
      <c r="A1017" s="46"/>
      <c r="B1017" s="384"/>
      <c r="C1017" s="385"/>
      <c r="AG1017" s="385"/>
    </row>
    <row r="1018" spans="1:33" ht="15.75" customHeight="1">
      <c r="A1018" s="46"/>
      <c r="B1018" s="384"/>
      <c r="C1018" s="385"/>
      <c r="AG1018" s="385"/>
    </row>
    <row r="1019" spans="1:33" ht="15.75" customHeight="1">
      <c r="A1019" s="46"/>
      <c r="B1019" s="384"/>
      <c r="C1019" s="385"/>
      <c r="AG1019" s="385"/>
    </row>
    <row r="1020" spans="1:33" ht="15.75" customHeight="1">
      <c r="A1020" s="46"/>
      <c r="B1020" s="384"/>
      <c r="C1020" s="385"/>
      <c r="AG1020" s="385"/>
    </row>
    <row r="1021" spans="1:33" ht="15.75" customHeight="1">
      <c r="A1021" s="46"/>
      <c r="B1021" s="384"/>
      <c r="C1021" s="385"/>
      <c r="AG1021" s="385"/>
    </row>
    <row r="1022" spans="1:33" ht="15.75" customHeight="1">
      <c r="A1022" s="46"/>
      <c r="B1022" s="384"/>
      <c r="C1022" s="385"/>
      <c r="AG1022" s="385"/>
    </row>
    <row r="1023" spans="1:33" ht="15.75" customHeight="1">
      <c r="A1023" s="46"/>
      <c r="B1023" s="384"/>
      <c r="C1023" s="385"/>
      <c r="AG1023" s="385"/>
    </row>
    <row r="1024" spans="1:33" ht="15.75" customHeight="1">
      <c r="A1024" s="46"/>
      <c r="B1024" s="384"/>
      <c r="C1024" s="385"/>
      <c r="AG1024" s="385"/>
    </row>
    <row r="1025" spans="1:33" ht="15.75" customHeight="1">
      <c r="A1025" s="46"/>
      <c r="B1025" s="384"/>
      <c r="C1025" s="385"/>
      <c r="AG1025" s="385"/>
    </row>
    <row r="1026" spans="1:33" ht="15.75" customHeight="1">
      <c r="A1026" s="46"/>
      <c r="B1026" s="384"/>
      <c r="C1026" s="385"/>
      <c r="AG1026" s="385"/>
    </row>
    <row r="1027" spans="1:33" ht="15.75" customHeight="1">
      <c r="A1027" s="46"/>
      <c r="B1027" s="384"/>
      <c r="C1027" s="385"/>
      <c r="AG1027" s="385"/>
    </row>
    <row r="1028" spans="1:33" ht="15.75" customHeight="1">
      <c r="A1028" s="46"/>
      <c r="B1028" s="384"/>
      <c r="C1028" s="385"/>
      <c r="AG1028" s="385"/>
    </row>
    <row r="1029" spans="1:33" ht="15.75" customHeight="1">
      <c r="A1029" s="46"/>
      <c r="B1029" s="384"/>
      <c r="C1029" s="385"/>
      <c r="AG1029" s="385"/>
    </row>
    <row r="1030" spans="1:33" ht="15.75" customHeight="1">
      <c r="A1030" s="46"/>
      <c r="B1030" s="384"/>
      <c r="C1030" s="385"/>
      <c r="AG1030" s="385"/>
    </row>
    <row r="1031" spans="1:33" ht="15.75" customHeight="1">
      <c r="A1031" s="46"/>
      <c r="B1031" s="384"/>
      <c r="C1031" s="385"/>
      <c r="AG1031" s="385"/>
    </row>
    <row r="1032" spans="1:33" ht="15.75" customHeight="1">
      <c r="A1032" s="46"/>
      <c r="B1032" s="384"/>
      <c r="C1032" s="385"/>
      <c r="AG1032" s="385"/>
    </row>
    <row r="1033" spans="1:33" ht="15.75" customHeight="1">
      <c r="A1033" s="46"/>
      <c r="B1033" s="384"/>
      <c r="C1033" s="385"/>
      <c r="AG1033" s="385"/>
    </row>
    <row r="1034" spans="1:33" ht="15.75" customHeight="1">
      <c r="A1034" s="46"/>
      <c r="B1034" s="384"/>
      <c r="C1034" s="385"/>
      <c r="AG1034" s="385"/>
    </row>
    <row r="1035" spans="1:33" ht="15.75" customHeight="1">
      <c r="A1035" s="46"/>
      <c r="B1035" s="384"/>
      <c r="C1035" s="385"/>
      <c r="AG1035" s="385"/>
    </row>
    <row r="1036" spans="1:33" ht="15.75" customHeight="1">
      <c r="A1036" s="46"/>
      <c r="B1036" s="384"/>
      <c r="C1036" s="385"/>
      <c r="AG1036" s="385"/>
    </row>
    <row r="1037" spans="1:33" ht="15.75" customHeight="1">
      <c r="A1037" s="46"/>
      <c r="B1037" s="384"/>
      <c r="C1037" s="385"/>
      <c r="AG1037" s="385"/>
    </row>
    <row r="1038" spans="1:33" ht="15.75" customHeight="1">
      <c r="A1038" s="46"/>
      <c r="B1038" s="384"/>
      <c r="C1038" s="385"/>
      <c r="AG1038" s="385"/>
    </row>
    <row r="1039" spans="1:33" ht="15.75" customHeight="1">
      <c r="A1039" s="46"/>
      <c r="B1039" s="384"/>
      <c r="C1039" s="385"/>
      <c r="AG1039" s="385"/>
    </row>
    <row r="1040" spans="1:33" ht="15.75" customHeight="1">
      <c r="A1040" s="46"/>
      <c r="B1040" s="384"/>
      <c r="C1040" s="385"/>
      <c r="AG1040" s="385"/>
    </row>
    <row r="1041" spans="1:33" ht="15.75" customHeight="1">
      <c r="A1041" s="46"/>
      <c r="B1041" s="384"/>
      <c r="C1041" s="385"/>
      <c r="AG1041" s="385"/>
    </row>
    <row r="1042" spans="1:33" ht="15.75" customHeight="1">
      <c r="A1042" s="46"/>
      <c r="B1042" s="384"/>
      <c r="C1042" s="385"/>
      <c r="AG1042" s="385"/>
    </row>
    <row r="1043" spans="1:33" ht="15.75" customHeight="1">
      <c r="A1043" s="46"/>
      <c r="B1043" s="384"/>
      <c r="C1043" s="385"/>
      <c r="AG1043" s="385"/>
    </row>
    <row r="1044" spans="1:33" ht="15.75" customHeight="1">
      <c r="A1044" s="46"/>
      <c r="B1044" s="384"/>
      <c r="C1044" s="385"/>
      <c r="AG1044" s="385"/>
    </row>
    <row r="1045" spans="1:33" ht="15.75" customHeight="1">
      <c r="A1045" s="46"/>
      <c r="B1045" s="384"/>
      <c r="C1045" s="385"/>
      <c r="AG1045" s="385"/>
    </row>
    <row r="1046" spans="1:33" ht="15.75" customHeight="1">
      <c r="A1046" s="46"/>
      <c r="B1046" s="384"/>
      <c r="C1046" s="385"/>
      <c r="AG1046" s="385"/>
    </row>
    <row r="1047" spans="1:33" ht="15.75" customHeight="1">
      <c r="A1047" s="46"/>
      <c r="B1047" s="384"/>
      <c r="C1047" s="385"/>
      <c r="AG1047" s="385"/>
    </row>
    <row r="1048" spans="1:33" ht="15.75" customHeight="1">
      <c r="A1048" s="46"/>
      <c r="B1048" s="384"/>
      <c r="C1048" s="385"/>
      <c r="AG1048" s="385"/>
    </row>
    <row r="1049" spans="1:33" ht="15.75" customHeight="1">
      <c r="A1049" s="46"/>
      <c r="B1049" s="384"/>
      <c r="C1049" s="385"/>
      <c r="AG1049" s="385"/>
    </row>
    <row r="1050" spans="1:33" ht="15.75" customHeight="1">
      <c r="A1050" s="46"/>
      <c r="B1050" s="384"/>
      <c r="C1050" s="385"/>
      <c r="AG1050" s="385"/>
    </row>
    <row r="1051" spans="1:33" ht="15.75" customHeight="1">
      <c r="A1051" s="46"/>
      <c r="B1051" s="384"/>
      <c r="C1051" s="385"/>
      <c r="AG1051" s="385"/>
    </row>
    <row r="1052" spans="1:33" ht="15.75" customHeight="1">
      <c r="A1052" s="46"/>
      <c r="B1052" s="384"/>
      <c r="C1052" s="385"/>
      <c r="AG1052" s="385"/>
    </row>
    <row r="1053" spans="1:33" ht="15.75" customHeight="1">
      <c r="A1053" s="46"/>
      <c r="B1053" s="384"/>
      <c r="C1053" s="385"/>
      <c r="AG1053" s="385"/>
    </row>
    <row r="1054" spans="1:33" ht="15.75" customHeight="1">
      <c r="A1054" s="46"/>
      <c r="B1054" s="384"/>
      <c r="C1054" s="385"/>
      <c r="AG1054" s="385"/>
    </row>
    <row r="1055" spans="1:33" ht="15.75" customHeight="1">
      <c r="A1055" s="46"/>
      <c r="B1055" s="384"/>
      <c r="C1055" s="385"/>
      <c r="AG1055" s="385"/>
    </row>
    <row r="1056" spans="1:33" ht="15.75" customHeight="1">
      <c r="A1056" s="46"/>
      <c r="B1056" s="384"/>
      <c r="C1056" s="385"/>
      <c r="AG1056" s="385"/>
    </row>
    <row r="1057" spans="1:33" ht="15.75" customHeight="1">
      <c r="A1057" s="46"/>
      <c r="B1057" s="384"/>
      <c r="C1057" s="385"/>
      <c r="AG1057" s="385"/>
    </row>
    <row r="1058" spans="1:33" ht="15.75" customHeight="1">
      <c r="A1058" s="46"/>
      <c r="B1058" s="384"/>
      <c r="C1058" s="385"/>
      <c r="AG1058" s="385"/>
    </row>
    <row r="1059" spans="1:33" ht="15.75" customHeight="1">
      <c r="A1059" s="46"/>
      <c r="B1059" s="384"/>
      <c r="C1059" s="385"/>
      <c r="AG1059" s="385"/>
    </row>
    <row r="1060" spans="1:33" ht="15.75" customHeight="1">
      <c r="A1060" s="46"/>
      <c r="B1060" s="384"/>
      <c r="C1060" s="385"/>
      <c r="AG1060" s="385"/>
    </row>
    <row r="1061" spans="1:33" ht="15.75" customHeight="1">
      <c r="A1061" s="46"/>
      <c r="B1061" s="384"/>
      <c r="C1061" s="385"/>
      <c r="AG1061" s="385"/>
    </row>
    <row r="1062" spans="1:33" ht="15.75" customHeight="1">
      <c r="A1062" s="46"/>
      <c r="B1062" s="384"/>
      <c r="C1062" s="385"/>
      <c r="AG1062" s="385"/>
    </row>
    <row r="1063" spans="1:33" ht="15.75" customHeight="1">
      <c r="A1063" s="46"/>
      <c r="B1063" s="384"/>
      <c r="C1063" s="385"/>
      <c r="AG1063" s="385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N7:P7"/>
    <mergeCell ref="A219:C219"/>
    <mergeCell ref="A221:C221"/>
    <mergeCell ref="A222:C222"/>
    <mergeCell ref="K7:M7"/>
    <mergeCell ref="E7:G7"/>
    <mergeCell ref="H7:J7"/>
    <mergeCell ref="A175:C175"/>
    <mergeCell ref="A180:C180"/>
    <mergeCell ref="A186:C186"/>
    <mergeCell ref="W6:AB6"/>
    <mergeCell ref="AC6:AF6"/>
    <mergeCell ref="AG6:AG8"/>
    <mergeCell ref="W7:Y7"/>
    <mergeCell ref="Z7:AB7"/>
    <mergeCell ref="AC7:AC8"/>
    <mergeCell ref="AD7:AD8"/>
    <mergeCell ref="AE7:AF7"/>
  </mergeCells>
  <phoneticPr fontId="27" type="noConversion"/>
  <pageMargins left="0" right="0" top="1.0236220472440944" bottom="0.86614173228346458" header="0" footer="0"/>
  <pageSetup paperSize="9" scale="30" fitToHeight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60"/>
  <sheetViews>
    <sheetView topLeftCell="B1" zoomScale="75" zoomScaleNormal="75" workbookViewId="0">
      <selection activeCell="M64" sqref="M64"/>
    </sheetView>
  </sheetViews>
  <sheetFormatPr defaultColWidth="12.625" defaultRowHeight="15" customHeight="1"/>
  <cols>
    <col min="1" max="1" width="16.875" hidden="1" customWidth="1"/>
    <col min="2" max="2" width="10" customWidth="1"/>
    <col min="3" max="3" width="29.875" customWidth="1"/>
    <col min="4" max="4" width="16.375" customWidth="1"/>
    <col min="5" max="5" width="17.875" customWidth="1"/>
    <col min="6" max="6" width="15.75" customWidth="1"/>
    <col min="7" max="7" width="13.5" customWidth="1"/>
    <col min="8" max="8" width="14" customWidth="1"/>
    <col min="9" max="9" width="13.75" customWidth="1"/>
    <col min="10" max="10" width="18.5" customWidth="1"/>
    <col min="11" max="11" width="7.625" customWidth="1"/>
    <col min="12" max="12" width="8.375" customWidth="1"/>
    <col min="13" max="26" width="7.625" customWidth="1"/>
  </cols>
  <sheetData>
    <row r="1" spans="1:26">
      <c r="A1" s="385" t="s">
        <v>334</v>
      </c>
      <c r="B1" s="385"/>
      <c r="C1" s="385"/>
      <c r="D1" s="3"/>
      <c r="E1" s="385"/>
      <c r="F1" s="3"/>
      <c r="G1" s="385"/>
      <c r="H1" s="385"/>
      <c r="I1" s="46"/>
      <c r="J1" s="386" t="s">
        <v>253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>
      <c r="A2" s="385"/>
      <c r="B2" s="385"/>
      <c r="C2" s="385"/>
      <c r="D2" s="3"/>
      <c r="E2" s="385"/>
      <c r="F2" s="3"/>
      <c r="G2" s="385"/>
      <c r="H2" s="480" t="s">
        <v>254</v>
      </c>
      <c r="I2" s="438"/>
      <c r="J2" s="43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>
      <c r="A4" s="385"/>
      <c r="B4" s="473" t="s">
        <v>255</v>
      </c>
      <c r="C4" s="438"/>
      <c r="D4" s="438"/>
      <c r="E4" s="438"/>
      <c r="F4" s="438"/>
      <c r="G4" s="438"/>
      <c r="H4" s="438"/>
      <c r="I4" s="438"/>
      <c r="J4" s="43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>
      <c r="A5" s="385"/>
      <c r="B5" s="473" t="s">
        <v>566</v>
      </c>
      <c r="C5" s="438"/>
      <c r="D5" s="438"/>
      <c r="E5" s="438"/>
      <c r="F5" s="438"/>
      <c r="G5" s="438"/>
      <c r="H5" s="438"/>
      <c r="I5" s="438"/>
      <c r="J5" s="43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>
      <c r="A6" s="385"/>
      <c r="B6" s="481" t="s">
        <v>256</v>
      </c>
      <c r="C6" s="438"/>
      <c r="D6" s="438"/>
      <c r="E6" s="438"/>
      <c r="F6" s="438"/>
      <c r="G6" s="438"/>
      <c r="H6" s="438"/>
      <c r="I6" s="438"/>
      <c r="J6" s="43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>
      <c r="A7" s="385"/>
      <c r="B7" s="473" t="s">
        <v>578</v>
      </c>
      <c r="C7" s="438"/>
      <c r="D7" s="438"/>
      <c r="E7" s="438"/>
      <c r="F7" s="438"/>
      <c r="G7" s="438"/>
      <c r="H7" s="438"/>
      <c r="I7" s="438"/>
      <c r="J7" s="438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5"/>
      <c r="B9" s="474" t="s">
        <v>257</v>
      </c>
      <c r="C9" s="475"/>
      <c r="D9" s="476"/>
      <c r="E9" s="477" t="s">
        <v>258</v>
      </c>
      <c r="F9" s="475"/>
      <c r="G9" s="475"/>
      <c r="H9" s="475"/>
      <c r="I9" s="475"/>
      <c r="J9" s="47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>
      <c r="A10" s="387" t="s">
        <v>259</v>
      </c>
      <c r="B10" s="387" t="s">
        <v>260</v>
      </c>
      <c r="C10" s="387" t="s">
        <v>45</v>
      </c>
      <c r="D10" s="388" t="s">
        <v>261</v>
      </c>
      <c r="E10" s="387" t="s">
        <v>262</v>
      </c>
      <c r="F10" s="388" t="s">
        <v>261</v>
      </c>
      <c r="G10" s="387" t="s">
        <v>263</v>
      </c>
      <c r="H10" s="387" t="s">
        <v>264</v>
      </c>
      <c r="I10" s="387" t="s">
        <v>265</v>
      </c>
      <c r="J10" s="387" t="s">
        <v>266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4.25" customHeight="1">
      <c r="A11" s="389"/>
      <c r="B11" s="420" t="s">
        <v>348</v>
      </c>
      <c r="C11" s="421" t="s">
        <v>337</v>
      </c>
      <c r="D11" s="422">
        <v>20000</v>
      </c>
      <c r="E11" s="421" t="s">
        <v>386</v>
      </c>
      <c r="F11" s="422">
        <v>20000</v>
      </c>
      <c r="G11" s="421" t="s">
        <v>338</v>
      </c>
      <c r="H11" s="421" t="s">
        <v>429</v>
      </c>
      <c r="I11" s="422">
        <v>20000</v>
      </c>
      <c r="J11" s="423" t="s">
        <v>450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5">
      <c r="A12" s="389"/>
      <c r="B12" s="420" t="s">
        <v>349</v>
      </c>
      <c r="C12" s="421" t="s">
        <v>299</v>
      </c>
      <c r="D12" s="422">
        <v>27988.15</v>
      </c>
      <c r="E12" s="421" t="s">
        <v>387</v>
      </c>
      <c r="F12" s="422">
        <f>D12</f>
        <v>27988.15</v>
      </c>
      <c r="G12" s="421" t="s">
        <v>340</v>
      </c>
      <c r="H12" s="421" t="s">
        <v>339</v>
      </c>
      <c r="I12" s="422">
        <v>27988.15</v>
      </c>
      <c r="J12" s="421" t="s">
        <v>341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46.5" customHeight="1">
      <c r="A13" s="389"/>
      <c r="B13" s="420" t="s">
        <v>350</v>
      </c>
      <c r="C13" s="421" t="s">
        <v>351</v>
      </c>
      <c r="D13" s="422">
        <v>13649.92</v>
      </c>
      <c r="E13" s="421" t="s">
        <v>388</v>
      </c>
      <c r="F13" s="422">
        <v>13649.92</v>
      </c>
      <c r="G13" s="421" t="s">
        <v>403</v>
      </c>
      <c r="H13" s="421" t="s">
        <v>425</v>
      </c>
      <c r="I13" s="422">
        <f>F13</f>
        <v>13649.92</v>
      </c>
      <c r="J13" s="421" t="s">
        <v>433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90">
      <c r="A14" s="389"/>
      <c r="B14" s="420" t="s">
        <v>352</v>
      </c>
      <c r="C14" s="421" t="s">
        <v>300</v>
      </c>
      <c r="D14" s="422">
        <v>8299.2000000000007</v>
      </c>
      <c r="E14" s="421" t="s">
        <v>390</v>
      </c>
      <c r="F14" s="422">
        <f>D14</f>
        <v>8299.2000000000007</v>
      </c>
      <c r="G14" s="421" t="s">
        <v>404</v>
      </c>
      <c r="H14" s="421" t="s">
        <v>434</v>
      </c>
      <c r="I14" s="422">
        <f t="shared" ref="I14:I34" si="0">F14</f>
        <v>8299.2000000000007</v>
      </c>
      <c r="J14" s="421" t="s">
        <v>435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91.5" customHeight="1">
      <c r="A15" s="389"/>
      <c r="B15" s="420" t="s">
        <v>355</v>
      </c>
      <c r="C15" s="421" t="s">
        <v>316</v>
      </c>
      <c r="D15" s="422">
        <v>30600</v>
      </c>
      <c r="E15" s="421" t="s">
        <v>391</v>
      </c>
      <c r="F15" s="422">
        <f t="shared" ref="F15:F34" si="1">D15</f>
        <v>30600</v>
      </c>
      <c r="G15" s="421" t="s">
        <v>405</v>
      </c>
      <c r="H15" s="421" t="s">
        <v>428</v>
      </c>
      <c r="I15" s="422">
        <f t="shared" si="0"/>
        <v>30600</v>
      </c>
      <c r="J15" s="421" t="s">
        <v>451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50.25" customHeight="1">
      <c r="A16" s="389"/>
      <c r="B16" s="420" t="s">
        <v>353</v>
      </c>
      <c r="C16" s="421" t="s">
        <v>354</v>
      </c>
      <c r="D16" s="422">
        <v>14700</v>
      </c>
      <c r="E16" s="421" t="s">
        <v>388</v>
      </c>
      <c r="F16" s="422">
        <f t="shared" si="1"/>
        <v>14700</v>
      </c>
      <c r="G16" s="421" t="s">
        <v>406</v>
      </c>
      <c r="H16" s="421" t="s">
        <v>429</v>
      </c>
      <c r="I16" s="422">
        <f t="shared" si="0"/>
        <v>14700</v>
      </c>
      <c r="J16" s="421" t="s">
        <v>452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46.5" customHeight="1">
      <c r="A17" s="389"/>
      <c r="B17" s="420" t="s">
        <v>357</v>
      </c>
      <c r="C17" s="421" t="s">
        <v>356</v>
      </c>
      <c r="D17" s="422">
        <v>6240</v>
      </c>
      <c r="E17" s="421" t="s">
        <v>386</v>
      </c>
      <c r="F17" s="422">
        <f t="shared" si="1"/>
        <v>6240</v>
      </c>
      <c r="G17" s="421" t="s">
        <v>407</v>
      </c>
      <c r="H17" s="421" t="s">
        <v>430</v>
      </c>
      <c r="I17" s="422">
        <f t="shared" si="0"/>
        <v>6240</v>
      </c>
      <c r="J17" s="421" t="s">
        <v>454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90.75" customHeight="1">
      <c r="A18" s="389"/>
      <c r="B18" s="420" t="s">
        <v>358</v>
      </c>
      <c r="C18" s="421" t="s">
        <v>359</v>
      </c>
      <c r="D18" s="422">
        <v>38000</v>
      </c>
      <c r="E18" s="421" t="s">
        <v>389</v>
      </c>
      <c r="F18" s="422">
        <f t="shared" si="1"/>
        <v>38000</v>
      </c>
      <c r="G18" s="421" t="s">
        <v>408</v>
      </c>
      <c r="H18" s="421" t="s">
        <v>427</v>
      </c>
      <c r="I18" s="422">
        <f t="shared" si="0"/>
        <v>38000</v>
      </c>
      <c r="J18" s="421" t="s">
        <v>513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5">
      <c r="A19" s="389"/>
      <c r="B19" s="420" t="s">
        <v>360</v>
      </c>
      <c r="C19" s="421" t="s">
        <v>319</v>
      </c>
      <c r="D19" s="422">
        <v>12000</v>
      </c>
      <c r="E19" s="421" t="s">
        <v>392</v>
      </c>
      <c r="F19" s="422">
        <f t="shared" si="1"/>
        <v>12000</v>
      </c>
      <c r="G19" s="421" t="s">
        <v>409</v>
      </c>
      <c r="H19" s="421" t="s">
        <v>431</v>
      </c>
      <c r="I19" s="422">
        <f t="shared" si="0"/>
        <v>12000</v>
      </c>
      <c r="J19" s="421" t="s">
        <v>453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61.5" customHeight="1">
      <c r="A20" s="389"/>
      <c r="B20" s="420" t="s">
        <v>361</v>
      </c>
      <c r="C20" s="421" t="s">
        <v>362</v>
      </c>
      <c r="D20" s="422">
        <v>4972</v>
      </c>
      <c r="E20" s="421" t="s">
        <v>386</v>
      </c>
      <c r="F20" s="422">
        <f t="shared" si="1"/>
        <v>4972</v>
      </c>
      <c r="G20" s="421" t="s">
        <v>410</v>
      </c>
      <c r="H20" s="421" t="s">
        <v>432</v>
      </c>
      <c r="I20" s="422">
        <f t="shared" si="0"/>
        <v>4972</v>
      </c>
      <c r="J20" s="424" t="s">
        <v>438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60.75" customHeight="1">
      <c r="A21" s="389"/>
      <c r="B21" s="420" t="s">
        <v>363</v>
      </c>
      <c r="C21" s="421" t="s">
        <v>362</v>
      </c>
      <c r="D21" s="422">
        <v>1864</v>
      </c>
      <c r="E21" s="421" t="s">
        <v>386</v>
      </c>
      <c r="F21" s="422">
        <f t="shared" si="1"/>
        <v>1864</v>
      </c>
      <c r="G21" s="421" t="s">
        <v>411</v>
      </c>
      <c r="H21" s="421" t="s">
        <v>432</v>
      </c>
      <c r="I21" s="422">
        <f t="shared" si="0"/>
        <v>1864</v>
      </c>
      <c r="J21" s="424" t="s">
        <v>439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60" customHeight="1">
      <c r="A22" s="389"/>
      <c r="B22" s="420" t="s">
        <v>364</v>
      </c>
      <c r="C22" s="421" t="s">
        <v>362</v>
      </c>
      <c r="D22" s="422">
        <v>2488</v>
      </c>
      <c r="E22" s="421" t="s">
        <v>386</v>
      </c>
      <c r="F22" s="422">
        <f t="shared" si="1"/>
        <v>2488</v>
      </c>
      <c r="G22" s="421" t="s">
        <v>412</v>
      </c>
      <c r="H22" s="421" t="s">
        <v>426</v>
      </c>
      <c r="I22" s="422">
        <f t="shared" si="0"/>
        <v>2488</v>
      </c>
      <c r="J22" s="424" t="s">
        <v>436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45.75" customHeight="1">
      <c r="A23" s="389"/>
      <c r="B23" s="420" t="s">
        <v>365</v>
      </c>
      <c r="C23" s="421" t="s">
        <v>366</v>
      </c>
      <c r="D23" s="422">
        <v>1864</v>
      </c>
      <c r="E23" s="421" t="s">
        <v>393</v>
      </c>
      <c r="F23" s="422">
        <f t="shared" si="1"/>
        <v>1864</v>
      </c>
      <c r="G23" s="421" t="s">
        <v>413</v>
      </c>
      <c r="H23" s="421" t="s">
        <v>426</v>
      </c>
      <c r="I23" s="422">
        <f t="shared" si="0"/>
        <v>1864</v>
      </c>
      <c r="J23" s="424" t="s">
        <v>436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45.75" customHeight="1">
      <c r="A24" s="389"/>
      <c r="B24" s="420" t="s">
        <v>367</v>
      </c>
      <c r="C24" s="421" t="s">
        <v>368</v>
      </c>
      <c r="D24" s="422">
        <v>1864</v>
      </c>
      <c r="E24" s="421" t="s">
        <v>394</v>
      </c>
      <c r="F24" s="422">
        <f t="shared" si="1"/>
        <v>1864</v>
      </c>
      <c r="G24" s="421" t="s">
        <v>414</v>
      </c>
      <c r="H24" s="421" t="s">
        <v>426</v>
      </c>
      <c r="I24" s="422">
        <f t="shared" si="0"/>
        <v>1864</v>
      </c>
      <c r="J24" s="424" t="s">
        <v>437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46.5" customHeight="1">
      <c r="A25" s="389"/>
      <c r="B25" s="420" t="s">
        <v>369</v>
      </c>
      <c r="C25" s="421" t="s">
        <v>370</v>
      </c>
      <c r="D25" s="422">
        <v>1244</v>
      </c>
      <c r="E25" s="421" t="s">
        <v>395</v>
      </c>
      <c r="F25" s="422">
        <f t="shared" si="1"/>
        <v>1244</v>
      </c>
      <c r="G25" s="421" t="s">
        <v>415</v>
      </c>
      <c r="H25" s="421" t="s">
        <v>426</v>
      </c>
      <c r="I25" s="422">
        <f t="shared" si="0"/>
        <v>1244</v>
      </c>
      <c r="J25" s="424" t="s">
        <v>441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47.25" customHeight="1">
      <c r="A26" s="389"/>
      <c r="B26" s="420" t="s">
        <v>371</v>
      </c>
      <c r="C26" s="421" t="s">
        <v>372</v>
      </c>
      <c r="D26" s="422">
        <v>1244</v>
      </c>
      <c r="E26" s="421" t="s">
        <v>396</v>
      </c>
      <c r="F26" s="422">
        <f t="shared" si="1"/>
        <v>1244</v>
      </c>
      <c r="G26" s="421" t="s">
        <v>416</v>
      </c>
      <c r="H26" s="421" t="s">
        <v>426</v>
      </c>
      <c r="I26" s="422">
        <f t="shared" si="0"/>
        <v>1244</v>
      </c>
      <c r="J26" s="424" t="s">
        <v>440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48.75" customHeight="1">
      <c r="A27" s="389"/>
      <c r="B27" s="420" t="s">
        <v>373</v>
      </c>
      <c r="C27" s="421" t="s">
        <v>374</v>
      </c>
      <c r="D27" s="422">
        <v>1864</v>
      </c>
      <c r="E27" s="421" t="s">
        <v>397</v>
      </c>
      <c r="F27" s="422">
        <f t="shared" si="1"/>
        <v>1864</v>
      </c>
      <c r="G27" s="421" t="s">
        <v>417</v>
      </c>
      <c r="H27" s="421" t="s">
        <v>426</v>
      </c>
      <c r="I27" s="422">
        <f t="shared" si="0"/>
        <v>1864</v>
      </c>
      <c r="J27" s="424" t="s">
        <v>442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48.75" customHeight="1">
      <c r="A28" s="389"/>
      <c r="B28" s="420" t="s">
        <v>375</v>
      </c>
      <c r="C28" s="421" t="s">
        <v>374</v>
      </c>
      <c r="D28" s="422">
        <v>1244</v>
      </c>
      <c r="E28" s="421" t="s">
        <v>397</v>
      </c>
      <c r="F28" s="422">
        <f t="shared" si="1"/>
        <v>1244</v>
      </c>
      <c r="G28" s="421" t="s">
        <v>418</v>
      </c>
      <c r="H28" s="421" t="s">
        <v>426</v>
      </c>
      <c r="I28" s="422">
        <f t="shared" si="0"/>
        <v>1244</v>
      </c>
      <c r="J28" s="424" t="s">
        <v>443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47.25" customHeight="1">
      <c r="A29" s="389"/>
      <c r="B29" s="420" t="s">
        <v>376</v>
      </c>
      <c r="C29" s="421" t="s">
        <v>377</v>
      </c>
      <c r="D29" s="422">
        <v>1244</v>
      </c>
      <c r="E29" s="421" t="s">
        <v>398</v>
      </c>
      <c r="F29" s="422">
        <f t="shared" si="1"/>
        <v>1244</v>
      </c>
      <c r="G29" s="421" t="s">
        <v>419</v>
      </c>
      <c r="H29" s="421" t="s">
        <v>426</v>
      </c>
      <c r="I29" s="422">
        <f t="shared" si="0"/>
        <v>1244</v>
      </c>
      <c r="J29" s="424" t="s">
        <v>446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46.5" customHeight="1">
      <c r="A30" s="389"/>
      <c r="B30" s="420" t="s">
        <v>378</v>
      </c>
      <c r="C30" s="421" t="s">
        <v>312</v>
      </c>
      <c r="D30" s="422">
        <v>1244</v>
      </c>
      <c r="E30" s="421" t="s">
        <v>399</v>
      </c>
      <c r="F30" s="422">
        <f t="shared" si="1"/>
        <v>1244</v>
      </c>
      <c r="G30" s="421" t="s">
        <v>420</v>
      </c>
      <c r="H30" s="421" t="s">
        <v>426</v>
      </c>
      <c r="I30" s="422">
        <f t="shared" si="0"/>
        <v>1244</v>
      </c>
      <c r="J30" s="424" t="s">
        <v>449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49.5" customHeight="1">
      <c r="A31" s="389"/>
      <c r="B31" s="420" t="s">
        <v>379</v>
      </c>
      <c r="C31" s="421" t="s">
        <v>380</v>
      </c>
      <c r="D31" s="422">
        <v>1244</v>
      </c>
      <c r="E31" s="421" t="s">
        <v>400</v>
      </c>
      <c r="F31" s="422">
        <f t="shared" si="1"/>
        <v>1244</v>
      </c>
      <c r="G31" s="421" t="s">
        <v>421</v>
      </c>
      <c r="H31" s="421" t="s">
        <v>426</v>
      </c>
      <c r="I31" s="422">
        <f t="shared" si="0"/>
        <v>1244</v>
      </c>
      <c r="J31" s="424" t="s">
        <v>447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47.25" customHeight="1">
      <c r="A32" s="389"/>
      <c r="B32" s="420" t="s">
        <v>381</v>
      </c>
      <c r="C32" s="421" t="s">
        <v>372</v>
      </c>
      <c r="D32" s="422">
        <v>1864</v>
      </c>
      <c r="E32" s="421" t="s">
        <v>396</v>
      </c>
      <c r="F32" s="422">
        <f t="shared" si="1"/>
        <v>1864</v>
      </c>
      <c r="G32" s="421" t="s">
        <v>422</v>
      </c>
      <c r="H32" s="421" t="s">
        <v>426</v>
      </c>
      <c r="I32" s="422">
        <f t="shared" si="0"/>
        <v>1864</v>
      </c>
      <c r="J32" s="424" t="s">
        <v>444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47.25" customHeight="1">
      <c r="A33" s="389"/>
      <c r="B33" s="420" t="s">
        <v>382</v>
      </c>
      <c r="C33" s="421" t="s">
        <v>383</v>
      </c>
      <c r="D33" s="422">
        <v>1864</v>
      </c>
      <c r="E33" s="421" t="s">
        <v>401</v>
      </c>
      <c r="F33" s="422">
        <f t="shared" si="1"/>
        <v>1864</v>
      </c>
      <c r="G33" s="421" t="s">
        <v>423</v>
      </c>
      <c r="H33" s="421" t="s">
        <v>426</v>
      </c>
      <c r="I33" s="422">
        <f t="shared" si="0"/>
        <v>1864</v>
      </c>
      <c r="J33" s="424" t="s">
        <v>445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05" customFormat="1" ht="48.75" customHeight="1">
      <c r="A34" s="403"/>
      <c r="B34" s="425" t="s">
        <v>384</v>
      </c>
      <c r="C34" s="424" t="s">
        <v>385</v>
      </c>
      <c r="D34" s="426">
        <v>1864</v>
      </c>
      <c r="E34" s="424" t="s">
        <v>402</v>
      </c>
      <c r="F34" s="426">
        <f t="shared" si="1"/>
        <v>1864</v>
      </c>
      <c r="G34" s="424" t="s">
        <v>424</v>
      </c>
      <c r="H34" s="424" t="s">
        <v>426</v>
      </c>
      <c r="I34" s="426">
        <f t="shared" si="0"/>
        <v>1864</v>
      </c>
      <c r="J34" s="424" t="s">
        <v>448</v>
      </c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</row>
    <row r="35" spans="1:26" ht="48" customHeight="1">
      <c r="A35" s="389"/>
      <c r="B35" s="420" t="s">
        <v>472</v>
      </c>
      <c r="C35" s="421" t="s">
        <v>337</v>
      </c>
      <c r="D35" s="422">
        <v>4400</v>
      </c>
      <c r="E35" s="421" t="s">
        <v>386</v>
      </c>
      <c r="F35" s="422">
        <v>4400</v>
      </c>
      <c r="G35" s="421" t="s">
        <v>338</v>
      </c>
      <c r="H35" s="421" t="s">
        <v>429</v>
      </c>
      <c r="I35" s="426">
        <v>4400</v>
      </c>
      <c r="J35" s="427" t="s">
        <v>499</v>
      </c>
      <c r="K35" s="46"/>
      <c r="L35" s="3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45">
      <c r="A36" s="389"/>
      <c r="B36" s="420" t="s">
        <v>473</v>
      </c>
      <c r="C36" s="421" t="s">
        <v>299</v>
      </c>
      <c r="D36" s="422">
        <v>6157.39</v>
      </c>
      <c r="E36" s="421" t="s">
        <v>387</v>
      </c>
      <c r="F36" s="422">
        <f>D36</f>
        <v>6157.39</v>
      </c>
      <c r="G36" s="421" t="s">
        <v>340</v>
      </c>
      <c r="H36" s="421" t="s">
        <v>339</v>
      </c>
      <c r="I36" s="426">
        <f>F36</f>
        <v>6157.39</v>
      </c>
      <c r="J36" s="428" t="s">
        <v>510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48" customHeight="1">
      <c r="A37" s="389"/>
      <c r="B37" s="420" t="s">
        <v>474</v>
      </c>
      <c r="C37" s="421" t="s">
        <v>351</v>
      </c>
      <c r="D37" s="422">
        <v>3002.98</v>
      </c>
      <c r="E37" s="421" t="s">
        <v>388</v>
      </c>
      <c r="F37" s="422">
        <v>3002.98</v>
      </c>
      <c r="G37" s="421" t="s">
        <v>403</v>
      </c>
      <c r="H37" s="421" t="s">
        <v>425</v>
      </c>
      <c r="I37" s="426">
        <f>F37</f>
        <v>3002.98</v>
      </c>
      <c r="J37" s="428" t="s">
        <v>547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42.75" customHeight="1">
      <c r="A38" s="389"/>
      <c r="B38" s="420" t="s">
        <v>475</v>
      </c>
      <c r="C38" s="421" t="s">
        <v>300</v>
      </c>
      <c r="D38" s="422">
        <v>1825.82</v>
      </c>
      <c r="E38" s="421" t="s">
        <v>390</v>
      </c>
      <c r="F38" s="422">
        <f>D38</f>
        <v>1825.82</v>
      </c>
      <c r="G38" s="421" t="s">
        <v>404</v>
      </c>
      <c r="H38" s="421" t="s">
        <v>434</v>
      </c>
      <c r="I38" s="426">
        <f t="shared" ref="I38:I58" si="2">F38</f>
        <v>1825.82</v>
      </c>
      <c r="J38" s="428" t="s">
        <v>548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52.5" customHeight="1">
      <c r="A39" s="389"/>
      <c r="B39" s="420" t="s">
        <v>476</v>
      </c>
      <c r="C39" s="421" t="s">
        <v>316</v>
      </c>
      <c r="D39" s="422">
        <v>6732</v>
      </c>
      <c r="E39" s="421" t="s">
        <v>391</v>
      </c>
      <c r="F39" s="422">
        <f t="shared" ref="F39:F58" si="3">D39</f>
        <v>6732</v>
      </c>
      <c r="G39" s="421" t="s">
        <v>405</v>
      </c>
      <c r="H39" s="421" t="s">
        <v>428</v>
      </c>
      <c r="I39" s="426">
        <f t="shared" si="2"/>
        <v>6732</v>
      </c>
      <c r="J39" s="428" t="s">
        <v>549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45">
      <c r="A40" s="389"/>
      <c r="B40" s="420" t="s">
        <v>477</v>
      </c>
      <c r="C40" s="421" t="s">
        <v>354</v>
      </c>
      <c r="D40" s="422">
        <v>3234</v>
      </c>
      <c r="E40" s="421" t="s">
        <v>388</v>
      </c>
      <c r="F40" s="422">
        <f t="shared" si="3"/>
        <v>3234</v>
      </c>
      <c r="G40" s="421" t="s">
        <v>406</v>
      </c>
      <c r="H40" s="421" t="s">
        <v>429</v>
      </c>
      <c r="I40" s="426">
        <f t="shared" si="2"/>
        <v>3234</v>
      </c>
      <c r="J40" s="428" t="s">
        <v>501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45">
      <c r="A41" s="389"/>
      <c r="B41" s="420" t="s">
        <v>478</v>
      </c>
      <c r="C41" s="421" t="s">
        <v>356</v>
      </c>
      <c r="D41" s="422">
        <v>1372.8</v>
      </c>
      <c r="E41" s="421" t="s">
        <v>386</v>
      </c>
      <c r="F41" s="422">
        <f t="shared" si="3"/>
        <v>1372.8</v>
      </c>
      <c r="G41" s="421" t="s">
        <v>407</v>
      </c>
      <c r="H41" s="421" t="s">
        <v>430</v>
      </c>
      <c r="I41" s="426">
        <f t="shared" si="2"/>
        <v>1372.8</v>
      </c>
      <c r="J41" s="428" t="s">
        <v>502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60">
      <c r="A42" s="389"/>
      <c r="B42" s="420" t="s">
        <v>479</v>
      </c>
      <c r="C42" s="421" t="s">
        <v>359</v>
      </c>
      <c r="D42" s="422">
        <v>8360</v>
      </c>
      <c r="E42" s="421" t="s">
        <v>389</v>
      </c>
      <c r="F42" s="422">
        <f t="shared" si="3"/>
        <v>8360</v>
      </c>
      <c r="G42" s="421" t="s">
        <v>408</v>
      </c>
      <c r="H42" s="421" t="s">
        <v>427</v>
      </c>
      <c r="I42" s="426">
        <f t="shared" si="2"/>
        <v>8360</v>
      </c>
      <c r="J42" s="428" t="s">
        <v>549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45">
      <c r="A43" s="389"/>
      <c r="B43" s="420" t="s">
        <v>480</v>
      </c>
      <c r="C43" s="421" t="s">
        <v>319</v>
      </c>
      <c r="D43" s="422">
        <v>2640</v>
      </c>
      <c r="E43" s="421" t="s">
        <v>392</v>
      </c>
      <c r="F43" s="422">
        <f t="shared" si="3"/>
        <v>2640</v>
      </c>
      <c r="G43" s="421" t="s">
        <v>409</v>
      </c>
      <c r="H43" s="421" t="s">
        <v>431</v>
      </c>
      <c r="I43" s="426">
        <f t="shared" si="2"/>
        <v>2640</v>
      </c>
      <c r="J43" s="428" t="s">
        <v>550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60">
      <c r="A44" s="389"/>
      <c r="B44" s="420" t="s">
        <v>481</v>
      </c>
      <c r="C44" s="421" t="s">
        <v>362</v>
      </c>
      <c r="D44" s="422">
        <v>1093.8399999999999</v>
      </c>
      <c r="E44" s="421" t="s">
        <v>386</v>
      </c>
      <c r="F44" s="422">
        <f t="shared" si="3"/>
        <v>1093.8399999999999</v>
      </c>
      <c r="G44" s="421" t="s">
        <v>410</v>
      </c>
      <c r="H44" s="421" t="s">
        <v>432</v>
      </c>
      <c r="I44" s="426">
        <f t="shared" si="2"/>
        <v>1093.8399999999999</v>
      </c>
      <c r="J44" s="427" t="s">
        <v>511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60">
      <c r="A45" s="389"/>
      <c r="B45" s="420" t="s">
        <v>482</v>
      </c>
      <c r="C45" s="421" t="s">
        <v>362</v>
      </c>
      <c r="D45" s="422">
        <v>410.08</v>
      </c>
      <c r="E45" s="421" t="s">
        <v>386</v>
      </c>
      <c r="F45" s="422">
        <f t="shared" si="3"/>
        <v>410.08</v>
      </c>
      <c r="G45" s="421" t="s">
        <v>411</v>
      </c>
      <c r="H45" s="421" t="s">
        <v>432</v>
      </c>
      <c r="I45" s="426">
        <f t="shared" si="2"/>
        <v>410.08</v>
      </c>
      <c r="J45" s="427" t="s">
        <v>512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60">
      <c r="A46" s="389"/>
      <c r="B46" s="420" t="s">
        <v>483</v>
      </c>
      <c r="C46" s="421" t="s">
        <v>362</v>
      </c>
      <c r="D46" s="422">
        <v>547.36</v>
      </c>
      <c r="E46" s="421" t="s">
        <v>386</v>
      </c>
      <c r="F46" s="422">
        <f t="shared" si="3"/>
        <v>547.36</v>
      </c>
      <c r="G46" s="421" t="s">
        <v>412</v>
      </c>
      <c r="H46" s="421" t="s">
        <v>426</v>
      </c>
      <c r="I46" s="426">
        <f t="shared" si="2"/>
        <v>547.36</v>
      </c>
      <c r="J46" s="427" t="s">
        <v>511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45">
      <c r="A47" s="389"/>
      <c r="B47" s="420" t="s">
        <v>484</v>
      </c>
      <c r="C47" s="421" t="s">
        <v>366</v>
      </c>
      <c r="D47" s="422">
        <v>410.08</v>
      </c>
      <c r="E47" s="421" t="s">
        <v>393</v>
      </c>
      <c r="F47" s="422">
        <f t="shared" si="3"/>
        <v>410.08</v>
      </c>
      <c r="G47" s="421" t="s">
        <v>413</v>
      </c>
      <c r="H47" s="421" t="s">
        <v>426</v>
      </c>
      <c r="I47" s="426">
        <f t="shared" si="2"/>
        <v>410.08</v>
      </c>
      <c r="J47" s="427" t="s">
        <v>511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45">
      <c r="A48" s="389"/>
      <c r="B48" s="420" t="s">
        <v>485</v>
      </c>
      <c r="C48" s="421" t="s">
        <v>368</v>
      </c>
      <c r="D48" s="422">
        <v>410.08</v>
      </c>
      <c r="E48" s="421" t="s">
        <v>394</v>
      </c>
      <c r="F48" s="422">
        <f t="shared" si="3"/>
        <v>410.08</v>
      </c>
      <c r="G48" s="421" t="s">
        <v>414</v>
      </c>
      <c r="H48" s="421" t="s">
        <v>426</v>
      </c>
      <c r="I48" s="426">
        <f t="shared" si="2"/>
        <v>410.08</v>
      </c>
      <c r="J48" s="427" t="s">
        <v>511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45">
      <c r="A49" s="389"/>
      <c r="B49" s="420" t="s">
        <v>486</v>
      </c>
      <c r="C49" s="421" t="s">
        <v>370</v>
      </c>
      <c r="D49" s="422">
        <v>273.68</v>
      </c>
      <c r="E49" s="421" t="s">
        <v>395</v>
      </c>
      <c r="F49" s="422">
        <f t="shared" si="3"/>
        <v>273.68</v>
      </c>
      <c r="G49" s="421" t="s">
        <v>415</v>
      </c>
      <c r="H49" s="421" t="s">
        <v>426</v>
      </c>
      <c r="I49" s="426">
        <f t="shared" si="2"/>
        <v>273.68</v>
      </c>
      <c r="J49" s="427" t="s">
        <v>511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51" customHeight="1">
      <c r="A50" s="389"/>
      <c r="B50" s="420" t="s">
        <v>487</v>
      </c>
      <c r="C50" s="421" t="s">
        <v>372</v>
      </c>
      <c r="D50" s="422">
        <v>273.68</v>
      </c>
      <c r="E50" s="421" t="s">
        <v>396</v>
      </c>
      <c r="F50" s="422">
        <f t="shared" si="3"/>
        <v>273.68</v>
      </c>
      <c r="G50" s="421" t="s">
        <v>416</v>
      </c>
      <c r="H50" s="421" t="s">
        <v>426</v>
      </c>
      <c r="I50" s="426">
        <f t="shared" si="2"/>
        <v>273.68</v>
      </c>
      <c r="J50" s="427" t="s">
        <v>511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45">
      <c r="A51" s="389"/>
      <c r="B51" s="420" t="s">
        <v>488</v>
      </c>
      <c r="C51" s="421" t="s">
        <v>374</v>
      </c>
      <c r="D51" s="422">
        <v>410.08</v>
      </c>
      <c r="E51" s="421" t="s">
        <v>397</v>
      </c>
      <c r="F51" s="422">
        <f t="shared" si="3"/>
        <v>410.08</v>
      </c>
      <c r="G51" s="421" t="s">
        <v>417</v>
      </c>
      <c r="H51" s="421" t="s">
        <v>426</v>
      </c>
      <c r="I51" s="426">
        <f t="shared" si="2"/>
        <v>410.08</v>
      </c>
      <c r="J51" s="427" t="s">
        <v>511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45">
      <c r="A52" s="389"/>
      <c r="B52" s="420" t="s">
        <v>489</v>
      </c>
      <c r="C52" s="421" t="s">
        <v>374</v>
      </c>
      <c r="D52" s="422">
        <v>273.68</v>
      </c>
      <c r="E52" s="421" t="s">
        <v>397</v>
      </c>
      <c r="F52" s="422">
        <f t="shared" si="3"/>
        <v>273.68</v>
      </c>
      <c r="G52" s="421" t="s">
        <v>418</v>
      </c>
      <c r="H52" s="421" t="s">
        <v>426</v>
      </c>
      <c r="I52" s="426">
        <f t="shared" si="2"/>
        <v>273.68</v>
      </c>
      <c r="J52" s="427" t="s">
        <v>511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45">
      <c r="A53" s="389"/>
      <c r="B53" s="420" t="s">
        <v>490</v>
      </c>
      <c r="C53" s="421" t="s">
        <v>377</v>
      </c>
      <c r="D53" s="422">
        <v>273.68</v>
      </c>
      <c r="E53" s="421" t="s">
        <v>398</v>
      </c>
      <c r="F53" s="422">
        <f t="shared" si="3"/>
        <v>273.68</v>
      </c>
      <c r="G53" s="421" t="s">
        <v>419</v>
      </c>
      <c r="H53" s="421" t="s">
        <v>426</v>
      </c>
      <c r="I53" s="426">
        <f t="shared" si="2"/>
        <v>273.68</v>
      </c>
      <c r="J53" s="427" t="s">
        <v>511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45">
      <c r="A54" s="389"/>
      <c r="B54" s="420" t="s">
        <v>491</v>
      </c>
      <c r="C54" s="421" t="s">
        <v>312</v>
      </c>
      <c r="D54" s="422">
        <v>273.68</v>
      </c>
      <c r="E54" s="421" t="s">
        <v>399</v>
      </c>
      <c r="F54" s="422">
        <f t="shared" si="3"/>
        <v>273.68</v>
      </c>
      <c r="G54" s="421" t="s">
        <v>420</v>
      </c>
      <c r="H54" s="421" t="s">
        <v>426</v>
      </c>
      <c r="I54" s="426">
        <f t="shared" si="2"/>
        <v>273.68</v>
      </c>
      <c r="J54" s="427" t="s">
        <v>511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45">
      <c r="A55" s="389"/>
      <c r="B55" s="420" t="s">
        <v>492</v>
      </c>
      <c r="C55" s="421" t="s">
        <v>380</v>
      </c>
      <c r="D55" s="422">
        <v>273.68</v>
      </c>
      <c r="E55" s="421" t="s">
        <v>400</v>
      </c>
      <c r="F55" s="422">
        <f t="shared" si="3"/>
        <v>273.68</v>
      </c>
      <c r="G55" s="421" t="s">
        <v>421</v>
      </c>
      <c r="H55" s="421" t="s">
        <v>426</v>
      </c>
      <c r="I55" s="426">
        <f t="shared" si="2"/>
        <v>273.68</v>
      </c>
      <c r="J55" s="427" t="s">
        <v>511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45" customHeight="1">
      <c r="A56" s="389"/>
      <c r="B56" s="420" t="s">
        <v>493</v>
      </c>
      <c r="C56" s="421" t="s">
        <v>372</v>
      </c>
      <c r="D56" s="422">
        <v>410.08</v>
      </c>
      <c r="E56" s="421" t="s">
        <v>396</v>
      </c>
      <c r="F56" s="422">
        <f t="shared" si="3"/>
        <v>410.08</v>
      </c>
      <c r="G56" s="421" t="s">
        <v>422</v>
      </c>
      <c r="H56" s="421" t="s">
        <v>426</v>
      </c>
      <c r="I56" s="426">
        <f t="shared" si="2"/>
        <v>410.08</v>
      </c>
      <c r="J56" s="427" t="s">
        <v>511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45">
      <c r="A57" s="389"/>
      <c r="B57" s="420" t="s">
        <v>494</v>
      </c>
      <c r="C57" s="421" t="s">
        <v>383</v>
      </c>
      <c r="D57" s="422">
        <v>410.08</v>
      </c>
      <c r="E57" s="421" t="s">
        <v>401</v>
      </c>
      <c r="F57" s="422">
        <f t="shared" si="3"/>
        <v>410.08</v>
      </c>
      <c r="G57" s="421" t="s">
        <v>423</v>
      </c>
      <c r="H57" s="421" t="s">
        <v>426</v>
      </c>
      <c r="I57" s="426">
        <f t="shared" si="2"/>
        <v>410.08</v>
      </c>
      <c r="J57" s="427" t="s">
        <v>511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45">
      <c r="A58" s="389"/>
      <c r="B58" s="425" t="s">
        <v>495</v>
      </c>
      <c r="C58" s="424" t="s">
        <v>385</v>
      </c>
      <c r="D58" s="426">
        <v>410.08</v>
      </c>
      <c r="E58" s="424" t="s">
        <v>402</v>
      </c>
      <c r="F58" s="426">
        <f t="shared" si="3"/>
        <v>410.08</v>
      </c>
      <c r="G58" s="424" t="s">
        <v>424</v>
      </c>
      <c r="H58" s="424" t="s">
        <v>426</v>
      </c>
      <c r="I58" s="426">
        <f t="shared" si="2"/>
        <v>410.08</v>
      </c>
      <c r="J58" s="427" t="s">
        <v>511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405" customFormat="1" ht="82.5" customHeight="1">
      <c r="A59" s="403"/>
      <c r="B59" s="425" t="s">
        <v>466</v>
      </c>
      <c r="C59" s="424" t="s">
        <v>467</v>
      </c>
      <c r="D59" s="426">
        <v>69500</v>
      </c>
      <c r="E59" s="424" t="s">
        <v>468</v>
      </c>
      <c r="F59" s="426">
        <v>69500</v>
      </c>
      <c r="G59" s="424" t="s">
        <v>575</v>
      </c>
      <c r="H59" s="424" t="s">
        <v>576</v>
      </c>
      <c r="I59" s="426">
        <v>69500</v>
      </c>
      <c r="J59" s="424" t="s">
        <v>517</v>
      </c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</row>
    <row r="60" spans="1:26" s="405" customFormat="1" ht="75.75" customHeight="1">
      <c r="A60" s="403"/>
      <c r="B60" s="425" t="s">
        <v>469</v>
      </c>
      <c r="C60" s="424" t="s">
        <v>567</v>
      </c>
      <c r="D60" s="426">
        <v>50600</v>
      </c>
      <c r="E60" s="424" t="s">
        <v>468</v>
      </c>
      <c r="F60" s="426">
        <v>50600</v>
      </c>
      <c r="G60" s="424" t="s">
        <v>575</v>
      </c>
      <c r="H60" s="424" t="s">
        <v>576</v>
      </c>
      <c r="I60" s="426">
        <v>50600</v>
      </c>
      <c r="J60" s="424" t="s">
        <v>584</v>
      </c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</row>
    <row r="61" spans="1:26" ht="45.75" customHeight="1">
      <c r="A61" s="389"/>
      <c r="B61" s="429" t="s">
        <v>520</v>
      </c>
      <c r="C61" s="421" t="s">
        <v>325</v>
      </c>
      <c r="D61" s="422">
        <v>21900</v>
      </c>
      <c r="E61" s="421" t="s">
        <v>529</v>
      </c>
      <c r="F61" s="422">
        <f>D61</f>
        <v>21900</v>
      </c>
      <c r="G61" s="421" t="s">
        <v>533</v>
      </c>
      <c r="H61" s="421" t="s">
        <v>551</v>
      </c>
      <c r="I61" s="422">
        <f>F61</f>
        <v>21900</v>
      </c>
      <c r="J61" s="421" t="s">
        <v>541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61.5" customHeight="1">
      <c r="A62" s="389"/>
      <c r="B62" s="430" t="s">
        <v>521</v>
      </c>
      <c r="C62" s="421" t="s">
        <v>327</v>
      </c>
      <c r="D62" s="422">
        <v>6900</v>
      </c>
      <c r="E62" s="421" t="s">
        <v>529</v>
      </c>
      <c r="F62" s="422">
        <f>D62</f>
        <v>6900</v>
      </c>
      <c r="G62" s="421" t="s">
        <v>534</v>
      </c>
      <c r="H62" s="421" t="s">
        <v>552</v>
      </c>
      <c r="I62" s="422">
        <f>F62</f>
        <v>6900</v>
      </c>
      <c r="J62" s="421" t="s">
        <v>542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45.75" customHeight="1">
      <c r="A63" s="389"/>
      <c r="B63" s="430" t="s">
        <v>522</v>
      </c>
      <c r="C63" s="421" t="s">
        <v>328</v>
      </c>
      <c r="D63" s="422">
        <v>14600</v>
      </c>
      <c r="E63" s="421" t="s">
        <v>529</v>
      </c>
      <c r="F63" s="422">
        <f t="shared" ref="F63:F69" si="4">D63</f>
        <v>14600</v>
      </c>
      <c r="G63" s="421" t="s">
        <v>535</v>
      </c>
      <c r="H63" s="421" t="s">
        <v>551</v>
      </c>
      <c r="I63" s="422">
        <f t="shared" ref="I63:I70" si="5">F63</f>
        <v>14600</v>
      </c>
      <c r="J63" s="421" t="s">
        <v>543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63.75" customHeight="1">
      <c r="A64" s="389"/>
      <c r="B64" s="430" t="s">
        <v>523</v>
      </c>
      <c r="C64" s="421" t="s">
        <v>326</v>
      </c>
      <c r="D64" s="422">
        <v>9200</v>
      </c>
      <c r="E64" s="421" t="s">
        <v>529</v>
      </c>
      <c r="F64" s="422">
        <f t="shared" si="4"/>
        <v>9200</v>
      </c>
      <c r="G64" s="421" t="s">
        <v>536</v>
      </c>
      <c r="H64" s="421" t="s">
        <v>552</v>
      </c>
      <c r="I64" s="422">
        <f>F64</f>
        <v>9200</v>
      </c>
      <c r="J64" s="421" t="s">
        <v>546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45.75" customHeight="1">
      <c r="A65" s="389"/>
      <c r="B65" s="430" t="s">
        <v>524</v>
      </c>
      <c r="C65" s="421" t="s">
        <v>329</v>
      </c>
      <c r="D65" s="422">
        <v>12000</v>
      </c>
      <c r="E65" s="421" t="s">
        <v>530</v>
      </c>
      <c r="F65" s="422">
        <f t="shared" si="4"/>
        <v>12000</v>
      </c>
      <c r="G65" s="421" t="s">
        <v>537</v>
      </c>
      <c r="H65" s="421" t="s">
        <v>553</v>
      </c>
      <c r="I65" s="422">
        <f t="shared" si="5"/>
        <v>12000</v>
      </c>
      <c r="J65" s="421" t="s">
        <v>545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45.75" customHeight="1">
      <c r="A66" s="389"/>
      <c r="B66" s="430" t="s">
        <v>525</v>
      </c>
      <c r="C66" s="421" t="s">
        <v>330</v>
      </c>
      <c r="D66" s="422">
        <v>14600</v>
      </c>
      <c r="E66" s="421" t="s">
        <v>529</v>
      </c>
      <c r="F66" s="422">
        <f t="shared" si="4"/>
        <v>14600</v>
      </c>
      <c r="G66" s="421" t="s">
        <v>538</v>
      </c>
      <c r="H66" s="421" t="s">
        <v>554</v>
      </c>
      <c r="I66" s="422">
        <f t="shared" si="5"/>
        <v>14600</v>
      </c>
      <c r="J66" s="421" t="s">
        <v>544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45">
      <c r="A67" s="389"/>
      <c r="B67" s="420" t="s">
        <v>526</v>
      </c>
      <c r="C67" s="421" t="s">
        <v>331</v>
      </c>
      <c r="D67" s="422">
        <v>9200</v>
      </c>
      <c r="E67" s="421" t="s">
        <v>529</v>
      </c>
      <c r="F67" s="422">
        <f t="shared" si="4"/>
        <v>9200</v>
      </c>
      <c r="G67" s="421" t="s">
        <v>538</v>
      </c>
      <c r="H67" s="421" t="s">
        <v>554</v>
      </c>
      <c r="I67" s="422">
        <f t="shared" si="5"/>
        <v>9200</v>
      </c>
      <c r="J67" s="421" t="s">
        <v>544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45">
      <c r="A68" s="389"/>
      <c r="B68" s="420" t="s">
        <v>527</v>
      </c>
      <c r="C68" s="421" t="s">
        <v>332</v>
      </c>
      <c r="D68" s="422">
        <v>27000</v>
      </c>
      <c r="E68" s="421" t="s">
        <v>531</v>
      </c>
      <c r="F68" s="422">
        <f t="shared" si="4"/>
        <v>27000</v>
      </c>
      <c r="G68" s="421" t="s">
        <v>539</v>
      </c>
      <c r="H68" s="421" t="s">
        <v>555</v>
      </c>
      <c r="I68" s="422">
        <f t="shared" si="5"/>
        <v>27000</v>
      </c>
      <c r="J68" s="421" t="s">
        <v>519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45">
      <c r="A69" s="389"/>
      <c r="B69" s="420" t="s">
        <v>528</v>
      </c>
      <c r="C69" s="421" t="s">
        <v>333</v>
      </c>
      <c r="D69" s="422">
        <v>25300</v>
      </c>
      <c r="E69" s="421" t="s">
        <v>529</v>
      </c>
      <c r="F69" s="422">
        <f t="shared" si="4"/>
        <v>25300</v>
      </c>
      <c r="G69" s="421" t="s">
        <v>540</v>
      </c>
      <c r="H69" s="421" t="s">
        <v>556</v>
      </c>
      <c r="I69" s="422">
        <f t="shared" si="5"/>
        <v>25300</v>
      </c>
      <c r="J69" s="421" t="s">
        <v>557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" customHeight="1">
      <c r="A70" s="392"/>
      <c r="B70" s="478" t="s">
        <v>268</v>
      </c>
      <c r="C70" s="479"/>
      <c r="D70" s="402">
        <f>SUM(D11:D69)</f>
        <v>504128.09999999986</v>
      </c>
      <c r="E70" s="393"/>
      <c r="F70" s="402">
        <f>SUM(F11:F69)</f>
        <v>504128.09999999986</v>
      </c>
      <c r="G70" s="393"/>
      <c r="H70" s="393"/>
      <c r="I70" s="394">
        <f t="shared" si="5"/>
        <v>504128.09999999986</v>
      </c>
      <c r="J70" s="39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" customHeight="1">
      <c r="A72" s="15"/>
      <c r="B72" s="474" t="s">
        <v>269</v>
      </c>
      <c r="C72" s="483"/>
      <c r="D72" s="484"/>
      <c r="E72" s="477" t="s">
        <v>258</v>
      </c>
      <c r="F72" s="485"/>
      <c r="G72" s="485"/>
      <c r="H72" s="485"/>
      <c r="I72" s="485"/>
      <c r="J72" s="48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75">
      <c r="A73" s="387" t="s">
        <v>259</v>
      </c>
      <c r="B73" s="387" t="s">
        <v>260</v>
      </c>
      <c r="C73" s="387" t="s">
        <v>45</v>
      </c>
      <c r="D73" s="388" t="s">
        <v>261</v>
      </c>
      <c r="E73" s="387" t="s">
        <v>262</v>
      </c>
      <c r="F73" s="388" t="s">
        <v>261</v>
      </c>
      <c r="G73" s="387" t="s">
        <v>263</v>
      </c>
      <c r="H73" s="387" t="s">
        <v>264</v>
      </c>
      <c r="I73" s="387" t="s">
        <v>265</v>
      </c>
      <c r="J73" s="387" t="s">
        <v>266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27.25" customHeight="1">
      <c r="A74" s="389"/>
      <c r="B74" s="431" t="s">
        <v>342</v>
      </c>
      <c r="C74" s="421" t="s">
        <v>343</v>
      </c>
      <c r="D74" s="422">
        <v>12000</v>
      </c>
      <c r="E74" s="421" t="s">
        <v>508</v>
      </c>
      <c r="F74" s="422">
        <v>12000</v>
      </c>
      <c r="G74" s="421" t="s">
        <v>514</v>
      </c>
      <c r="H74" s="421" t="s">
        <v>509</v>
      </c>
      <c r="I74" s="422">
        <v>12000</v>
      </c>
      <c r="J74" s="421" t="s">
        <v>0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228" customHeight="1">
      <c r="A75" s="389"/>
      <c r="B75" s="420" t="s">
        <v>344</v>
      </c>
      <c r="C75" s="421" t="s">
        <v>345</v>
      </c>
      <c r="D75" s="422">
        <v>15000</v>
      </c>
      <c r="E75" s="421" t="s">
        <v>387</v>
      </c>
      <c r="F75" s="422">
        <v>15000</v>
      </c>
      <c r="G75" s="421" t="s">
        <v>514</v>
      </c>
      <c r="H75" s="421" t="s">
        <v>509</v>
      </c>
      <c r="I75" s="422">
        <v>15000</v>
      </c>
      <c r="J75" s="421" t="s">
        <v>1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228" customHeight="1">
      <c r="A76" s="389"/>
      <c r="B76" s="420" t="s">
        <v>347</v>
      </c>
      <c r="C76" s="421" t="s">
        <v>346</v>
      </c>
      <c r="D76" s="422">
        <v>6300</v>
      </c>
      <c r="E76" s="421" t="s">
        <v>507</v>
      </c>
      <c r="F76" s="422">
        <v>6300</v>
      </c>
      <c r="G76" s="421" t="s">
        <v>514</v>
      </c>
      <c r="H76" s="421" t="s">
        <v>509</v>
      </c>
      <c r="I76" s="422">
        <v>6300</v>
      </c>
      <c r="J76" s="421" t="s">
        <v>2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47.25" customHeight="1">
      <c r="A77" s="389"/>
      <c r="B77" s="420" t="s">
        <v>455</v>
      </c>
      <c r="C77" s="421" t="s">
        <v>456</v>
      </c>
      <c r="D77" s="422">
        <v>8500</v>
      </c>
      <c r="E77" s="421" t="s">
        <v>505</v>
      </c>
      <c r="F77" s="422">
        <v>8500</v>
      </c>
      <c r="G77" s="421" t="s">
        <v>506</v>
      </c>
      <c r="H77" s="421" t="s">
        <v>430</v>
      </c>
      <c r="I77" s="422">
        <v>8500</v>
      </c>
      <c r="J77" s="428" t="s">
        <v>504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49.5" customHeight="1">
      <c r="A78" s="389"/>
      <c r="B78" s="420" t="s">
        <v>360</v>
      </c>
      <c r="C78" s="421" t="s">
        <v>457</v>
      </c>
      <c r="D78" s="422">
        <v>12000</v>
      </c>
      <c r="E78" s="421" t="s">
        <v>392</v>
      </c>
      <c r="F78" s="422">
        <v>12000</v>
      </c>
      <c r="G78" s="421" t="s">
        <v>409</v>
      </c>
      <c r="H78" s="421" t="s">
        <v>429</v>
      </c>
      <c r="I78" s="422">
        <v>12000</v>
      </c>
      <c r="J78" s="428" t="s">
        <v>470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0">
      <c r="A79" s="389"/>
      <c r="B79" s="432" t="s">
        <v>471</v>
      </c>
      <c r="C79" s="421" t="s">
        <v>343</v>
      </c>
      <c r="D79" s="422">
        <v>2640</v>
      </c>
      <c r="E79" s="421" t="s">
        <v>508</v>
      </c>
      <c r="F79" s="422">
        <f>D79</f>
        <v>2640</v>
      </c>
      <c r="G79" s="421" t="s">
        <v>514</v>
      </c>
      <c r="H79" s="421" t="s">
        <v>509</v>
      </c>
      <c r="I79" s="422">
        <f>F79</f>
        <v>2640</v>
      </c>
      <c r="J79" s="421" t="s">
        <v>3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0">
      <c r="A80" s="389"/>
      <c r="B80" s="420" t="s">
        <v>496</v>
      </c>
      <c r="C80" s="421" t="s">
        <v>345</v>
      </c>
      <c r="D80" s="422">
        <v>3300</v>
      </c>
      <c r="E80" s="421" t="s">
        <v>387</v>
      </c>
      <c r="F80" s="422">
        <f>D80</f>
        <v>3300</v>
      </c>
      <c r="G80" s="421" t="s">
        <v>514</v>
      </c>
      <c r="H80" s="421" t="s">
        <v>509</v>
      </c>
      <c r="I80" s="422">
        <f>F80</f>
        <v>3300</v>
      </c>
      <c r="J80" s="421" t="s">
        <v>3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0">
      <c r="A81" s="389"/>
      <c r="B81" s="420" t="s">
        <v>497</v>
      </c>
      <c r="C81" s="421" t="s">
        <v>346</v>
      </c>
      <c r="D81" s="422">
        <v>1386</v>
      </c>
      <c r="E81" s="421" t="s">
        <v>507</v>
      </c>
      <c r="F81" s="422">
        <f>D81</f>
        <v>1386</v>
      </c>
      <c r="G81" s="421" t="s">
        <v>514</v>
      </c>
      <c r="H81" s="421" t="s">
        <v>509</v>
      </c>
      <c r="I81" s="422">
        <f>F81</f>
        <v>1386</v>
      </c>
      <c r="J81" s="421" t="s">
        <v>3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54" customHeight="1">
      <c r="A82" s="389"/>
      <c r="B82" s="420" t="s">
        <v>498</v>
      </c>
      <c r="C82" s="421" t="s">
        <v>456</v>
      </c>
      <c r="D82" s="422">
        <v>1870</v>
      </c>
      <c r="E82" s="421" t="s">
        <v>505</v>
      </c>
      <c r="F82" s="422">
        <v>1870</v>
      </c>
      <c r="G82" s="421" t="s">
        <v>506</v>
      </c>
      <c r="H82" s="421" t="s">
        <v>430</v>
      </c>
      <c r="I82" s="422">
        <v>1870</v>
      </c>
      <c r="J82" s="428" t="s">
        <v>503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48" customHeight="1">
      <c r="A83" s="389"/>
      <c r="B83" s="420" t="s">
        <v>480</v>
      </c>
      <c r="C83" s="421" t="s">
        <v>457</v>
      </c>
      <c r="D83" s="422">
        <v>2640</v>
      </c>
      <c r="E83" s="421" t="s">
        <v>392</v>
      </c>
      <c r="F83" s="422">
        <f>D83</f>
        <v>2640</v>
      </c>
      <c r="G83" s="421" t="s">
        <v>409</v>
      </c>
      <c r="H83" s="421" t="s">
        <v>429</v>
      </c>
      <c r="I83" s="426">
        <f>F83</f>
        <v>2640</v>
      </c>
      <c r="J83" s="427" t="s">
        <v>500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49.5" customHeight="1">
      <c r="A84" s="389"/>
      <c r="B84" s="420" t="s">
        <v>458</v>
      </c>
      <c r="C84" s="421" t="s">
        <v>320</v>
      </c>
      <c r="D84" s="422">
        <v>600</v>
      </c>
      <c r="E84" s="421" t="s">
        <v>532</v>
      </c>
      <c r="F84" s="422">
        <v>600</v>
      </c>
      <c r="G84" s="421" t="s">
        <v>518</v>
      </c>
      <c r="H84" s="421" t="s">
        <v>555</v>
      </c>
      <c r="I84" s="422">
        <v>600</v>
      </c>
      <c r="J84" s="421" t="s">
        <v>519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96.75" customHeight="1">
      <c r="A85" s="389"/>
      <c r="B85" s="420" t="s">
        <v>459</v>
      </c>
      <c r="C85" s="421" t="s">
        <v>460</v>
      </c>
      <c r="D85" s="422">
        <v>1499.33</v>
      </c>
      <c r="E85" s="421" t="s">
        <v>461</v>
      </c>
      <c r="F85" s="422">
        <v>1499.33</v>
      </c>
      <c r="G85" s="421" t="s">
        <v>462</v>
      </c>
      <c r="H85" s="421" t="s">
        <v>516</v>
      </c>
      <c r="I85" s="422">
        <v>1499.33</v>
      </c>
      <c r="J85" s="421" t="s">
        <v>515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45.75" customHeight="1">
      <c r="A86" s="389"/>
      <c r="B86" s="420" t="s">
        <v>463</v>
      </c>
      <c r="C86" s="421" t="s">
        <v>226</v>
      </c>
      <c r="D86" s="422">
        <v>20000</v>
      </c>
      <c r="E86" s="421" t="s">
        <v>464</v>
      </c>
      <c r="F86" s="422">
        <v>20000</v>
      </c>
      <c r="G86" s="421" t="s">
        <v>465</v>
      </c>
      <c r="H86" s="421" t="s">
        <v>582</v>
      </c>
      <c r="I86" s="422">
        <v>20000</v>
      </c>
      <c r="J86" s="421" t="s">
        <v>583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" customHeight="1">
      <c r="A87" s="392"/>
      <c r="B87" s="482" t="s">
        <v>268</v>
      </c>
      <c r="C87" s="475"/>
      <c r="D87" s="402">
        <f>SUM(D74:D86)</f>
        <v>87735.33</v>
      </c>
      <c r="E87" s="393"/>
      <c r="F87" s="402">
        <f>SUM(F74:F86)</f>
        <v>87735.33</v>
      </c>
      <c r="G87" s="393"/>
      <c r="H87" s="393"/>
      <c r="I87" s="394">
        <f>SUM(I74:I86)</f>
        <v>87735.33</v>
      </c>
      <c r="J87" s="39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>
      <c r="A89" s="15"/>
      <c r="B89" s="474" t="s">
        <v>270</v>
      </c>
      <c r="C89" s="475"/>
      <c r="D89" s="476"/>
      <c r="E89" s="477" t="s">
        <v>258</v>
      </c>
      <c r="F89" s="475"/>
      <c r="G89" s="475"/>
      <c r="H89" s="475"/>
      <c r="I89" s="475"/>
      <c r="J89" s="47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63.75" customHeight="1">
      <c r="A90" s="387" t="s">
        <v>259</v>
      </c>
      <c r="B90" s="387" t="s">
        <v>260</v>
      </c>
      <c r="C90" s="387" t="s">
        <v>45</v>
      </c>
      <c r="D90" s="388" t="s">
        <v>261</v>
      </c>
      <c r="E90" s="387" t="s">
        <v>262</v>
      </c>
      <c r="F90" s="388" t="s">
        <v>261</v>
      </c>
      <c r="G90" s="387" t="s">
        <v>263</v>
      </c>
      <c r="H90" s="387" t="s">
        <v>264</v>
      </c>
      <c r="I90" s="387" t="s">
        <v>265</v>
      </c>
      <c r="J90" s="387" t="s">
        <v>266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389"/>
      <c r="B91" s="389" t="s">
        <v>102</v>
      </c>
      <c r="C91" s="390"/>
      <c r="D91" s="391"/>
      <c r="E91" s="390"/>
      <c r="F91" s="391"/>
      <c r="G91" s="390"/>
      <c r="H91" s="390"/>
      <c r="I91" s="391"/>
      <c r="J91" s="390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>
      <c r="A92" s="389"/>
      <c r="B92" s="389" t="s">
        <v>116</v>
      </c>
      <c r="C92" s="390"/>
      <c r="D92" s="391"/>
      <c r="E92" s="390"/>
      <c r="F92" s="391"/>
      <c r="G92" s="390"/>
      <c r="H92" s="390"/>
      <c r="I92" s="391"/>
      <c r="J92" s="390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>
      <c r="A93" s="389"/>
      <c r="B93" s="389" t="s">
        <v>267</v>
      </c>
      <c r="C93" s="390"/>
      <c r="D93" s="391"/>
      <c r="E93" s="390"/>
      <c r="F93" s="391"/>
      <c r="G93" s="390"/>
      <c r="H93" s="390"/>
      <c r="I93" s="391"/>
      <c r="J93" s="390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>
      <c r="A94" s="389"/>
      <c r="B94" s="389" t="s">
        <v>121</v>
      </c>
      <c r="C94" s="390"/>
      <c r="D94" s="391"/>
      <c r="E94" s="390"/>
      <c r="F94" s="391"/>
      <c r="G94" s="390"/>
      <c r="H94" s="390"/>
      <c r="I94" s="391"/>
      <c r="J94" s="390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>
      <c r="A95" s="389"/>
      <c r="B95" s="389" t="s">
        <v>134</v>
      </c>
      <c r="C95" s="390"/>
      <c r="D95" s="391"/>
      <c r="E95" s="390"/>
      <c r="F95" s="391"/>
      <c r="G95" s="390"/>
      <c r="H95" s="390"/>
      <c r="I95" s="391"/>
      <c r="J95" s="390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>
      <c r="A96" s="389"/>
      <c r="B96" s="389"/>
      <c r="C96" s="390"/>
      <c r="D96" s="391"/>
      <c r="E96" s="390"/>
      <c r="F96" s="391"/>
      <c r="G96" s="390"/>
      <c r="H96" s="390"/>
      <c r="I96" s="391"/>
      <c r="J96" s="390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" customHeight="1">
      <c r="A97" s="392"/>
      <c r="B97" s="478" t="s">
        <v>268</v>
      </c>
      <c r="C97" s="475"/>
      <c r="D97" s="393"/>
      <c r="E97" s="393"/>
      <c r="F97" s="393"/>
      <c r="G97" s="393"/>
      <c r="H97" s="393"/>
      <c r="I97" s="394"/>
      <c r="J97" s="39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>
      <c r="A99" s="395"/>
      <c r="B99" s="395" t="s">
        <v>271</v>
      </c>
      <c r="C99" s="395"/>
      <c r="D99" s="396"/>
      <c r="E99" s="395"/>
      <c r="F99" s="396"/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</row>
    <row r="100" spans="1:26" ht="15.75" customHeight="1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>
      <c r="A1015" s="385"/>
      <c r="B1015" s="385"/>
      <c r="C1015" s="385"/>
      <c r="D1015" s="3"/>
      <c r="E1015" s="385"/>
      <c r="F1015" s="3"/>
      <c r="G1015" s="385"/>
      <c r="H1015" s="385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>
      <c r="A1016" s="385"/>
      <c r="B1016" s="385"/>
      <c r="C1016" s="385"/>
      <c r="D1016" s="3"/>
      <c r="E1016" s="385"/>
      <c r="F1016" s="3"/>
      <c r="G1016" s="385"/>
      <c r="H1016" s="385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>
      <c r="A1017" s="385"/>
      <c r="B1017" s="385"/>
      <c r="C1017" s="385"/>
      <c r="D1017" s="3"/>
      <c r="E1017" s="385"/>
      <c r="F1017" s="3"/>
      <c r="G1017" s="385"/>
      <c r="H1017" s="385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>
      <c r="A1018" s="385"/>
      <c r="B1018" s="385"/>
      <c r="C1018" s="385"/>
      <c r="D1018" s="3"/>
      <c r="E1018" s="385"/>
      <c r="F1018" s="3"/>
      <c r="G1018" s="385"/>
      <c r="H1018" s="385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>
      <c r="A1019" s="385"/>
      <c r="B1019" s="385"/>
      <c r="C1019" s="385"/>
      <c r="D1019" s="3"/>
      <c r="E1019" s="385"/>
      <c r="F1019" s="3"/>
      <c r="G1019" s="385"/>
      <c r="H1019" s="385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>
      <c r="A1020" s="385"/>
      <c r="B1020" s="385"/>
      <c r="C1020" s="385"/>
      <c r="D1020" s="3"/>
      <c r="E1020" s="385"/>
      <c r="F1020" s="3"/>
      <c r="G1020" s="385"/>
      <c r="H1020" s="385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>
      <c r="A1021" s="385"/>
      <c r="B1021" s="385"/>
      <c r="C1021" s="385"/>
      <c r="D1021" s="3"/>
      <c r="E1021" s="385"/>
      <c r="F1021" s="3"/>
      <c r="G1021" s="385"/>
      <c r="H1021" s="385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>
      <c r="A1022" s="385"/>
      <c r="B1022" s="385"/>
      <c r="C1022" s="385"/>
      <c r="D1022" s="3"/>
      <c r="E1022" s="385"/>
      <c r="F1022" s="3"/>
      <c r="G1022" s="385"/>
      <c r="H1022" s="385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>
      <c r="A1023" s="385"/>
      <c r="B1023" s="385"/>
      <c r="C1023" s="385"/>
      <c r="D1023" s="3"/>
      <c r="E1023" s="385"/>
      <c r="F1023" s="3"/>
      <c r="G1023" s="385"/>
      <c r="H1023" s="385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>
      <c r="A1024" s="385"/>
      <c r="B1024" s="385"/>
      <c r="C1024" s="385"/>
      <c r="D1024" s="3"/>
      <c r="E1024" s="385"/>
      <c r="F1024" s="3"/>
      <c r="G1024" s="385"/>
      <c r="H1024" s="385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>
      <c r="A1025" s="385"/>
      <c r="B1025" s="385"/>
      <c r="C1025" s="385"/>
      <c r="D1025" s="3"/>
      <c r="E1025" s="385"/>
      <c r="F1025" s="3"/>
      <c r="G1025" s="385"/>
      <c r="H1025" s="385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>
      <c r="A1026" s="385"/>
      <c r="B1026" s="385"/>
      <c r="C1026" s="385"/>
      <c r="D1026" s="3"/>
      <c r="E1026" s="385"/>
      <c r="F1026" s="3"/>
      <c r="G1026" s="385"/>
      <c r="H1026" s="385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>
      <c r="A1027" s="385"/>
      <c r="B1027" s="385"/>
      <c r="C1027" s="385"/>
      <c r="D1027" s="3"/>
      <c r="E1027" s="385"/>
      <c r="F1027" s="3"/>
      <c r="G1027" s="385"/>
      <c r="H1027" s="385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>
      <c r="A1028" s="385"/>
      <c r="B1028" s="385"/>
      <c r="C1028" s="385"/>
      <c r="D1028" s="3"/>
      <c r="E1028" s="385"/>
      <c r="F1028" s="3"/>
      <c r="G1028" s="385"/>
      <c r="H1028" s="385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>
      <c r="A1029" s="385"/>
      <c r="B1029" s="385"/>
      <c r="C1029" s="385"/>
      <c r="D1029" s="3"/>
      <c r="E1029" s="385"/>
      <c r="F1029" s="3"/>
      <c r="G1029" s="385"/>
      <c r="H1029" s="385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>
      <c r="A1030" s="385"/>
      <c r="B1030" s="385"/>
      <c r="C1030" s="385"/>
      <c r="D1030" s="3"/>
      <c r="E1030" s="385"/>
      <c r="F1030" s="3"/>
      <c r="G1030" s="385"/>
      <c r="H1030" s="385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>
      <c r="A1031" s="385"/>
      <c r="B1031" s="385"/>
      <c r="C1031" s="385"/>
      <c r="D1031" s="3"/>
      <c r="E1031" s="385"/>
      <c r="F1031" s="3"/>
      <c r="G1031" s="385"/>
      <c r="H1031" s="385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>
      <c r="A1032" s="385"/>
      <c r="B1032" s="385"/>
      <c r="C1032" s="385"/>
      <c r="D1032" s="3"/>
      <c r="E1032" s="385"/>
      <c r="F1032" s="3"/>
      <c r="G1032" s="385"/>
      <c r="H1032" s="385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>
      <c r="A1033" s="385"/>
      <c r="B1033" s="385"/>
      <c r="C1033" s="385"/>
      <c r="D1033" s="3"/>
      <c r="E1033" s="385"/>
      <c r="F1033" s="3"/>
      <c r="G1033" s="385"/>
      <c r="H1033" s="385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>
      <c r="A1034" s="385"/>
      <c r="B1034" s="385"/>
      <c r="C1034" s="385"/>
      <c r="D1034" s="3"/>
      <c r="E1034" s="385"/>
      <c r="F1034" s="3"/>
      <c r="G1034" s="385"/>
      <c r="H1034" s="385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>
      <c r="A1035" s="385"/>
      <c r="B1035" s="385"/>
      <c r="C1035" s="385"/>
      <c r="D1035" s="3"/>
      <c r="E1035" s="385"/>
      <c r="F1035" s="3"/>
      <c r="G1035" s="385"/>
      <c r="H1035" s="385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>
      <c r="A1036" s="385"/>
      <c r="B1036" s="385"/>
      <c r="C1036" s="385"/>
      <c r="D1036" s="3"/>
      <c r="E1036" s="385"/>
      <c r="F1036" s="3"/>
      <c r="G1036" s="385"/>
      <c r="H1036" s="385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>
      <c r="A1037" s="385"/>
      <c r="B1037" s="385"/>
      <c r="C1037" s="385"/>
      <c r="D1037" s="3"/>
      <c r="E1037" s="385"/>
      <c r="F1037" s="3"/>
      <c r="G1037" s="385"/>
      <c r="H1037" s="385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>
      <c r="A1038" s="385"/>
      <c r="B1038" s="385"/>
      <c r="C1038" s="385"/>
      <c r="D1038" s="3"/>
      <c r="E1038" s="385"/>
      <c r="F1038" s="3"/>
      <c r="G1038" s="385"/>
      <c r="H1038" s="385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>
      <c r="A1039" s="385"/>
      <c r="B1039" s="385"/>
      <c r="C1039" s="385"/>
      <c r="D1039" s="3"/>
      <c r="E1039" s="385"/>
      <c r="F1039" s="3"/>
      <c r="G1039" s="385"/>
      <c r="H1039" s="385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>
      <c r="A1040" s="385"/>
      <c r="B1040" s="385"/>
      <c r="C1040" s="385"/>
      <c r="D1040" s="3"/>
      <c r="E1040" s="385"/>
      <c r="F1040" s="3"/>
      <c r="G1040" s="385"/>
      <c r="H1040" s="385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>
      <c r="A1041" s="385"/>
      <c r="B1041" s="385"/>
      <c r="C1041" s="385"/>
      <c r="D1041" s="3"/>
      <c r="E1041" s="385"/>
      <c r="F1041" s="3"/>
      <c r="G1041" s="385"/>
      <c r="H1041" s="385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>
      <c r="A1042" s="385"/>
      <c r="B1042" s="385"/>
      <c r="C1042" s="385"/>
      <c r="D1042" s="3"/>
      <c r="E1042" s="385"/>
      <c r="F1042" s="3"/>
      <c r="G1042" s="385"/>
      <c r="H1042" s="385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>
      <c r="A1043" s="385"/>
      <c r="B1043" s="385"/>
      <c r="C1043" s="385"/>
      <c r="D1043" s="3"/>
      <c r="E1043" s="385"/>
      <c r="F1043" s="3"/>
      <c r="G1043" s="385"/>
      <c r="H1043" s="385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>
      <c r="A1044" s="385"/>
      <c r="B1044" s="385"/>
      <c r="C1044" s="385"/>
      <c r="D1044" s="3"/>
      <c r="E1044" s="385"/>
      <c r="F1044" s="3"/>
      <c r="G1044" s="385"/>
      <c r="H1044" s="385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>
      <c r="A1045" s="385"/>
      <c r="B1045" s="385"/>
      <c r="C1045" s="385"/>
      <c r="D1045" s="3"/>
      <c r="E1045" s="385"/>
      <c r="F1045" s="3"/>
      <c r="G1045" s="385"/>
      <c r="H1045" s="385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>
      <c r="A1046" s="385"/>
      <c r="B1046" s="385"/>
      <c r="C1046" s="385"/>
      <c r="D1046" s="3"/>
      <c r="E1046" s="385"/>
      <c r="F1046" s="3"/>
      <c r="G1046" s="385"/>
      <c r="H1046" s="385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>
      <c r="A1047" s="385"/>
      <c r="B1047" s="385"/>
      <c r="C1047" s="385"/>
      <c r="D1047" s="3"/>
      <c r="E1047" s="385"/>
      <c r="F1047" s="3"/>
      <c r="G1047" s="385"/>
      <c r="H1047" s="385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>
      <c r="A1048" s="385"/>
      <c r="B1048" s="385"/>
      <c r="C1048" s="385"/>
      <c r="D1048" s="3"/>
      <c r="E1048" s="385"/>
      <c r="F1048" s="3"/>
      <c r="G1048" s="385"/>
      <c r="H1048" s="385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>
      <c r="A1049" s="385"/>
      <c r="B1049" s="385"/>
      <c r="C1049" s="385"/>
      <c r="D1049" s="3"/>
      <c r="E1049" s="385"/>
      <c r="F1049" s="3"/>
      <c r="G1049" s="385"/>
      <c r="H1049" s="385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>
      <c r="A1050" s="385"/>
      <c r="B1050" s="385"/>
      <c r="C1050" s="385"/>
      <c r="D1050" s="3"/>
      <c r="E1050" s="385"/>
      <c r="F1050" s="3"/>
      <c r="G1050" s="385"/>
      <c r="H1050" s="385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>
      <c r="A1051" s="385"/>
      <c r="B1051" s="385"/>
      <c r="C1051" s="385"/>
      <c r="D1051" s="3"/>
      <c r="E1051" s="385"/>
      <c r="F1051" s="3"/>
      <c r="G1051" s="385"/>
      <c r="H1051" s="385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>
      <c r="A1052" s="385"/>
      <c r="B1052" s="385"/>
      <c r="C1052" s="385"/>
      <c r="D1052" s="3"/>
      <c r="E1052" s="385"/>
      <c r="F1052" s="3"/>
      <c r="G1052" s="385"/>
      <c r="H1052" s="385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>
      <c r="A1053" s="385"/>
      <c r="B1053" s="385"/>
      <c r="C1053" s="385"/>
      <c r="D1053" s="3"/>
      <c r="E1053" s="385"/>
      <c r="F1053" s="3"/>
      <c r="G1053" s="385"/>
      <c r="H1053" s="385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>
      <c r="A1054" s="385"/>
      <c r="B1054" s="385"/>
      <c r="C1054" s="385"/>
      <c r="D1054" s="3"/>
      <c r="E1054" s="385"/>
      <c r="F1054" s="3"/>
      <c r="G1054" s="385"/>
      <c r="H1054" s="385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>
      <c r="A1055" s="385"/>
      <c r="B1055" s="385"/>
      <c r="C1055" s="385"/>
      <c r="D1055" s="3"/>
      <c r="E1055" s="385"/>
      <c r="F1055" s="3"/>
      <c r="G1055" s="385"/>
      <c r="H1055" s="385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>
      <c r="A1056" s="385"/>
      <c r="B1056" s="385"/>
      <c r="C1056" s="385"/>
      <c r="D1056" s="3"/>
      <c r="E1056" s="385"/>
      <c r="F1056" s="3"/>
      <c r="G1056" s="385"/>
      <c r="H1056" s="385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>
      <c r="A1057" s="385"/>
      <c r="B1057" s="385"/>
      <c r="C1057" s="385"/>
      <c r="D1057" s="3"/>
      <c r="E1057" s="385"/>
      <c r="F1057" s="3"/>
      <c r="G1057" s="385"/>
      <c r="H1057" s="385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>
      <c r="A1058" s="385"/>
      <c r="B1058" s="385"/>
      <c r="C1058" s="385"/>
      <c r="D1058" s="3"/>
      <c r="E1058" s="385"/>
      <c r="F1058" s="3"/>
      <c r="G1058" s="385"/>
      <c r="H1058" s="385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>
      <c r="A1059" s="385"/>
      <c r="B1059" s="385"/>
      <c r="C1059" s="385"/>
      <c r="D1059" s="3"/>
      <c r="E1059" s="385"/>
      <c r="F1059" s="3"/>
      <c r="G1059" s="385"/>
      <c r="H1059" s="385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ht="15.75" customHeight="1">
      <c r="A1060" s="385"/>
      <c r="B1060" s="385"/>
      <c r="C1060" s="385"/>
      <c r="D1060" s="3"/>
      <c r="E1060" s="385"/>
      <c r="F1060" s="3"/>
      <c r="G1060" s="385"/>
      <c r="H1060" s="385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</sheetData>
  <mergeCells count="14">
    <mergeCell ref="B89:D89"/>
    <mergeCell ref="E89:J89"/>
    <mergeCell ref="B72:D72"/>
    <mergeCell ref="E72:J72"/>
    <mergeCell ref="B7:J7"/>
    <mergeCell ref="B9:D9"/>
    <mergeCell ref="E9:J9"/>
    <mergeCell ref="B70:C70"/>
    <mergeCell ref="B97:C97"/>
    <mergeCell ref="H2:J2"/>
    <mergeCell ref="B4:J4"/>
    <mergeCell ref="B5:J5"/>
    <mergeCell ref="B6:J6"/>
    <mergeCell ref="B87:C87"/>
  </mergeCells>
  <phoneticPr fontId="27" type="noConversion"/>
  <pageMargins left="0.70866141732283472" right="0.6" top="0.94488188976377963" bottom="0.74803149606299213" header="0" footer="0"/>
  <pageSetup scale="76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2020-10-29T11:33:29Z</cp:lastPrinted>
  <dcterms:created xsi:type="dcterms:W3CDTF">2020-10-12T13:51:03Z</dcterms:created>
  <dcterms:modified xsi:type="dcterms:W3CDTF">2020-10-30T11:16:41Z</dcterms:modified>
</cp:coreProperties>
</file>