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ega\!Ukraїner\ГРАНТИ\2020\УКФ - Українці в Німеччині\"/>
    </mc:Choice>
  </mc:AlternateContent>
  <bookViews>
    <workbookView xWindow="0" yWindow="0" windowWidth="23250" windowHeight="11700" tabRatio="500" activeTab="2"/>
  </bookViews>
  <sheets>
    <sheet name="Фінансування" sheetId="1" r:id="rId1"/>
    <sheet name="Витрати" sheetId="2" r:id="rId2"/>
    <sheet name="Реєстр документів" sheetId="3" r:id="rId3"/>
    <sheet name="Лист1" sheetId="4" r:id="rId4"/>
  </sheets>
  <definedNames>
    <definedName name="_xlnm._FilterDatabase" localSheetId="1" hidden="1">Витрати!$A$9:$AF$163</definedName>
    <definedName name="_xlnm.Print_Area" localSheetId="2">'Реєстр документів'!$A$1:$I$73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4" l="1"/>
  <c r="C23" i="4"/>
  <c r="C19" i="4"/>
  <c r="C18" i="4"/>
  <c r="C6" i="4"/>
  <c r="H44" i="3"/>
  <c r="E30" i="3"/>
  <c r="B22" i="1"/>
  <c r="B23" i="1" s="1"/>
  <c r="M23" i="1" s="1"/>
  <c r="I22" i="1"/>
  <c r="M22" i="1"/>
  <c r="M21" i="1"/>
  <c r="E62" i="3"/>
  <c r="C62" i="3"/>
  <c r="H60" i="3"/>
  <c r="H59" i="3" s="1"/>
  <c r="E59" i="3"/>
  <c r="C59" i="3"/>
  <c r="E36" i="3"/>
  <c r="H36" i="3" s="1"/>
  <c r="E37" i="3"/>
  <c r="H37" i="3" s="1"/>
  <c r="E38" i="3"/>
  <c r="H38" i="3" s="1"/>
  <c r="E39" i="3"/>
  <c r="H39" i="3" s="1"/>
  <c r="E40" i="3"/>
  <c r="H40" i="3" s="1"/>
  <c r="E42" i="3"/>
  <c r="H42" i="3" s="1"/>
  <c r="E43" i="3"/>
  <c r="E46" i="3"/>
  <c r="H46" i="3" s="1"/>
  <c r="E47" i="3"/>
  <c r="H48" i="3"/>
  <c r="H49" i="3"/>
  <c r="E32" i="3"/>
  <c r="H32" i="3"/>
  <c r="E29" i="3"/>
  <c r="H29" i="3" s="1"/>
  <c r="H30" i="3"/>
  <c r="E26" i="3"/>
  <c r="H26" i="3" s="1"/>
  <c r="E27" i="3"/>
  <c r="H27" i="3" s="1"/>
  <c r="E16" i="3"/>
  <c r="E17" i="3"/>
  <c r="H17" i="3" s="1"/>
  <c r="E18" i="3"/>
  <c r="H18" i="3" s="1"/>
  <c r="E19" i="3"/>
  <c r="H19" i="3" s="1"/>
  <c r="E35" i="3"/>
  <c r="E44" i="3"/>
  <c r="E45" i="3"/>
  <c r="E48" i="3"/>
  <c r="E49" i="3"/>
  <c r="E50" i="3"/>
  <c r="E33" i="3"/>
  <c r="E31" i="3"/>
  <c r="E28" i="3"/>
  <c r="E25" i="3"/>
  <c r="E21" i="3"/>
  <c r="E20" i="3" s="1"/>
  <c r="C35" i="3"/>
  <c r="C34" i="3" s="1"/>
  <c r="C41" i="3"/>
  <c r="C31" i="3"/>
  <c r="C28" i="3"/>
  <c r="C24" i="3"/>
  <c r="C21" i="3"/>
  <c r="C20" i="3" s="1"/>
  <c r="C15" i="3"/>
  <c r="C14" i="3" s="1"/>
  <c r="J22" i="2"/>
  <c r="J23" i="2"/>
  <c r="J24" i="2"/>
  <c r="J21" i="2"/>
  <c r="J18" i="2"/>
  <c r="J19" i="2"/>
  <c r="J20" i="2"/>
  <c r="J17" i="2"/>
  <c r="AD17" i="2" s="1"/>
  <c r="I14" i="2"/>
  <c r="J14" i="2" s="1"/>
  <c r="J13" i="2" s="1"/>
  <c r="J15" i="2"/>
  <c r="J16" i="2"/>
  <c r="J40" i="2"/>
  <c r="J41" i="2"/>
  <c r="J42" i="2"/>
  <c r="J39" i="2" s="1"/>
  <c r="J36" i="2"/>
  <c r="J37" i="2"/>
  <c r="J38" i="2"/>
  <c r="J32" i="2"/>
  <c r="J33" i="2"/>
  <c r="J34" i="2"/>
  <c r="J31" i="2" s="1"/>
  <c r="J50" i="2"/>
  <c r="J51" i="2"/>
  <c r="J49" i="2" s="1"/>
  <c r="J52" i="2"/>
  <c r="J46" i="2"/>
  <c r="J47" i="2"/>
  <c r="J45" i="2" s="1"/>
  <c r="AD45" i="2" s="1"/>
  <c r="J48" i="2"/>
  <c r="J73" i="2"/>
  <c r="J72" i="2" s="1"/>
  <c r="J74" i="2"/>
  <c r="J75" i="2"/>
  <c r="J69" i="2"/>
  <c r="J68" i="2" s="1"/>
  <c r="J70" i="2"/>
  <c r="J71" i="2"/>
  <c r="H65" i="2"/>
  <c r="I65" i="2"/>
  <c r="J66" i="2"/>
  <c r="J67" i="2"/>
  <c r="H60" i="2"/>
  <c r="I60" i="2"/>
  <c r="J60" i="2"/>
  <c r="H61" i="2"/>
  <c r="J61" i="2" s="1"/>
  <c r="I61" i="2"/>
  <c r="H62" i="2"/>
  <c r="J62" i="2" s="1"/>
  <c r="I62" i="2"/>
  <c r="H63" i="2"/>
  <c r="I63" i="2"/>
  <c r="J63" i="2" s="1"/>
  <c r="AD63" i="2" s="1"/>
  <c r="J56" i="2"/>
  <c r="J57" i="2"/>
  <c r="J55" i="2" s="1"/>
  <c r="J58" i="2"/>
  <c r="J79" i="2"/>
  <c r="J80" i="2"/>
  <c r="J81" i="2"/>
  <c r="J93" i="2"/>
  <c r="J94" i="2"/>
  <c r="J95" i="2"/>
  <c r="J92" i="2"/>
  <c r="J90" i="2"/>
  <c r="J88" i="2" s="1"/>
  <c r="J96" i="2" s="1"/>
  <c r="J91" i="2"/>
  <c r="J85" i="2"/>
  <c r="J84" i="2" s="1"/>
  <c r="J86" i="2"/>
  <c r="J87" i="2"/>
  <c r="J99" i="2"/>
  <c r="J100" i="2"/>
  <c r="J101" i="2"/>
  <c r="J102" i="2"/>
  <c r="J103" i="2"/>
  <c r="J104" i="2"/>
  <c r="J105" i="2"/>
  <c r="J106" i="2"/>
  <c r="J107" i="2"/>
  <c r="J108" i="2"/>
  <c r="H111" i="2"/>
  <c r="J111" i="2" s="1"/>
  <c r="J114" i="2" s="1"/>
  <c r="I111" i="2"/>
  <c r="H112" i="2"/>
  <c r="I112" i="2"/>
  <c r="J112" i="2" s="1"/>
  <c r="H113" i="2"/>
  <c r="I113" i="2"/>
  <c r="J113" i="2"/>
  <c r="J116" i="2"/>
  <c r="J117" i="2"/>
  <c r="J118" i="2"/>
  <c r="J120" i="2"/>
  <c r="J121" i="2"/>
  <c r="J122" i="2"/>
  <c r="H124" i="2"/>
  <c r="J124" i="2" s="1"/>
  <c r="I124" i="2"/>
  <c r="H125" i="2"/>
  <c r="I125" i="2"/>
  <c r="J127" i="2"/>
  <c r="J130" i="2"/>
  <c r="J131" i="2"/>
  <c r="J132" i="2"/>
  <c r="J133" i="2"/>
  <c r="J134" i="2"/>
  <c r="H153" i="2"/>
  <c r="I153" i="2"/>
  <c r="J153" i="2"/>
  <c r="H154" i="2"/>
  <c r="J154" i="2" s="1"/>
  <c r="I154" i="2"/>
  <c r="H155" i="2"/>
  <c r="I155" i="2"/>
  <c r="H156" i="2"/>
  <c r="I156" i="2"/>
  <c r="J156" i="2"/>
  <c r="H157" i="2"/>
  <c r="I157" i="2"/>
  <c r="J157" i="2"/>
  <c r="H158" i="2"/>
  <c r="J158" i="2" s="1"/>
  <c r="I158" i="2"/>
  <c r="H159" i="2"/>
  <c r="I159" i="2"/>
  <c r="H160" i="2"/>
  <c r="I160" i="2"/>
  <c r="J160" i="2"/>
  <c r="H161" i="2"/>
  <c r="I161" i="2"/>
  <c r="J161" i="2" s="1"/>
  <c r="J147" i="2"/>
  <c r="J148" i="2"/>
  <c r="J149" i="2"/>
  <c r="J150" i="2"/>
  <c r="J151" i="2"/>
  <c r="J143" i="2"/>
  <c r="J144" i="2"/>
  <c r="J142" i="2" s="1"/>
  <c r="J145" i="2"/>
  <c r="H137" i="2"/>
  <c r="I137" i="2"/>
  <c r="J137" i="2" s="1"/>
  <c r="H138" i="2"/>
  <c r="I138" i="2"/>
  <c r="J138" i="2"/>
  <c r="H139" i="2"/>
  <c r="I139" i="2"/>
  <c r="J139" i="2" s="1"/>
  <c r="H140" i="2"/>
  <c r="J140" i="2" s="1"/>
  <c r="AD140" i="2" s="1"/>
  <c r="I140" i="2"/>
  <c r="H141" i="2"/>
  <c r="I141" i="2"/>
  <c r="P22" i="2"/>
  <c r="P21" i="2" s="1"/>
  <c r="P25" i="2" s="1"/>
  <c r="P23" i="2"/>
  <c r="P24" i="2"/>
  <c r="P14" i="2"/>
  <c r="P13" i="2" s="1"/>
  <c r="P15" i="2"/>
  <c r="P16" i="2"/>
  <c r="P40" i="2"/>
  <c r="P39" i="2" s="1"/>
  <c r="P41" i="2"/>
  <c r="P42" i="2"/>
  <c r="P36" i="2"/>
  <c r="P35" i="2" s="1"/>
  <c r="P37" i="2"/>
  <c r="P38" i="2"/>
  <c r="P32" i="2"/>
  <c r="P31" i="2" s="1"/>
  <c r="P33" i="2"/>
  <c r="P34" i="2"/>
  <c r="P43" i="2"/>
  <c r="P50" i="2"/>
  <c r="P51" i="2"/>
  <c r="P52" i="2"/>
  <c r="P49" i="2"/>
  <c r="P46" i="2"/>
  <c r="P47" i="2"/>
  <c r="P48" i="2"/>
  <c r="P45" i="2"/>
  <c r="P73" i="2"/>
  <c r="P74" i="2"/>
  <c r="P75" i="2"/>
  <c r="P72" i="2" s="1"/>
  <c r="P69" i="2"/>
  <c r="P70" i="2"/>
  <c r="P71" i="2"/>
  <c r="P68" i="2" s="1"/>
  <c r="P65" i="2"/>
  <c r="P66" i="2"/>
  <c r="P67" i="2"/>
  <c r="P64" i="2" s="1"/>
  <c r="P60" i="2"/>
  <c r="P61" i="2"/>
  <c r="P62" i="2"/>
  <c r="P59" i="2" s="1"/>
  <c r="P63" i="2"/>
  <c r="P56" i="2"/>
  <c r="P57" i="2"/>
  <c r="P55" i="2" s="1"/>
  <c r="P58" i="2"/>
  <c r="P79" i="2"/>
  <c r="P78" i="2" s="1"/>
  <c r="P80" i="2"/>
  <c r="P81" i="2"/>
  <c r="P82" i="2"/>
  <c r="P93" i="2"/>
  <c r="P94" i="2"/>
  <c r="P95" i="2"/>
  <c r="P92" i="2"/>
  <c r="P89" i="2"/>
  <c r="P88" i="2" s="1"/>
  <c r="AD88" i="2" s="1"/>
  <c r="P90" i="2"/>
  <c r="P91" i="2"/>
  <c r="P85" i="2"/>
  <c r="P86" i="2"/>
  <c r="P87" i="2"/>
  <c r="P84" i="2"/>
  <c r="P99" i="2"/>
  <c r="P100" i="2"/>
  <c r="P101" i="2"/>
  <c r="P102" i="2"/>
  <c r="P103" i="2"/>
  <c r="P104" i="2"/>
  <c r="P105" i="2"/>
  <c r="P106" i="2"/>
  <c r="P107" i="2"/>
  <c r="P108" i="2"/>
  <c r="P98" i="2"/>
  <c r="P109" i="2" s="1"/>
  <c r="P111" i="2"/>
  <c r="P112" i="2"/>
  <c r="P113" i="2"/>
  <c r="P114" i="2" s="1"/>
  <c r="P116" i="2"/>
  <c r="P117" i="2"/>
  <c r="P118" i="2"/>
  <c r="P120" i="2"/>
  <c r="P122" i="2" s="1"/>
  <c r="P121" i="2"/>
  <c r="P124" i="2"/>
  <c r="P125" i="2"/>
  <c r="N126" i="2"/>
  <c r="O126" i="2"/>
  <c r="P126" i="2"/>
  <c r="N127" i="2"/>
  <c r="P127" i="2" s="1"/>
  <c r="O127" i="2"/>
  <c r="P130" i="2"/>
  <c r="P131" i="2"/>
  <c r="P132" i="2"/>
  <c r="P133" i="2"/>
  <c r="P134" i="2" s="1"/>
  <c r="P153" i="2"/>
  <c r="P154" i="2"/>
  <c r="P155" i="2"/>
  <c r="P156" i="2"/>
  <c r="P157" i="2"/>
  <c r="P158" i="2"/>
  <c r="P159" i="2"/>
  <c r="P160" i="2"/>
  <c r="P161" i="2"/>
  <c r="P147" i="2"/>
  <c r="P148" i="2"/>
  <c r="P149" i="2"/>
  <c r="P150" i="2"/>
  <c r="P151" i="2"/>
  <c r="P143" i="2"/>
  <c r="P144" i="2"/>
  <c r="P145" i="2"/>
  <c r="P137" i="2"/>
  <c r="P138" i="2"/>
  <c r="P139" i="2"/>
  <c r="P136" i="2" s="1"/>
  <c r="V22" i="2"/>
  <c r="V23" i="2"/>
  <c r="V24" i="2"/>
  <c r="V21" i="2" s="1"/>
  <c r="AB22" i="2"/>
  <c r="AB23" i="2"/>
  <c r="AB24" i="2"/>
  <c r="AB21" i="2" s="1"/>
  <c r="V14" i="2"/>
  <c r="V13" i="2" s="1"/>
  <c r="AD13" i="2" s="1"/>
  <c r="V15" i="2"/>
  <c r="V16" i="2"/>
  <c r="AB14" i="2"/>
  <c r="AB13" i="2" s="1"/>
  <c r="AB15" i="2"/>
  <c r="AB16" i="2"/>
  <c r="AB25" i="2"/>
  <c r="AB28" i="2" s="1"/>
  <c r="V32" i="2"/>
  <c r="V31" i="2" s="1"/>
  <c r="AD31" i="2" s="1"/>
  <c r="V33" i="2"/>
  <c r="V34" i="2"/>
  <c r="AB32" i="2"/>
  <c r="AB31" i="2" s="1"/>
  <c r="AB33" i="2"/>
  <c r="AB34" i="2"/>
  <c r="V36" i="2"/>
  <c r="V37" i="2"/>
  <c r="V38" i="2"/>
  <c r="V35" i="2"/>
  <c r="AB36" i="2"/>
  <c r="AB37" i="2"/>
  <c r="AB38" i="2"/>
  <c r="AB35" i="2"/>
  <c r="V40" i="2"/>
  <c r="V41" i="2"/>
  <c r="V42" i="2"/>
  <c r="V39" i="2" s="1"/>
  <c r="V43" i="2" s="1"/>
  <c r="AB40" i="2"/>
  <c r="AB41" i="2"/>
  <c r="AB42" i="2"/>
  <c r="AB39" i="2" s="1"/>
  <c r="V46" i="2"/>
  <c r="V45" i="2" s="1"/>
  <c r="V53" i="2" s="1"/>
  <c r="V47" i="2"/>
  <c r="V48" i="2"/>
  <c r="AB46" i="2"/>
  <c r="AB45" i="2" s="1"/>
  <c r="AB47" i="2"/>
  <c r="AB48" i="2"/>
  <c r="V50" i="2"/>
  <c r="V51" i="2"/>
  <c r="V52" i="2"/>
  <c r="V49" i="2"/>
  <c r="AB50" i="2"/>
  <c r="AB51" i="2"/>
  <c r="AB52" i="2"/>
  <c r="AB49" i="2"/>
  <c r="V73" i="2"/>
  <c r="V74" i="2"/>
  <c r="V72" i="2" s="1"/>
  <c r="V76" i="2" s="1"/>
  <c r="V75" i="2"/>
  <c r="AB73" i="2"/>
  <c r="AB74" i="2"/>
  <c r="AB72" i="2" s="1"/>
  <c r="AB75" i="2"/>
  <c r="V69" i="2"/>
  <c r="V68" i="2" s="1"/>
  <c r="V70" i="2"/>
  <c r="V71" i="2"/>
  <c r="AB69" i="2"/>
  <c r="AB68" i="2" s="1"/>
  <c r="AB70" i="2"/>
  <c r="AB71" i="2"/>
  <c r="V65" i="2"/>
  <c r="V66" i="2"/>
  <c r="V67" i="2"/>
  <c r="V64" i="2"/>
  <c r="AB65" i="2"/>
  <c r="AB66" i="2"/>
  <c r="AB67" i="2"/>
  <c r="AB64" i="2"/>
  <c r="V60" i="2"/>
  <c r="V61" i="2"/>
  <c r="V62" i="2"/>
  <c r="V59" i="2" s="1"/>
  <c r="V63" i="2"/>
  <c r="AB60" i="2"/>
  <c r="AB61" i="2"/>
  <c r="AB59" i="2" s="1"/>
  <c r="AB62" i="2"/>
  <c r="AB63" i="2"/>
  <c r="V56" i="2"/>
  <c r="V57" i="2"/>
  <c r="V58" i="2"/>
  <c r="V55" i="2"/>
  <c r="AB56" i="2"/>
  <c r="AB57" i="2"/>
  <c r="AB58" i="2"/>
  <c r="AB55" i="2"/>
  <c r="V79" i="2"/>
  <c r="V80" i="2"/>
  <c r="V78" i="2" s="1"/>
  <c r="V82" i="2" s="1"/>
  <c r="V81" i="2"/>
  <c r="AB79" i="2"/>
  <c r="AB78" i="2" s="1"/>
  <c r="AB82" i="2" s="1"/>
  <c r="AB80" i="2"/>
  <c r="AB81" i="2"/>
  <c r="V93" i="2"/>
  <c r="V94" i="2"/>
  <c r="V95" i="2"/>
  <c r="V92" i="2" s="1"/>
  <c r="V89" i="2"/>
  <c r="V90" i="2"/>
  <c r="V91" i="2"/>
  <c r="V88" i="2" s="1"/>
  <c r="V85" i="2"/>
  <c r="V86" i="2"/>
  <c r="V87" i="2"/>
  <c r="V84" i="2" s="1"/>
  <c r="AB93" i="2"/>
  <c r="AB94" i="2"/>
  <c r="AB92" i="2" s="1"/>
  <c r="AB95" i="2"/>
  <c r="AB89" i="2"/>
  <c r="AB90" i="2"/>
  <c r="AB88" i="2" s="1"/>
  <c r="AB91" i="2"/>
  <c r="AB85" i="2"/>
  <c r="AB86" i="2"/>
  <c r="AB84" i="2" s="1"/>
  <c r="AB87" i="2"/>
  <c r="V99" i="2"/>
  <c r="V100" i="2"/>
  <c r="V101" i="2"/>
  <c r="V102" i="2"/>
  <c r="V103" i="2"/>
  <c r="V104" i="2"/>
  <c r="V105" i="2"/>
  <c r="V106" i="2"/>
  <c r="V107" i="2"/>
  <c r="V108" i="2"/>
  <c r="AB99" i="2"/>
  <c r="AB100" i="2"/>
  <c r="AB101" i="2"/>
  <c r="AB102" i="2"/>
  <c r="AB103" i="2"/>
  <c r="AD103" i="2" s="1"/>
  <c r="AB104" i="2"/>
  <c r="AB105" i="2"/>
  <c r="AB106" i="2"/>
  <c r="AB107" i="2"/>
  <c r="AD107" i="2" s="1"/>
  <c r="AB108" i="2"/>
  <c r="V111" i="2"/>
  <c r="V112" i="2"/>
  <c r="V113" i="2"/>
  <c r="V114" i="2"/>
  <c r="AB111" i="2"/>
  <c r="AB112" i="2"/>
  <c r="AB113" i="2"/>
  <c r="AB114" i="2"/>
  <c r="V116" i="2"/>
  <c r="V117" i="2"/>
  <c r="V118" i="2"/>
  <c r="AB116" i="2"/>
  <c r="AB117" i="2"/>
  <c r="AB118" i="2" s="1"/>
  <c r="AD118" i="2"/>
  <c r="V120" i="2"/>
  <c r="V121" i="2"/>
  <c r="V122" i="2"/>
  <c r="AB120" i="2"/>
  <c r="AB122" i="2" s="1"/>
  <c r="AB121" i="2"/>
  <c r="V124" i="2"/>
  <c r="V128" i="2" s="1"/>
  <c r="V125" i="2"/>
  <c r="V127" i="2"/>
  <c r="AB124" i="2"/>
  <c r="AB128" i="2" s="1"/>
  <c r="AB125" i="2"/>
  <c r="AB127" i="2"/>
  <c r="V130" i="2"/>
  <c r="V131" i="2"/>
  <c r="V132" i="2"/>
  <c r="V133" i="2"/>
  <c r="AB130" i="2"/>
  <c r="AB131" i="2"/>
  <c r="AB134" i="2" s="1"/>
  <c r="AB132" i="2"/>
  <c r="AB133" i="2"/>
  <c r="V153" i="2"/>
  <c r="V154" i="2"/>
  <c r="V155" i="2"/>
  <c r="V156" i="2"/>
  <c r="V157" i="2"/>
  <c r="V158" i="2"/>
  <c r="V159" i="2"/>
  <c r="V160" i="2"/>
  <c r="V161" i="2"/>
  <c r="V147" i="2"/>
  <c r="V148" i="2"/>
  <c r="AD148" i="2" s="1"/>
  <c r="V149" i="2"/>
  <c r="V150" i="2"/>
  <c r="V151" i="2"/>
  <c r="V146" i="2"/>
  <c r="V143" i="2"/>
  <c r="V144" i="2"/>
  <c r="V145" i="2"/>
  <c r="V142" i="2"/>
  <c r="V137" i="2"/>
  <c r="V138" i="2"/>
  <c r="V139" i="2"/>
  <c r="V136" i="2"/>
  <c r="AB153" i="2"/>
  <c r="AB154" i="2"/>
  <c r="AB155" i="2"/>
  <c r="AB156" i="2"/>
  <c r="AB157" i="2"/>
  <c r="AB158" i="2"/>
  <c r="AB159" i="2"/>
  <c r="AB160" i="2"/>
  <c r="AB161" i="2"/>
  <c r="AB147" i="2"/>
  <c r="AB148" i="2"/>
  <c r="AB149" i="2"/>
  <c r="AB150" i="2"/>
  <c r="AB151" i="2"/>
  <c r="AB146" i="2"/>
  <c r="AB143" i="2"/>
  <c r="AB144" i="2"/>
  <c r="AB145" i="2"/>
  <c r="AB142" i="2"/>
  <c r="AB137" i="2"/>
  <c r="AB138" i="2"/>
  <c r="AB139" i="2"/>
  <c r="AB136" i="2"/>
  <c r="J20" i="1"/>
  <c r="N20" i="1"/>
  <c r="G22" i="2"/>
  <c r="G23" i="2"/>
  <c r="G24" i="2"/>
  <c r="G21" i="2"/>
  <c r="M22" i="2"/>
  <c r="M23" i="2"/>
  <c r="M24" i="2"/>
  <c r="M21" i="2"/>
  <c r="S22" i="2"/>
  <c r="S23" i="2"/>
  <c r="S24" i="2"/>
  <c r="S21" i="2"/>
  <c r="Y22" i="2"/>
  <c r="Y23" i="2"/>
  <c r="Y24" i="2"/>
  <c r="Y21" i="2"/>
  <c r="G18" i="2"/>
  <c r="G19" i="2"/>
  <c r="G17" i="2" s="1"/>
  <c r="G20" i="2"/>
  <c r="M18" i="2"/>
  <c r="M19" i="2"/>
  <c r="M20" i="2"/>
  <c r="S18" i="2"/>
  <c r="S19" i="2"/>
  <c r="S17" i="2" s="1"/>
  <c r="S20" i="2"/>
  <c r="Y18" i="2"/>
  <c r="Y19" i="2"/>
  <c r="Y20" i="2"/>
  <c r="G14" i="2"/>
  <c r="G15" i="2"/>
  <c r="G16" i="2"/>
  <c r="M14" i="2"/>
  <c r="M13" i="2" s="1"/>
  <c r="M15" i="2"/>
  <c r="M16" i="2"/>
  <c r="S14" i="2"/>
  <c r="S15" i="2"/>
  <c r="S16" i="2"/>
  <c r="Y14" i="2"/>
  <c r="Y13" i="2" s="1"/>
  <c r="Y15" i="2"/>
  <c r="Y16" i="2"/>
  <c r="G32" i="2"/>
  <c r="G33" i="2"/>
  <c r="G34" i="2"/>
  <c r="M32" i="2"/>
  <c r="M31" i="2" s="1"/>
  <c r="M33" i="2"/>
  <c r="M34" i="2"/>
  <c r="S32" i="2"/>
  <c r="S33" i="2"/>
  <c r="S34" i="2"/>
  <c r="Y32" i="2"/>
  <c r="Y31" i="2" s="1"/>
  <c r="Y33" i="2"/>
  <c r="Y34" i="2"/>
  <c r="G36" i="2"/>
  <c r="G35" i="2" s="1"/>
  <c r="G37" i="2"/>
  <c r="G38" i="2"/>
  <c r="M36" i="2"/>
  <c r="M35" i="2" s="1"/>
  <c r="M43" i="2" s="1"/>
  <c r="M37" i="2"/>
  <c r="M38" i="2"/>
  <c r="S36" i="2"/>
  <c r="S35" i="2" s="1"/>
  <c r="S37" i="2"/>
  <c r="S38" i="2"/>
  <c r="Y36" i="2"/>
  <c r="Y35" i="2" s="1"/>
  <c r="Y43" i="2" s="1"/>
  <c r="Y37" i="2"/>
  <c r="Y38" i="2"/>
  <c r="G40" i="2"/>
  <c r="G41" i="2"/>
  <c r="G42" i="2"/>
  <c r="G39" i="2"/>
  <c r="M40" i="2"/>
  <c r="M41" i="2"/>
  <c r="M42" i="2"/>
  <c r="M39" i="2"/>
  <c r="S40" i="2"/>
  <c r="S41" i="2"/>
  <c r="S42" i="2"/>
  <c r="S39" i="2"/>
  <c r="Y40" i="2"/>
  <c r="Y41" i="2"/>
  <c r="Y42" i="2"/>
  <c r="Y39" i="2"/>
  <c r="G46" i="2"/>
  <c r="G47" i="2"/>
  <c r="G48" i="2"/>
  <c r="M46" i="2"/>
  <c r="M45" i="2" s="1"/>
  <c r="M47" i="2"/>
  <c r="M48" i="2"/>
  <c r="S46" i="2"/>
  <c r="S47" i="2"/>
  <c r="S48" i="2"/>
  <c r="Y46" i="2"/>
  <c r="Y45" i="2" s="1"/>
  <c r="Y47" i="2"/>
  <c r="Y48" i="2"/>
  <c r="G50" i="2"/>
  <c r="G49" i="2" s="1"/>
  <c r="G51" i="2"/>
  <c r="G52" i="2"/>
  <c r="M50" i="2"/>
  <c r="M49" i="2" s="1"/>
  <c r="M51" i="2"/>
  <c r="M52" i="2"/>
  <c r="S50" i="2"/>
  <c r="S51" i="2"/>
  <c r="S52" i="2"/>
  <c r="Y50" i="2"/>
  <c r="Y49" i="2" s="1"/>
  <c r="Y51" i="2"/>
  <c r="Y52" i="2"/>
  <c r="G73" i="2"/>
  <c r="G74" i="2"/>
  <c r="G75" i="2"/>
  <c r="M73" i="2"/>
  <c r="M72" i="2" s="1"/>
  <c r="M74" i="2"/>
  <c r="M75" i="2"/>
  <c r="S73" i="2"/>
  <c r="S74" i="2"/>
  <c r="S72" i="2" s="1"/>
  <c r="S75" i="2"/>
  <c r="Y73" i="2"/>
  <c r="Y74" i="2"/>
  <c r="Y75" i="2"/>
  <c r="G69" i="2"/>
  <c r="G70" i="2"/>
  <c r="G71" i="2"/>
  <c r="M69" i="2"/>
  <c r="M68" i="2" s="1"/>
  <c r="M70" i="2"/>
  <c r="M71" i="2"/>
  <c r="S69" i="2"/>
  <c r="S70" i="2"/>
  <c r="S71" i="2"/>
  <c r="Y69" i="2"/>
  <c r="Y68" i="2" s="1"/>
  <c r="Y70" i="2"/>
  <c r="Y71" i="2"/>
  <c r="G65" i="2"/>
  <c r="G64" i="2" s="1"/>
  <c r="G66" i="2"/>
  <c r="G67" i="2"/>
  <c r="M65" i="2"/>
  <c r="M64" i="2" s="1"/>
  <c r="M66" i="2"/>
  <c r="M67" i="2"/>
  <c r="S65" i="2"/>
  <c r="S64" i="2" s="1"/>
  <c r="S66" i="2"/>
  <c r="S67" i="2"/>
  <c r="Y65" i="2"/>
  <c r="Y64" i="2" s="1"/>
  <c r="Y66" i="2"/>
  <c r="Y67" i="2"/>
  <c r="G60" i="2"/>
  <c r="G61" i="2"/>
  <c r="G59" i="2" s="1"/>
  <c r="G62" i="2"/>
  <c r="G63" i="2"/>
  <c r="M60" i="2"/>
  <c r="M61" i="2"/>
  <c r="M59" i="2" s="1"/>
  <c r="M62" i="2"/>
  <c r="M63" i="2"/>
  <c r="S60" i="2"/>
  <c r="S61" i="2"/>
  <c r="S59" i="2" s="1"/>
  <c r="S62" i="2"/>
  <c r="S63" i="2"/>
  <c r="Y60" i="2"/>
  <c r="Y61" i="2"/>
  <c r="Y62" i="2"/>
  <c r="Y63" i="2"/>
  <c r="Y59" i="2"/>
  <c r="G56" i="2"/>
  <c r="G57" i="2"/>
  <c r="G55" i="2" s="1"/>
  <c r="G58" i="2"/>
  <c r="M56" i="2"/>
  <c r="M55" i="2" s="1"/>
  <c r="M57" i="2"/>
  <c r="M58" i="2"/>
  <c r="S56" i="2"/>
  <c r="S57" i="2"/>
  <c r="S58" i="2"/>
  <c r="Y56" i="2"/>
  <c r="Y57" i="2"/>
  <c r="Y58" i="2"/>
  <c r="G79" i="2"/>
  <c r="G78" i="2" s="1"/>
  <c r="G80" i="2"/>
  <c r="G81" i="2"/>
  <c r="M79" i="2"/>
  <c r="M80" i="2"/>
  <c r="M81" i="2"/>
  <c r="M78" i="2"/>
  <c r="M82" i="2" s="1"/>
  <c r="S79" i="2"/>
  <c r="S80" i="2"/>
  <c r="S81" i="2"/>
  <c r="Y79" i="2"/>
  <c r="Y78" i="2" s="1"/>
  <c r="Y82" i="2" s="1"/>
  <c r="Y80" i="2"/>
  <c r="Y81" i="2"/>
  <c r="G93" i="2"/>
  <c r="G94" i="2"/>
  <c r="G95" i="2"/>
  <c r="G92" i="2"/>
  <c r="G89" i="2"/>
  <c r="G90" i="2"/>
  <c r="G91" i="2"/>
  <c r="G88" i="2"/>
  <c r="G85" i="2"/>
  <c r="G86" i="2"/>
  <c r="G87" i="2"/>
  <c r="G84" i="2"/>
  <c r="M93" i="2"/>
  <c r="M94" i="2"/>
  <c r="M92" i="2" s="1"/>
  <c r="M95" i="2"/>
  <c r="M89" i="2"/>
  <c r="AC89" i="2" s="1"/>
  <c r="M90" i="2"/>
  <c r="M91" i="2"/>
  <c r="M85" i="2"/>
  <c r="M86" i="2"/>
  <c r="M84" i="2" s="1"/>
  <c r="M87" i="2"/>
  <c r="S93" i="2"/>
  <c r="S92" i="2" s="1"/>
  <c r="S94" i="2"/>
  <c r="S95" i="2"/>
  <c r="S89" i="2"/>
  <c r="S90" i="2"/>
  <c r="S91" i="2"/>
  <c r="S85" i="2"/>
  <c r="S84" i="2" s="1"/>
  <c r="S86" i="2"/>
  <c r="S87" i="2"/>
  <c r="Y93" i="2"/>
  <c r="Y92" i="2" s="1"/>
  <c r="Y94" i="2"/>
  <c r="Y95" i="2"/>
  <c r="Y89" i="2"/>
  <c r="Y88" i="2" s="1"/>
  <c r="Y90" i="2"/>
  <c r="Y91" i="2"/>
  <c r="Y85" i="2"/>
  <c r="Y86" i="2"/>
  <c r="Y87" i="2"/>
  <c r="G99" i="2"/>
  <c r="G100" i="2"/>
  <c r="G101" i="2"/>
  <c r="G102" i="2"/>
  <c r="G103" i="2"/>
  <c r="G104" i="2"/>
  <c r="G105" i="2"/>
  <c r="G106" i="2"/>
  <c r="G107" i="2"/>
  <c r="G108" i="2"/>
  <c r="M99" i="2"/>
  <c r="M100" i="2"/>
  <c r="M101" i="2"/>
  <c r="M102" i="2"/>
  <c r="M103" i="2"/>
  <c r="M104" i="2"/>
  <c r="M105" i="2"/>
  <c r="M106" i="2"/>
  <c r="M107" i="2"/>
  <c r="M108" i="2"/>
  <c r="S99" i="2"/>
  <c r="S100" i="2"/>
  <c r="S101" i="2"/>
  <c r="S102" i="2"/>
  <c r="S103" i="2"/>
  <c r="S104" i="2"/>
  <c r="S105" i="2"/>
  <c r="S106" i="2"/>
  <c r="S107" i="2"/>
  <c r="S108" i="2"/>
  <c r="Y99" i="2"/>
  <c r="Y100" i="2"/>
  <c r="Y101" i="2"/>
  <c r="Y102" i="2"/>
  <c r="Y103" i="2"/>
  <c r="Y104" i="2"/>
  <c r="Y105" i="2"/>
  <c r="Y106" i="2"/>
  <c r="Y107" i="2"/>
  <c r="Y108" i="2"/>
  <c r="G111" i="2"/>
  <c r="G114" i="2" s="1"/>
  <c r="G112" i="2"/>
  <c r="G113" i="2"/>
  <c r="M111" i="2"/>
  <c r="M114" i="2" s="1"/>
  <c r="M112" i="2"/>
  <c r="M113" i="2"/>
  <c r="S111" i="2"/>
  <c r="S114" i="2" s="1"/>
  <c r="S112" i="2"/>
  <c r="S113" i="2"/>
  <c r="Y111" i="2"/>
  <c r="Y114" i="2" s="1"/>
  <c r="Y112" i="2"/>
  <c r="Y113" i="2"/>
  <c r="AC114" i="2"/>
  <c r="G116" i="2"/>
  <c r="G118" i="2" s="1"/>
  <c r="G117" i="2"/>
  <c r="M116" i="2"/>
  <c r="M118" i="2" s="1"/>
  <c r="M117" i="2"/>
  <c r="S116" i="2"/>
  <c r="S117" i="2"/>
  <c r="S118" i="2" s="1"/>
  <c r="Y116" i="2"/>
  <c r="Y117" i="2"/>
  <c r="Y118" i="2"/>
  <c r="G120" i="2"/>
  <c r="G121" i="2"/>
  <c r="G122" i="2"/>
  <c r="AC122" i="2" s="1"/>
  <c r="M120" i="2"/>
  <c r="M122" i="2" s="1"/>
  <c r="M121" i="2"/>
  <c r="S120" i="2"/>
  <c r="S122" i="2" s="1"/>
  <c r="S121" i="2"/>
  <c r="Y120" i="2"/>
  <c r="Y121" i="2"/>
  <c r="Y122" i="2" s="1"/>
  <c r="G124" i="2"/>
  <c r="G125" i="2"/>
  <c r="G126" i="2"/>
  <c r="G127" i="2"/>
  <c r="M124" i="2"/>
  <c r="M125" i="2"/>
  <c r="M126" i="2"/>
  <c r="M127" i="2"/>
  <c r="M128" i="2"/>
  <c r="S124" i="2"/>
  <c r="S125" i="2"/>
  <c r="S127" i="2"/>
  <c r="S128" i="2"/>
  <c r="Y124" i="2"/>
  <c r="Y125" i="2"/>
  <c r="Y127" i="2"/>
  <c r="Y128" i="2"/>
  <c r="G130" i="2"/>
  <c r="G131" i="2"/>
  <c r="G132" i="2"/>
  <c r="G133" i="2"/>
  <c r="M130" i="2"/>
  <c r="M131" i="2"/>
  <c r="M132" i="2"/>
  <c r="M133" i="2"/>
  <c r="S130" i="2"/>
  <c r="AC130" i="2" s="1"/>
  <c r="S131" i="2"/>
  <c r="S132" i="2"/>
  <c r="S133" i="2"/>
  <c r="S134" i="2"/>
  <c r="Y130" i="2"/>
  <c r="Y131" i="2"/>
  <c r="Y132" i="2"/>
  <c r="Y133" i="2"/>
  <c r="AC133" i="2" s="1"/>
  <c r="AE133" i="2" s="1"/>
  <c r="G153" i="2"/>
  <c r="G154" i="2"/>
  <c r="G155" i="2"/>
  <c r="G156" i="2"/>
  <c r="G157" i="2"/>
  <c r="G158" i="2"/>
  <c r="G159" i="2"/>
  <c r="G160" i="2"/>
  <c r="G161" i="2"/>
  <c r="G152" i="2"/>
  <c r="G147" i="2"/>
  <c r="G148" i="2"/>
  <c r="G149" i="2"/>
  <c r="G150" i="2"/>
  <c r="G151" i="2"/>
  <c r="G143" i="2"/>
  <c r="G144" i="2"/>
  <c r="G145" i="2"/>
  <c r="G137" i="2"/>
  <c r="G138" i="2"/>
  <c r="G139" i="2"/>
  <c r="G140" i="2"/>
  <c r="G141" i="2"/>
  <c r="G136" i="2"/>
  <c r="M153" i="2"/>
  <c r="M154" i="2"/>
  <c r="M155" i="2"/>
  <c r="AC155" i="2" s="1"/>
  <c r="M156" i="2"/>
  <c r="M157" i="2"/>
  <c r="M158" i="2"/>
  <c r="M159" i="2"/>
  <c r="AC159" i="2" s="1"/>
  <c r="M160" i="2"/>
  <c r="M161" i="2"/>
  <c r="M147" i="2"/>
  <c r="M148" i="2"/>
  <c r="M149" i="2"/>
  <c r="M150" i="2"/>
  <c r="M151" i="2"/>
  <c r="AC151" i="2" s="1"/>
  <c r="AE151" i="2" s="1"/>
  <c r="M143" i="2"/>
  <c r="M142" i="2" s="1"/>
  <c r="M144" i="2"/>
  <c r="M145" i="2"/>
  <c r="AC145" i="2" s="1"/>
  <c r="M137" i="2"/>
  <c r="M138" i="2"/>
  <c r="M139" i="2"/>
  <c r="AC139" i="2" s="1"/>
  <c r="AE139" i="2" s="1"/>
  <c r="AF139" i="2" s="1"/>
  <c r="S153" i="2"/>
  <c r="S154" i="2"/>
  <c r="S155" i="2"/>
  <c r="S156" i="2"/>
  <c r="S157" i="2"/>
  <c r="S158" i="2"/>
  <c r="S159" i="2"/>
  <c r="S160" i="2"/>
  <c r="S161" i="2"/>
  <c r="S152" i="2"/>
  <c r="S147" i="2"/>
  <c r="S148" i="2"/>
  <c r="S149" i="2"/>
  <c r="S150" i="2"/>
  <c r="S146" i="2" s="1"/>
  <c r="S151" i="2"/>
  <c r="S143" i="2"/>
  <c r="S144" i="2"/>
  <c r="S142" i="2" s="1"/>
  <c r="S145" i="2"/>
  <c r="S137" i="2"/>
  <c r="S138" i="2"/>
  <c r="S136" i="2" s="1"/>
  <c r="S139" i="2"/>
  <c r="Y153" i="2"/>
  <c r="Y154" i="2"/>
  <c r="Y155" i="2"/>
  <c r="Y156" i="2"/>
  <c r="Y157" i="2"/>
  <c r="AC157" i="2" s="1"/>
  <c r="AE157" i="2" s="1"/>
  <c r="Y158" i="2"/>
  <c r="Y159" i="2"/>
  <c r="Y160" i="2"/>
  <c r="Y161" i="2"/>
  <c r="AC161" i="2" s="1"/>
  <c r="AE161" i="2" s="1"/>
  <c r="Y147" i="2"/>
  <c r="Y146" i="2" s="1"/>
  <c r="Y148" i="2"/>
  <c r="Y149" i="2"/>
  <c r="AC149" i="2" s="1"/>
  <c r="AE149" i="2" s="1"/>
  <c r="Y150" i="2"/>
  <c r="Y151" i="2"/>
  <c r="Y143" i="2"/>
  <c r="Y144" i="2"/>
  <c r="Y145" i="2"/>
  <c r="Y137" i="2"/>
  <c r="Y138" i="2"/>
  <c r="Y139" i="2"/>
  <c r="M53" i="2"/>
  <c r="AB27" i="2"/>
  <c r="AB29" i="2"/>
  <c r="AB43" i="2"/>
  <c r="AB53" i="2"/>
  <c r="Y53" i="2"/>
  <c r="AA152" i="2"/>
  <c r="AA146" i="2"/>
  <c r="AA142" i="2"/>
  <c r="AA136" i="2"/>
  <c r="Z152" i="2"/>
  <c r="Z146" i="2"/>
  <c r="Z142" i="2"/>
  <c r="Z162" i="2" s="1"/>
  <c r="Z136" i="2"/>
  <c r="X152" i="2"/>
  <c r="X146" i="2"/>
  <c r="X162" i="2" s="1"/>
  <c r="X142" i="2"/>
  <c r="X136" i="2"/>
  <c r="W152" i="2"/>
  <c r="W146" i="2"/>
  <c r="W142" i="2"/>
  <c r="W136" i="2"/>
  <c r="W162" i="2"/>
  <c r="U152" i="2"/>
  <c r="U146" i="2"/>
  <c r="U162" i="2" s="1"/>
  <c r="U142" i="2"/>
  <c r="U136" i="2"/>
  <c r="T152" i="2"/>
  <c r="T146" i="2"/>
  <c r="T142" i="2"/>
  <c r="T162" i="2" s="1"/>
  <c r="T136" i="2"/>
  <c r="R152" i="2"/>
  <c r="R146" i="2"/>
  <c r="R162" i="2" s="1"/>
  <c r="R142" i="2"/>
  <c r="R136" i="2"/>
  <c r="Q152" i="2"/>
  <c r="Q146" i="2"/>
  <c r="Q142" i="2"/>
  <c r="Q136" i="2"/>
  <c r="Q162" i="2"/>
  <c r="O152" i="2"/>
  <c r="O146" i="2"/>
  <c r="O162" i="2" s="1"/>
  <c r="O142" i="2"/>
  <c r="O136" i="2"/>
  <c r="N152" i="2"/>
  <c r="N146" i="2"/>
  <c r="N142" i="2"/>
  <c r="N162" i="2" s="1"/>
  <c r="N136" i="2"/>
  <c r="L152" i="2"/>
  <c r="L146" i="2"/>
  <c r="L162" i="2" s="1"/>
  <c r="L142" i="2"/>
  <c r="L136" i="2"/>
  <c r="K152" i="2"/>
  <c r="K146" i="2"/>
  <c r="K142" i="2"/>
  <c r="K136" i="2"/>
  <c r="K162" i="2"/>
  <c r="I146" i="2"/>
  <c r="I142" i="2"/>
  <c r="I136" i="2"/>
  <c r="H152" i="2"/>
  <c r="H146" i="2"/>
  <c r="H142" i="2"/>
  <c r="H162" i="2" s="1"/>
  <c r="H136" i="2"/>
  <c r="F152" i="2"/>
  <c r="F146" i="2"/>
  <c r="F162" i="2" s="1"/>
  <c r="F142" i="2"/>
  <c r="F136" i="2"/>
  <c r="E152" i="2"/>
  <c r="E146" i="2"/>
  <c r="E142" i="2"/>
  <c r="E136" i="2"/>
  <c r="E162" i="2"/>
  <c r="AD161" i="2"/>
  <c r="AF161" i="2"/>
  <c r="AC160" i="2"/>
  <c r="AE160" i="2" s="1"/>
  <c r="AD160" i="2"/>
  <c r="AF160" i="2"/>
  <c r="AD158" i="2"/>
  <c r="AD157" i="2"/>
  <c r="AF157" i="2"/>
  <c r="AC156" i="2"/>
  <c r="AE156" i="2" s="1"/>
  <c r="AD156" i="2"/>
  <c r="AF156" i="2"/>
  <c r="AD154" i="2"/>
  <c r="AD153" i="2"/>
  <c r="AD151" i="2"/>
  <c r="AF151" i="2"/>
  <c r="AD149" i="2"/>
  <c r="AF149" i="2"/>
  <c r="AC148" i="2"/>
  <c r="AE148" i="2" s="1"/>
  <c r="AF148" i="2" s="1"/>
  <c r="AD147" i="2"/>
  <c r="AD144" i="2"/>
  <c r="AD143" i="2"/>
  <c r="AC140" i="2"/>
  <c r="AE140" i="2" s="1"/>
  <c r="AF140" i="2"/>
  <c r="AD139" i="2"/>
  <c r="AD138" i="2"/>
  <c r="AD137" i="2"/>
  <c r="AA134" i="2"/>
  <c r="Z134" i="2"/>
  <c r="X134" i="2"/>
  <c r="W134" i="2"/>
  <c r="U134" i="2"/>
  <c r="T134" i="2"/>
  <c r="R134" i="2"/>
  <c r="Q134" i="2"/>
  <c r="O134" i="2"/>
  <c r="N134" i="2"/>
  <c r="L134" i="2"/>
  <c r="K134" i="2"/>
  <c r="I134" i="2"/>
  <c r="H134" i="2"/>
  <c r="F134" i="2"/>
  <c r="E134" i="2"/>
  <c r="AD133" i="2"/>
  <c r="AF133" i="2"/>
  <c r="AD132" i="2"/>
  <c r="AD131" i="2"/>
  <c r="AD130" i="2"/>
  <c r="AE130" i="2"/>
  <c r="AF130" i="2" s="1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C127" i="2"/>
  <c r="AD127" i="2"/>
  <c r="AC126" i="2"/>
  <c r="AD126" i="2"/>
  <c r="AE126" i="2"/>
  <c r="AF126" i="2" s="1"/>
  <c r="AC124" i="2"/>
  <c r="AD124" i="2"/>
  <c r="AE124" i="2"/>
  <c r="AF124" i="2" s="1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C121" i="2"/>
  <c r="AE121" i="2" s="1"/>
  <c r="AF121" i="2" s="1"/>
  <c r="AD121" i="2"/>
  <c r="AC120" i="2"/>
  <c r="AE120" i="2" s="1"/>
  <c r="AF120" i="2" s="1"/>
  <c r="AD120" i="2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C117" i="2"/>
  <c r="AD117" i="2"/>
  <c r="AE117" i="2"/>
  <c r="AF117" i="2" s="1"/>
  <c r="AC116" i="2"/>
  <c r="AD116" i="2"/>
  <c r="AE116" i="2"/>
  <c r="AF116" i="2" s="1"/>
  <c r="AA114" i="2"/>
  <c r="Z114" i="2"/>
  <c r="X114" i="2"/>
  <c r="W114" i="2"/>
  <c r="U114" i="2"/>
  <c r="T114" i="2"/>
  <c r="R114" i="2"/>
  <c r="Q114" i="2"/>
  <c r="O114" i="2"/>
  <c r="N114" i="2"/>
  <c r="L114" i="2"/>
  <c r="K114" i="2"/>
  <c r="I114" i="2"/>
  <c r="H114" i="2"/>
  <c r="F114" i="2"/>
  <c r="E114" i="2"/>
  <c r="AC113" i="2"/>
  <c r="AE113" i="2" s="1"/>
  <c r="AF113" i="2" s="1"/>
  <c r="AD113" i="2"/>
  <c r="AC112" i="2"/>
  <c r="AE112" i="2" s="1"/>
  <c r="AF112" i="2" s="1"/>
  <c r="AD112" i="2"/>
  <c r="AC111" i="2"/>
  <c r="AE111" i="2" s="1"/>
  <c r="AF111" i="2" s="1"/>
  <c r="AD111" i="2"/>
  <c r="AA98" i="2"/>
  <c r="AA109" i="2"/>
  <c r="Z98" i="2"/>
  <c r="Z109" i="2" s="1"/>
  <c r="X98" i="2"/>
  <c r="X109" i="2"/>
  <c r="W98" i="2"/>
  <c r="W109" i="2" s="1"/>
  <c r="U98" i="2"/>
  <c r="U109" i="2"/>
  <c r="T98" i="2"/>
  <c r="T109" i="2" s="1"/>
  <c r="R98" i="2"/>
  <c r="R109" i="2"/>
  <c r="Q98" i="2"/>
  <c r="Q109" i="2" s="1"/>
  <c r="O98" i="2"/>
  <c r="O109" i="2"/>
  <c r="N98" i="2"/>
  <c r="N109" i="2" s="1"/>
  <c r="L98" i="2"/>
  <c r="L109" i="2"/>
  <c r="K98" i="2"/>
  <c r="K109" i="2" s="1"/>
  <c r="I98" i="2"/>
  <c r="I109" i="2"/>
  <c r="H98" i="2"/>
  <c r="H109" i="2" s="1"/>
  <c r="F98" i="2"/>
  <c r="F109" i="2"/>
  <c r="E98" i="2"/>
  <c r="E109" i="2" s="1"/>
  <c r="AC108" i="2"/>
  <c r="AD108" i="2"/>
  <c r="AE108" i="2"/>
  <c r="AF108" i="2" s="1"/>
  <c r="AC107" i="2"/>
  <c r="AE107" i="2"/>
  <c r="AF107" i="2" s="1"/>
  <c r="AC106" i="2"/>
  <c r="AD106" i="2"/>
  <c r="AE106" i="2"/>
  <c r="AF106" i="2" s="1"/>
  <c r="AC105" i="2"/>
  <c r="AD105" i="2"/>
  <c r="AE105" i="2"/>
  <c r="AF105" i="2" s="1"/>
  <c r="AC104" i="2"/>
  <c r="AD104" i="2"/>
  <c r="AE104" i="2"/>
  <c r="AF104" i="2" s="1"/>
  <c r="AC103" i="2"/>
  <c r="AE103" i="2"/>
  <c r="AF103" i="2" s="1"/>
  <c r="AC102" i="2"/>
  <c r="AD102" i="2"/>
  <c r="AE102" i="2"/>
  <c r="AF102" i="2" s="1"/>
  <c r="AC101" i="2"/>
  <c r="AD101" i="2"/>
  <c r="AE101" i="2"/>
  <c r="AF101" i="2" s="1"/>
  <c r="AC100" i="2"/>
  <c r="AD100" i="2"/>
  <c r="AE100" i="2"/>
  <c r="AF100" i="2" s="1"/>
  <c r="AC99" i="2"/>
  <c r="AA92" i="2"/>
  <c r="AA96" i="2" s="1"/>
  <c r="AA88" i="2"/>
  <c r="AA84" i="2"/>
  <c r="Z92" i="2"/>
  <c r="Z88" i="2"/>
  <c r="Z84" i="2"/>
  <c r="X92" i="2"/>
  <c r="X88" i="2"/>
  <c r="X84" i="2"/>
  <c r="W92" i="2"/>
  <c r="W96" i="2" s="1"/>
  <c r="W88" i="2"/>
  <c r="W84" i="2"/>
  <c r="U92" i="2"/>
  <c r="U96" i="2" s="1"/>
  <c r="U88" i="2"/>
  <c r="U84" i="2"/>
  <c r="T92" i="2"/>
  <c r="T88" i="2"/>
  <c r="T84" i="2"/>
  <c r="R92" i="2"/>
  <c r="R88" i="2"/>
  <c r="R84" i="2"/>
  <c r="Q92" i="2"/>
  <c r="Q96" i="2" s="1"/>
  <c r="Q88" i="2"/>
  <c r="Q84" i="2"/>
  <c r="O92" i="2"/>
  <c r="O88" i="2"/>
  <c r="O84" i="2"/>
  <c r="N92" i="2"/>
  <c r="N88" i="2"/>
  <c r="N84" i="2"/>
  <c r="L92" i="2"/>
  <c r="L88" i="2"/>
  <c r="L84" i="2"/>
  <c r="K92" i="2"/>
  <c r="K96" i="2" s="1"/>
  <c r="K88" i="2"/>
  <c r="K84" i="2"/>
  <c r="I92" i="2"/>
  <c r="I88" i="2"/>
  <c r="I84" i="2"/>
  <c r="H92" i="2"/>
  <c r="H88" i="2"/>
  <c r="H84" i="2"/>
  <c r="F92" i="2"/>
  <c r="F88" i="2"/>
  <c r="F84" i="2"/>
  <c r="E92" i="2"/>
  <c r="E96" i="2" s="1"/>
  <c r="E88" i="2"/>
  <c r="E84" i="2"/>
  <c r="AC95" i="2"/>
  <c r="AD95" i="2"/>
  <c r="AE95" i="2"/>
  <c r="AF95" i="2" s="1"/>
  <c r="AC94" i="2"/>
  <c r="AD94" i="2"/>
  <c r="AE94" i="2"/>
  <c r="AF94" i="2" s="1"/>
  <c r="AC93" i="2"/>
  <c r="AD93" i="2"/>
  <c r="AE93" i="2"/>
  <c r="AF93" i="2" s="1"/>
  <c r="AC92" i="2"/>
  <c r="AD92" i="2"/>
  <c r="AE92" i="2"/>
  <c r="AF92" i="2" s="1"/>
  <c r="AC91" i="2"/>
  <c r="AD91" i="2"/>
  <c r="AE91" i="2"/>
  <c r="AF91" i="2" s="1"/>
  <c r="AC90" i="2"/>
  <c r="AD90" i="2"/>
  <c r="AE90" i="2"/>
  <c r="AF90" i="2" s="1"/>
  <c r="AC87" i="2"/>
  <c r="AE87" i="2" s="1"/>
  <c r="AF87" i="2" s="1"/>
  <c r="AD87" i="2"/>
  <c r="AC86" i="2"/>
  <c r="AE86" i="2" s="1"/>
  <c r="AF86" i="2" s="1"/>
  <c r="AD86" i="2"/>
  <c r="AC85" i="2"/>
  <c r="AE85" i="2" s="1"/>
  <c r="AF85" i="2" s="1"/>
  <c r="AD85" i="2"/>
  <c r="AD84" i="2"/>
  <c r="AA78" i="2"/>
  <c r="AA82" i="2"/>
  <c r="Z78" i="2"/>
  <c r="Z82" i="2"/>
  <c r="X78" i="2"/>
  <c r="X82" i="2"/>
  <c r="W78" i="2"/>
  <c r="W82" i="2"/>
  <c r="U78" i="2"/>
  <c r="U82" i="2"/>
  <c r="T78" i="2"/>
  <c r="T82" i="2"/>
  <c r="R78" i="2"/>
  <c r="R82" i="2"/>
  <c r="Q78" i="2"/>
  <c r="Q82" i="2"/>
  <c r="O78" i="2"/>
  <c r="O82" i="2"/>
  <c r="N78" i="2"/>
  <c r="N82" i="2"/>
  <c r="L78" i="2"/>
  <c r="L82" i="2"/>
  <c r="K78" i="2"/>
  <c r="K82" i="2"/>
  <c r="I78" i="2"/>
  <c r="I82" i="2"/>
  <c r="H78" i="2"/>
  <c r="H82" i="2"/>
  <c r="F78" i="2"/>
  <c r="F82" i="2"/>
  <c r="E78" i="2"/>
  <c r="E82" i="2"/>
  <c r="AC81" i="2"/>
  <c r="AD81" i="2"/>
  <c r="AE81" i="2"/>
  <c r="AF81" i="2"/>
  <c r="AD80" i="2"/>
  <c r="AC79" i="2"/>
  <c r="AE77" i="2"/>
  <c r="AF77" i="2" s="1"/>
  <c r="AA72" i="2"/>
  <c r="AA68" i="2"/>
  <c r="AA64" i="2"/>
  <c r="AA59" i="2"/>
  <c r="AA55" i="2"/>
  <c r="Z72" i="2"/>
  <c r="Z68" i="2"/>
  <c r="Z64" i="2"/>
  <c r="Z59" i="2"/>
  <c r="Z55" i="2"/>
  <c r="Z76" i="2"/>
  <c r="X72" i="2"/>
  <c r="X76" i="2" s="1"/>
  <c r="X68" i="2"/>
  <c r="X64" i="2"/>
  <c r="X59" i="2"/>
  <c r="X55" i="2"/>
  <c r="W72" i="2"/>
  <c r="W68" i="2"/>
  <c r="W64" i="2"/>
  <c r="W59" i="2"/>
  <c r="W55" i="2"/>
  <c r="W76" i="2"/>
  <c r="U72" i="2"/>
  <c r="U68" i="2"/>
  <c r="U64" i="2"/>
  <c r="U59" i="2"/>
  <c r="U55" i="2"/>
  <c r="T72" i="2"/>
  <c r="T68" i="2"/>
  <c r="T64" i="2"/>
  <c r="T59" i="2"/>
  <c r="T55" i="2"/>
  <c r="T76" i="2"/>
  <c r="R72" i="2"/>
  <c r="R76" i="2" s="1"/>
  <c r="R68" i="2"/>
  <c r="R64" i="2"/>
  <c r="R59" i="2"/>
  <c r="R55" i="2"/>
  <c r="Q72" i="2"/>
  <c r="Q68" i="2"/>
  <c r="Q64" i="2"/>
  <c r="Q59" i="2"/>
  <c r="Q55" i="2"/>
  <c r="Q76" i="2"/>
  <c r="O72" i="2"/>
  <c r="O68" i="2"/>
  <c r="O64" i="2"/>
  <c r="O59" i="2"/>
  <c r="O55" i="2"/>
  <c r="N72" i="2"/>
  <c r="N68" i="2"/>
  <c r="N64" i="2"/>
  <c r="N59" i="2"/>
  <c r="N55" i="2"/>
  <c r="N76" i="2"/>
  <c r="L72" i="2"/>
  <c r="L76" i="2" s="1"/>
  <c r="L68" i="2"/>
  <c r="L64" i="2"/>
  <c r="L59" i="2"/>
  <c r="L55" i="2"/>
  <c r="K72" i="2"/>
  <c r="K68" i="2"/>
  <c r="K64" i="2"/>
  <c r="K59" i="2"/>
  <c r="K55" i="2"/>
  <c r="K76" i="2"/>
  <c r="I72" i="2"/>
  <c r="I68" i="2"/>
  <c r="I64" i="2"/>
  <c r="I55" i="2"/>
  <c r="H72" i="2"/>
  <c r="H68" i="2"/>
  <c r="H59" i="2"/>
  <c r="H55" i="2"/>
  <c r="F72" i="2"/>
  <c r="F68" i="2"/>
  <c r="F64" i="2"/>
  <c r="F59" i="2"/>
  <c r="F55" i="2"/>
  <c r="E72" i="2"/>
  <c r="E68" i="2"/>
  <c r="E64" i="2"/>
  <c r="E59" i="2"/>
  <c r="E55" i="2"/>
  <c r="E76" i="2"/>
  <c r="AC75" i="2"/>
  <c r="AD75" i="2"/>
  <c r="AE75" i="2"/>
  <c r="AF75" i="2"/>
  <c r="AC74" i="2"/>
  <c r="AD74" i="2"/>
  <c r="AE74" i="2"/>
  <c r="AF74" i="2"/>
  <c r="AC73" i="2"/>
  <c r="AD73" i="2"/>
  <c r="AE73" i="2"/>
  <c r="AF73" i="2"/>
  <c r="AC71" i="2"/>
  <c r="AE71" i="2" s="1"/>
  <c r="AF71" i="2" s="1"/>
  <c r="AD71" i="2"/>
  <c r="AC70" i="2"/>
  <c r="AE70" i="2" s="1"/>
  <c r="AF70" i="2" s="1"/>
  <c r="AD70" i="2"/>
  <c r="AC69" i="2"/>
  <c r="AE69" i="2" s="1"/>
  <c r="AF69" i="2" s="1"/>
  <c r="AD69" i="2"/>
  <c r="AC67" i="2"/>
  <c r="AD67" i="2"/>
  <c r="AE67" i="2"/>
  <c r="AF67" i="2"/>
  <c r="AC66" i="2"/>
  <c r="AD66" i="2"/>
  <c r="AE66" i="2"/>
  <c r="AF66" i="2"/>
  <c r="AC65" i="2"/>
  <c r="AC63" i="2"/>
  <c r="AC62" i="2"/>
  <c r="AD62" i="2"/>
  <c r="AC61" i="2"/>
  <c r="AD61" i="2"/>
  <c r="AC60" i="2"/>
  <c r="AD60" i="2"/>
  <c r="AC58" i="2"/>
  <c r="AD58" i="2"/>
  <c r="AE58" i="2"/>
  <c r="AF58" i="2"/>
  <c r="AC57" i="2"/>
  <c r="AD57" i="2"/>
  <c r="AE57" i="2"/>
  <c r="AF57" i="2"/>
  <c r="AC56" i="2"/>
  <c r="AD56" i="2"/>
  <c r="AE56" i="2"/>
  <c r="AF56" i="2"/>
  <c r="AA49" i="2"/>
  <c r="AA45" i="2"/>
  <c r="AA53" i="2"/>
  <c r="Z49" i="2"/>
  <c r="Z53" i="2" s="1"/>
  <c r="Z45" i="2"/>
  <c r="X49" i="2"/>
  <c r="X53" i="2" s="1"/>
  <c r="X45" i="2"/>
  <c r="W49" i="2"/>
  <c r="W45" i="2"/>
  <c r="W53" i="2"/>
  <c r="U49" i="2"/>
  <c r="U45" i="2"/>
  <c r="U53" i="2"/>
  <c r="T49" i="2"/>
  <c r="T53" i="2" s="1"/>
  <c r="T45" i="2"/>
  <c r="R49" i="2"/>
  <c r="R53" i="2" s="1"/>
  <c r="R45" i="2"/>
  <c r="Q49" i="2"/>
  <c r="Q45" i="2"/>
  <c r="Q53" i="2"/>
  <c r="O49" i="2"/>
  <c r="O45" i="2"/>
  <c r="O53" i="2"/>
  <c r="N49" i="2"/>
  <c r="N53" i="2" s="1"/>
  <c r="N45" i="2"/>
  <c r="L49" i="2"/>
  <c r="L53" i="2" s="1"/>
  <c r="L45" i="2"/>
  <c r="K49" i="2"/>
  <c r="K45" i="2"/>
  <c r="K53" i="2"/>
  <c r="I49" i="2"/>
  <c r="I45" i="2"/>
  <c r="I53" i="2"/>
  <c r="H49" i="2"/>
  <c r="H53" i="2" s="1"/>
  <c r="H45" i="2"/>
  <c r="F49" i="2"/>
  <c r="F53" i="2" s="1"/>
  <c r="F45" i="2"/>
  <c r="E49" i="2"/>
  <c r="E45" i="2"/>
  <c r="E53" i="2"/>
  <c r="AC52" i="2"/>
  <c r="AD52" i="2"/>
  <c r="AE52" i="2"/>
  <c r="AF52" i="2"/>
  <c r="AC51" i="2"/>
  <c r="AD51" i="2"/>
  <c r="AE51" i="2"/>
  <c r="AF51" i="2"/>
  <c r="AD50" i="2"/>
  <c r="AC48" i="2"/>
  <c r="AE48" i="2" s="1"/>
  <c r="AF48" i="2" s="1"/>
  <c r="AD48" i="2"/>
  <c r="AC47" i="2"/>
  <c r="AC46" i="2"/>
  <c r="AE46" i="2" s="1"/>
  <c r="AF46" i="2" s="1"/>
  <c r="AD46" i="2"/>
  <c r="AC42" i="2"/>
  <c r="AE42" i="2" s="1"/>
  <c r="AF42" i="2" s="1"/>
  <c r="AD42" i="2"/>
  <c r="AC41" i="2"/>
  <c r="AE41" i="2" s="1"/>
  <c r="AF41" i="2" s="1"/>
  <c r="AD41" i="2"/>
  <c r="AC40" i="2"/>
  <c r="AE40" i="2" s="1"/>
  <c r="AF40" i="2" s="1"/>
  <c r="AD40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C38" i="2"/>
  <c r="AC37" i="2"/>
  <c r="AD37" i="2"/>
  <c r="AE37" i="2"/>
  <c r="AF37" i="2"/>
  <c r="AC36" i="2"/>
  <c r="AD36" i="2"/>
  <c r="AE36" i="2"/>
  <c r="AF36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C34" i="2"/>
  <c r="AD34" i="2"/>
  <c r="AC33" i="2"/>
  <c r="AD33" i="2"/>
  <c r="AC32" i="2"/>
  <c r="AD32" i="2"/>
  <c r="I28" i="2"/>
  <c r="AC24" i="2"/>
  <c r="AD24" i="2"/>
  <c r="AE24" i="2" s="1"/>
  <c r="AF24" i="2" s="1"/>
  <c r="AC23" i="2"/>
  <c r="AD23" i="2"/>
  <c r="AE23" i="2" s="1"/>
  <c r="AF23" i="2" s="1"/>
  <c r="AC22" i="2"/>
  <c r="AD22" i="2"/>
  <c r="AE22" i="2" s="1"/>
  <c r="AF22" i="2" s="1"/>
  <c r="AC20" i="2"/>
  <c r="AE20" i="2" s="1"/>
  <c r="AF20" i="2" s="1"/>
  <c r="AD20" i="2"/>
  <c r="AC19" i="2"/>
  <c r="AE19" i="2" s="1"/>
  <c r="AF19" i="2" s="1"/>
  <c r="AD19" i="2"/>
  <c r="AC18" i="2"/>
  <c r="AE18" i="2" s="1"/>
  <c r="AF18" i="2" s="1"/>
  <c r="AD18" i="2"/>
  <c r="AC16" i="2"/>
  <c r="AD16" i="2"/>
  <c r="AE16" i="2" s="1"/>
  <c r="AF16" i="2" s="1"/>
  <c r="AC15" i="2"/>
  <c r="AD15" i="2"/>
  <c r="AE15" i="2" s="1"/>
  <c r="AF15" i="2" s="1"/>
  <c r="AC14" i="2"/>
  <c r="AD14" i="2"/>
  <c r="AE14" i="2" s="1"/>
  <c r="AF14" i="2" s="1"/>
  <c r="D23" i="1"/>
  <c r="E23" i="1"/>
  <c r="F23" i="1"/>
  <c r="G23" i="1"/>
  <c r="I20" i="1"/>
  <c r="I96" i="2" l="1"/>
  <c r="AD89" i="2"/>
  <c r="AE89" i="2" s="1"/>
  <c r="AF89" i="2" s="1"/>
  <c r="O96" i="2"/>
  <c r="J78" i="2"/>
  <c r="AD79" i="2"/>
  <c r="AE79" i="2" s="1"/>
  <c r="AF79" i="2" s="1"/>
  <c r="J65" i="2"/>
  <c r="H64" i="2"/>
  <c r="H76" i="2" s="1"/>
  <c r="J35" i="2"/>
  <c r="AD35" i="2" s="1"/>
  <c r="AD38" i="2"/>
  <c r="AE38" i="2" s="1"/>
  <c r="AF38" i="2" s="1"/>
  <c r="AE32" i="2"/>
  <c r="AF32" i="2" s="1"/>
  <c r="AE34" i="2"/>
  <c r="AF34" i="2" s="1"/>
  <c r="AD47" i="2"/>
  <c r="AE60" i="2"/>
  <c r="AF60" i="2" s="1"/>
  <c r="AE62" i="2"/>
  <c r="AF62" i="2" s="1"/>
  <c r="U76" i="2"/>
  <c r="H96" i="2"/>
  <c r="N96" i="2"/>
  <c r="T96" i="2"/>
  <c r="Z96" i="2"/>
  <c r="S49" i="2"/>
  <c r="S53" i="2" s="1"/>
  <c r="AC50" i="2"/>
  <c r="AE50" i="2" s="1"/>
  <c r="AF50" i="2" s="1"/>
  <c r="AE47" i="2"/>
  <c r="AF47" i="2" s="1"/>
  <c r="I59" i="2"/>
  <c r="I76" i="2" s="1"/>
  <c r="F96" i="2"/>
  <c r="L96" i="2"/>
  <c r="R96" i="2"/>
  <c r="X96" i="2"/>
  <c r="AC143" i="2"/>
  <c r="AE143" i="2" s="1"/>
  <c r="AF143" i="2" s="1"/>
  <c r="Y142" i="2"/>
  <c r="AC136" i="2"/>
  <c r="AC138" i="2"/>
  <c r="AE138" i="2" s="1"/>
  <c r="AF138" i="2" s="1"/>
  <c r="G128" i="2"/>
  <c r="AC128" i="2" s="1"/>
  <c r="AC125" i="2"/>
  <c r="AE122" i="2"/>
  <c r="AF122" i="2" s="1"/>
  <c r="S78" i="2"/>
  <c r="S82" i="2" s="1"/>
  <c r="AC80" i="2"/>
  <c r="AE80" i="2" s="1"/>
  <c r="AF80" i="2" s="1"/>
  <c r="G82" i="2"/>
  <c r="AC82" i="2" s="1"/>
  <c r="AC78" i="2"/>
  <c r="AC59" i="2"/>
  <c r="AE33" i="2"/>
  <c r="AF33" i="2" s="1"/>
  <c r="AE61" i="2"/>
  <c r="AF61" i="2" s="1"/>
  <c r="AE63" i="2"/>
  <c r="AF63" i="2" s="1"/>
  <c r="F76" i="2"/>
  <c r="O76" i="2"/>
  <c r="AA76" i="2"/>
  <c r="AB98" i="2"/>
  <c r="AB109" i="2" s="1"/>
  <c r="AD99" i="2"/>
  <c r="AE99" i="2" s="1"/>
  <c r="AF99" i="2" s="1"/>
  <c r="AE127" i="2"/>
  <c r="AF127" i="2" s="1"/>
  <c r="AC137" i="2"/>
  <c r="AE137" i="2" s="1"/>
  <c r="AF137" i="2" s="1"/>
  <c r="Y136" i="2"/>
  <c r="Y98" i="2"/>
  <c r="Y109" i="2" s="1"/>
  <c r="M98" i="2"/>
  <c r="M109" i="2" s="1"/>
  <c r="AC64" i="2"/>
  <c r="P28" i="2"/>
  <c r="P27" i="2" s="1"/>
  <c r="P29" i="2" s="1"/>
  <c r="J146" i="2"/>
  <c r="AD150" i="2"/>
  <c r="J155" i="2"/>
  <c r="I152" i="2"/>
  <c r="I162" i="2" s="1"/>
  <c r="AA162" i="2"/>
  <c r="Y152" i="2"/>
  <c r="Y162" i="2" s="1"/>
  <c r="AC153" i="2"/>
  <c r="AE153" i="2" s="1"/>
  <c r="AF153" i="2" s="1"/>
  <c r="S162" i="2"/>
  <c r="M136" i="2"/>
  <c r="M146" i="2"/>
  <c r="AC147" i="2"/>
  <c r="AE147" i="2" s="1"/>
  <c r="AF147" i="2" s="1"/>
  <c r="AC150" i="2"/>
  <c r="G146" i="2"/>
  <c r="G162" i="2"/>
  <c r="AC158" i="2"/>
  <c r="AE158" i="2" s="1"/>
  <c r="AF158" i="2" s="1"/>
  <c r="AC154" i="2"/>
  <c r="AE154" i="2" s="1"/>
  <c r="AF154" i="2" s="1"/>
  <c r="Y134" i="2"/>
  <c r="G134" i="2"/>
  <c r="AC132" i="2"/>
  <c r="AE132" i="2" s="1"/>
  <c r="AF132" i="2" s="1"/>
  <c r="M76" i="2"/>
  <c r="G53" i="2"/>
  <c r="AC35" i="2"/>
  <c r="AE35" i="2" s="1"/>
  <c r="AF35" i="2" s="1"/>
  <c r="AD68" i="2"/>
  <c r="AB76" i="2"/>
  <c r="AB163" i="2" s="1"/>
  <c r="P128" i="2"/>
  <c r="P96" i="2"/>
  <c r="P53" i="2"/>
  <c r="H16" i="3"/>
  <c r="H51" i="3" s="1"/>
  <c r="C15" i="4" s="1"/>
  <c r="C16" i="4" s="1"/>
  <c r="E15" i="3"/>
  <c r="E14" i="3" s="1"/>
  <c r="M152" i="2"/>
  <c r="AC144" i="2"/>
  <c r="AE144" i="2" s="1"/>
  <c r="AF144" i="2" s="1"/>
  <c r="G142" i="2"/>
  <c r="AC142" i="2" s="1"/>
  <c r="AE142" i="2" s="1"/>
  <c r="AF142" i="2" s="1"/>
  <c r="M134" i="2"/>
  <c r="AC131" i="2"/>
  <c r="AE131" i="2" s="1"/>
  <c r="AF131" i="2" s="1"/>
  <c r="AC118" i="2"/>
  <c r="AE118" i="2" s="1"/>
  <c r="AF118" i="2" s="1"/>
  <c r="S98" i="2"/>
  <c r="S109" i="2" s="1"/>
  <c r="G98" i="2"/>
  <c r="Y84" i="2"/>
  <c r="AC84" i="2" s="1"/>
  <c r="AE84" i="2" s="1"/>
  <c r="AF84" i="2" s="1"/>
  <c r="AC17" i="2"/>
  <c r="AE17" i="2" s="1"/>
  <c r="AF17" i="2" s="1"/>
  <c r="AB152" i="2"/>
  <c r="AB162" i="2" s="1"/>
  <c r="P142" i="2"/>
  <c r="AD142" i="2" s="1"/>
  <c r="AD145" i="2"/>
  <c r="AE145" i="2" s="1"/>
  <c r="AF145" i="2" s="1"/>
  <c r="S88" i="2"/>
  <c r="S96" i="2" s="1"/>
  <c r="M88" i="2"/>
  <c r="M96" i="2" s="1"/>
  <c r="Y55" i="2"/>
  <c r="S55" i="2"/>
  <c r="S68" i="2"/>
  <c r="S76" i="2" s="1"/>
  <c r="Y72" i="2"/>
  <c r="Y76" i="2" s="1"/>
  <c r="G45" i="2"/>
  <c r="S31" i="2"/>
  <c r="S43" i="2" s="1"/>
  <c r="G13" i="2"/>
  <c r="G25" i="2" s="1"/>
  <c r="M17" i="2"/>
  <c r="M25" i="2" s="1"/>
  <c r="V25" i="2"/>
  <c r="P76" i="2"/>
  <c r="AD114" i="2"/>
  <c r="AE114" i="2" s="1"/>
  <c r="AF114" i="2" s="1"/>
  <c r="C51" i="3"/>
  <c r="G96" i="2"/>
  <c r="AC55" i="2"/>
  <c r="AE55" i="2" s="1"/>
  <c r="AF55" i="2" s="1"/>
  <c r="AC39" i="2"/>
  <c r="AC21" i="2"/>
  <c r="V152" i="2"/>
  <c r="V162" i="2" s="1"/>
  <c r="V134" i="2"/>
  <c r="AD134" i="2" s="1"/>
  <c r="V98" i="2"/>
  <c r="V109" i="2" s="1"/>
  <c r="AB96" i="2"/>
  <c r="V96" i="2"/>
  <c r="P152" i="2"/>
  <c r="P162" i="2" s="1"/>
  <c r="AD122" i="2"/>
  <c r="J141" i="2"/>
  <c r="J136" i="2"/>
  <c r="AD136" i="2" s="1"/>
  <c r="J125" i="2"/>
  <c r="AD125" i="2" s="1"/>
  <c r="AD55" i="2"/>
  <c r="J59" i="2"/>
  <c r="AD59" i="2" s="1"/>
  <c r="AD72" i="2"/>
  <c r="J25" i="2"/>
  <c r="J28" i="2" s="1"/>
  <c r="AD21" i="2"/>
  <c r="AD25" i="2" s="1"/>
  <c r="G68" i="2"/>
  <c r="AC68" i="2" s="1"/>
  <c r="AE68" i="2" s="1"/>
  <c r="AF68" i="2" s="1"/>
  <c r="G72" i="2"/>
  <c r="S45" i="2"/>
  <c r="G31" i="2"/>
  <c r="AC31" i="2" s="1"/>
  <c r="S13" i="2"/>
  <c r="S25" i="2" s="1"/>
  <c r="Y17" i="2"/>
  <c r="Y25" i="2" s="1"/>
  <c r="P146" i="2"/>
  <c r="J159" i="2"/>
  <c r="AD159" i="2" s="1"/>
  <c r="AE159" i="2" s="1"/>
  <c r="AF159" i="2" s="1"/>
  <c r="J98" i="2"/>
  <c r="AD49" i="2"/>
  <c r="AD53" i="2" s="1"/>
  <c r="J53" i="2"/>
  <c r="J43" i="2"/>
  <c r="AD39" i="2"/>
  <c r="AD43" i="2" s="1"/>
  <c r="C13" i="3"/>
  <c r="E13" i="3" s="1"/>
  <c r="E24" i="3"/>
  <c r="H43" i="3"/>
  <c r="E41" i="3"/>
  <c r="E34" i="3" s="1"/>
  <c r="E51" i="3" s="1"/>
  <c r="C9" i="4" s="1"/>
  <c r="AD96" i="2" l="1"/>
  <c r="P163" i="2"/>
  <c r="H21" i="1" s="1"/>
  <c r="J21" i="1" s="1"/>
  <c r="P165" i="2" s="1"/>
  <c r="S28" i="2"/>
  <c r="S27" i="2" s="1"/>
  <c r="S29" i="2" s="1"/>
  <c r="S163" i="2"/>
  <c r="G28" i="2"/>
  <c r="H22" i="1"/>
  <c r="J22" i="1" s="1"/>
  <c r="N22" i="1" s="1"/>
  <c r="M28" i="2"/>
  <c r="M27" i="2" s="1"/>
  <c r="M29" i="2" s="1"/>
  <c r="M163" i="2" s="1"/>
  <c r="M165" i="2" s="1"/>
  <c r="C22" i="4"/>
  <c r="C17" i="4"/>
  <c r="Y163" i="2"/>
  <c r="Y28" i="2"/>
  <c r="Y27" i="2" s="1"/>
  <c r="Y29" i="2" s="1"/>
  <c r="M162" i="2"/>
  <c r="AC146" i="2"/>
  <c r="AE146" i="2" s="1"/>
  <c r="AF146" i="2" s="1"/>
  <c r="Y96" i="2"/>
  <c r="AC49" i="2"/>
  <c r="AE49" i="2" s="1"/>
  <c r="AF49" i="2" s="1"/>
  <c r="AE125" i="2"/>
  <c r="AF125" i="2" s="1"/>
  <c r="J109" i="2"/>
  <c r="AD109" i="2" s="1"/>
  <c r="AD98" i="2"/>
  <c r="AE39" i="2"/>
  <c r="AF39" i="2" s="1"/>
  <c r="AC13" i="2"/>
  <c r="AE13" i="2" s="1"/>
  <c r="AF13" i="2" s="1"/>
  <c r="AE136" i="2"/>
  <c r="AF136" i="2" s="1"/>
  <c r="J64" i="2"/>
  <c r="AD65" i="2"/>
  <c r="AE65" i="2" s="1"/>
  <c r="AF65" i="2" s="1"/>
  <c r="AC43" i="2"/>
  <c r="AE43" i="2" s="1"/>
  <c r="AF43" i="2" s="1"/>
  <c r="AE31" i="2"/>
  <c r="AF31" i="2" s="1"/>
  <c r="J27" i="2"/>
  <c r="AE21" i="2"/>
  <c r="AF21" i="2" s="1"/>
  <c r="AC25" i="2"/>
  <c r="AC96" i="2"/>
  <c r="V28" i="2"/>
  <c r="V27" i="2" s="1"/>
  <c r="V29" i="2" s="1"/>
  <c r="V163" i="2" s="1"/>
  <c r="AC45" i="2"/>
  <c r="G109" i="2"/>
  <c r="AC109" i="2" s="1"/>
  <c r="AC98" i="2"/>
  <c r="AE98" i="2" s="1"/>
  <c r="AF98" i="2" s="1"/>
  <c r="AE150" i="2"/>
  <c r="AF150" i="2" s="1"/>
  <c r="J128" i="2"/>
  <c r="AD128" i="2" s="1"/>
  <c r="AE128" i="2" s="1"/>
  <c r="AF128" i="2" s="1"/>
  <c r="AD146" i="2"/>
  <c r="AE59" i="2"/>
  <c r="AF59" i="2" s="1"/>
  <c r="J82" i="2"/>
  <c r="AD82" i="2" s="1"/>
  <c r="AE82" i="2" s="1"/>
  <c r="AF82" i="2" s="1"/>
  <c r="AD78" i="2"/>
  <c r="AC162" i="2"/>
  <c r="AD155" i="2"/>
  <c r="AE155" i="2" s="1"/>
  <c r="AF155" i="2" s="1"/>
  <c r="J152" i="2"/>
  <c r="AC72" i="2"/>
  <c r="G76" i="2"/>
  <c r="AC88" i="2"/>
  <c r="AE88" i="2" s="1"/>
  <c r="AF88" i="2" s="1"/>
  <c r="G43" i="2"/>
  <c r="AC134" i="2"/>
  <c r="AE134" i="2" s="1"/>
  <c r="AF134" i="2" s="1"/>
  <c r="AC152" i="2"/>
  <c r="AE78" i="2"/>
  <c r="AF78" i="2" s="1"/>
  <c r="AE96" i="2" l="1"/>
  <c r="AF96" i="2" s="1"/>
  <c r="H23" i="1"/>
  <c r="J23" i="1" s="1"/>
  <c r="AC53" i="2"/>
  <c r="AE53" i="2" s="1"/>
  <c r="AF53" i="2" s="1"/>
  <c r="AE45" i="2"/>
  <c r="AF45" i="2" s="1"/>
  <c r="AE25" i="2"/>
  <c r="AF25" i="2" s="1"/>
  <c r="J162" i="2"/>
  <c r="AD162" i="2" s="1"/>
  <c r="AD152" i="2"/>
  <c r="AE152" i="2" s="1"/>
  <c r="AF152" i="2" s="1"/>
  <c r="AC28" i="2"/>
  <c r="G27" i="2"/>
  <c r="AE162" i="2"/>
  <c r="AF162" i="2" s="1"/>
  <c r="J29" i="2"/>
  <c r="AD27" i="2"/>
  <c r="AC76" i="2"/>
  <c r="AE72" i="2"/>
  <c r="AF72" i="2" s="1"/>
  <c r="AE109" i="2"/>
  <c r="AF109" i="2" s="1"/>
  <c r="AD28" i="2"/>
  <c r="AD29" i="2" s="1"/>
  <c r="AD64" i="2"/>
  <c r="J76" i="2"/>
  <c r="J163" i="2" l="1"/>
  <c r="C21" i="1" s="1"/>
  <c r="AC29" i="2"/>
  <c r="AC163" i="2" s="1"/>
  <c r="AC165" i="2" s="1"/>
  <c r="AE28" i="2"/>
  <c r="G29" i="2"/>
  <c r="G163" i="2" s="1"/>
  <c r="G165" i="2" s="1"/>
  <c r="AC27" i="2"/>
  <c r="AE27" i="2" s="1"/>
  <c r="AF27" i="2" s="1"/>
  <c r="AE64" i="2"/>
  <c r="AF64" i="2" s="1"/>
  <c r="AD76" i="2"/>
  <c r="AE76" i="2" s="1"/>
  <c r="AF76" i="2" s="1"/>
  <c r="AD163" i="2" l="1"/>
  <c r="AE163" i="2" s="1"/>
  <c r="AF163" i="2" s="1"/>
  <c r="AE29" i="2"/>
  <c r="AF29" i="2" s="1"/>
  <c r="AF28" i="2"/>
  <c r="C23" i="1"/>
  <c r="N23" i="1" s="1"/>
  <c r="J165" i="2"/>
  <c r="N21" i="1"/>
  <c r="AD165" i="2" l="1"/>
</calcChain>
</file>

<file path=xl/sharedStrings.xml><?xml version="1.0" encoding="utf-8"?>
<sst xmlns="http://schemas.openxmlformats.org/spreadsheetml/2006/main" count="956" uniqueCount="412">
  <si>
    <t>Додаток №4</t>
  </si>
  <si>
    <t>до Договору про надання гранту № 3CFC3-6191</t>
  </si>
  <si>
    <t>від "01" червня 2020 року</t>
  </si>
  <si>
    <t>ЛОТ:</t>
  </si>
  <si>
    <t>Назва Заявника: ГО "Українер"</t>
  </si>
  <si>
    <t>Назва проекту: "Антропологiчно-етнограф. експ. Ukraїner - Українцi в Нiмеччинi"</t>
  </si>
  <si>
    <t xml:space="preserve">  ЗВІТ</t>
  </si>
  <si>
    <t xml:space="preserve">про надходження та використання коштів для реалізації проекту </t>
  </si>
  <si>
    <t>за період з 01.06.2020 по 31.10.2020р.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</si>
  <si>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</si>
  <si>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</si>
  <si>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</si>
  <si>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</si>
  <si>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</si>
  <si>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</si>
  <si>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</si>
  <si>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</si>
  <si>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</si>
  <si>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</si>
  <si>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</si>
  <si>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</si>
  <si>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</si>
  <si>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</si>
  <si>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</si>
  <si>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</si>
  <si>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</si>
  <si>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</si>
  <si>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</si>
  <si>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</si>
  <si>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</si>
  <si>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</si>
  <si>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</si>
  <si>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</si>
  <si>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</si>
  <si>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</si>
  <si>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</si>
  <si>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</si>
  <si>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</si>
  <si>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</si>
  <si>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</si>
  <si>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</si>
  <si>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 організації</t>
  </si>
  <si>
    <t>Логвиненко Богдан Анатолійович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</si>
  <si>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</si>
  <si>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</si>
  <si>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</si>
  <si>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</si>
  <si>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 ГО "Українер"</t>
  </si>
  <si>
    <t>Назва проекту: "Антрологічно-етнографічна Експедиція “Ukraїner - Українці в Німеччині”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</si>
  <si>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</si>
  <si>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</si>
  <si>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</si>
  <si>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</si>
  <si>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</si>
  <si>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 (Власні кошти організації-заявника)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</si>
  <si>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</si>
  <si>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</si>
  <si>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</si>
  <si>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</si>
  <si>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</si>
  <si>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</si>
  <si>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</si>
  <si>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</si>
  <si>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</si>
  <si>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</si>
  <si>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</si>
  <si>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</si>
  <si>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</si>
  <si>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</si>
  <si>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</si>
  <si>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</si>
  <si>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</si>
  <si>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</si>
  <si>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</si>
  <si>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</si>
  <si>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</si>
  <si>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</si>
  <si>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</si>
  <si>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</si>
  <si>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</si>
  <si>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</si>
  <si>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</si>
  <si>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</si>
  <si>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</si>
  <si>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</si>
  <si>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</si>
  <si>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</si>
  <si>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</si>
  <si>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</si>
  <si>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</si>
  <si>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</si>
  <si>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</si>
  <si>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</si>
  <si>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</si>
  <si>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</si>
  <si>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</si>
  <si>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</si>
  <si>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</si>
  <si>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</si>
  <si>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</si>
  <si>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</si>
  <si>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</si>
  <si>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</si>
  <si>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</si>
  <si>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</si>
  <si>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</si>
  <si>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</si>
  <si>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</si>
  <si>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</si>
  <si>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</si>
  <si>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</si>
  <si>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</si>
  <si>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</si>
  <si>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</si>
  <si>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</si>
  <si>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</si>
  <si>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</si>
  <si>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</si>
  <si>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</si>
  <si>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</si>
  <si>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</si>
  <si>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</si>
  <si>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</si>
  <si>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</si>
  <si>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</si>
  <si>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</si>
  <si>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</si>
  <si>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</si>
  <si>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</si>
  <si>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</si>
  <si>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</si>
  <si>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</si>
  <si>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</si>
  <si>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</si>
  <si>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</si>
  <si>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</si>
  <si>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</si>
  <si>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</si>
  <si>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</si>
  <si>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</si>
  <si>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</si>
  <si>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</si>
  <si>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</si>
  <si>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</si>
  <si>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</si>
  <si>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</si>
  <si>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</si>
  <si>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</si>
  <si>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</si>
  <si>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</si>
  <si>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</si>
  <si>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</si>
  <si>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</si>
  <si>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</si>
  <si>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</si>
  <si>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</si>
  <si>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</si>
  <si>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</si>
  <si>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</si>
  <si>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Оренда Камери Fujifilm X-T3, 2 шт</t>
  </si>
  <si>
    <t>Оренда дрону DJI Inspire 2 raw, 1шт</t>
  </si>
  <si>
    <t xml:space="preserve"> Оренда радіосистеми - Radio Lavalier Mic Sennheiser XSW-D
Portable Lavalier Set, 2шт</t>
  </si>
  <si>
    <t>г</t>
  </si>
  <si>
    <t>Оренда стабілізатора Steadicam DJI Ronin-S, 2шт</t>
  </si>
  <si>
    <t>5.3</t>
  </si>
  <si>
    <t>Оренда транспорту</t>
  </si>
  <si>
    <t>Оренда легкового автомобіля (із водієм на добу)</t>
  </si>
  <si>
    <t>Оренда вантажного автомобіля (із зазначенням кілометражу або кількості годин)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</si>
  <si>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</si>
  <si>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</si>
  <si>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</si>
  <si>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</si>
  <si>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</si>
  <si>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діб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</si>
  <si>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</si>
  <si>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</si>
  <si>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</si>
  <si>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</si>
  <si>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</si>
  <si>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</si>
  <si>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</si>
  <si>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</si>
  <si>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</si>
  <si>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</si>
  <si>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</si>
  <si>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</si>
  <si>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</si>
  <si>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</si>
  <si>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</si>
  <si>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Жорсткий диск Seagate Backup Plus Hub 8TB</t>
  </si>
  <si>
    <t>Карта пам'яті SANDISK 256GB SDXC class 10 UHS-I U3 Extreme Pro (SDSDXXY-256G-GN4IN)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</si>
  <si>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</si>
  <si>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</si>
  <si>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</si>
  <si>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</si>
  <si>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</si>
  <si>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</si>
  <si>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</si>
  <si>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</si>
  <si>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</si>
  <si>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</si>
  <si>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</si>
  <si>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</si>
  <si>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</si>
  <si>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</si>
  <si>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</si>
  <si>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</si>
  <si>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</si>
  <si>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</si>
  <si>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</si>
  <si>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</si>
  <si>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</si>
  <si>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</si>
  <si>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</si>
  <si>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</si>
  <si>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a</t>
  </si>
  <si>
    <t>Витрати на рекламу оф-лайн</t>
  </si>
  <si>
    <t>стаття</t>
  </si>
  <si>
    <t>Витрати на рекламу он-лайн</t>
  </si>
  <si>
    <t>пост</t>
  </si>
  <si>
    <t>Рекламний менеджер</t>
  </si>
  <si>
    <t>місяць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</si>
  <si>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</si>
  <si>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</si>
  <si>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</si>
  <si>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</si>
  <si>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</si>
  <si>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</si>
  <si>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</si>
  <si>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</si>
  <si>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</si>
  <si>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</si>
  <si>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Перекладач (українська-німецька)</t>
  </si>
  <si>
    <t>сторінка</t>
  </si>
  <si>
    <t>Редагування письмового перекладу</t>
  </si>
  <si>
    <t>ролик</t>
  </si>
  <si>
    <t>Всього по підрозділу 12 "Витрати з перекладу":</t>
  </si>
  <si>
    <t>Адміністративні витрати</t>
  </si>
  <si>
    <t>Бухгалтерські послуги</t>
  </si>
  <si>
    <t>Юридичні послуги</t>
  </si>
  <si>
    <t>послуга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</si>
  <si>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</si>
  <si>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</si>
  <si>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</si>
  <si>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</si>
  <si>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</si>
  <si>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</si>
  <si>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</si>
  <si>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Режисер</t>
  </si>
  <si>
    <t>день</t>
  </si>
  <si>
    <t>Сценарист</t>
  </si>
  <si>
    <t>Звукорежисер</t>
  </si>
  <si>
    <t>Монтажер</t>
  </si>
  <si>
    <t>Кольорокоректор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</si>
  <si>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</si>
  <si>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</si>
  <si>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</si>
  <si>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</si>
  <si>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</si>
  <si>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</si>
  <si>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</si>
  <si>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</si>
  <si>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</si>
  <si>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</si>
  <si>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</si>
  <si>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</si>
  <si>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Оператор 1</t>
  </si>
  <si>
    <t>Оператор 2</t>
  </si>
  <si>
    <t>Продюсер</t>
  </si>
  <si>
    <t>Фіксер</t>
  </si>
  <si>
    <t>Фотограф</t>
  </si>
  <si>
    <t>Автор</t>
  </si>
  <si>
    <t>зміна</t>
  </si>
  <si>
    <t>Редактор</t>
  </si>
  <si>
    <t>Координатор проекту (Україна)</t>
  </si>
  <si>
    <t>Координатор проекту (Німеччина)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</si>
  <si>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</si>
  <si>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</si>
  <si>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</si>
  <si>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</si>
  <si>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Логвиненко Б.А.</t>
  </si>
  <si>
    <t>Додаток №1 
до Порядку здійснення контролю за виконанням суб’єктами, які отримують фінансування, зобов’язань Українським культурним фондом.</t>
  </si>
  <si>
    <t>**Реєстр документів, що підтверджують достовірність витрат та цільове використання коштів
за проектом "Антрологічно-етнографічна Експедиція “Ukraїner - Українці в Німеччині”</t>
  </si>
  <si>
    <r>
      <t>Витрати за даними звіту</t>
    </r>
    <r>
      <rPr>
        <b/>
        <sz val="10"/>
        <color theme="1"/>
        <rFont val="Arial"/>
        <family val="2"/>
        <charset val="204"/>
      </rPr>
      <t xml:space="preserve"> про використання гранту </t>
    </r>
  </si>
  <si>
    <t>Документально підтверджено</t>
  </si>
  <si>
    <t>Розділ/</t>
  </si>
  <si>
    <t>Сума, грн.</t>
  </si>
  <si>
    <t>Назва контрагента (код ЄДРПОУ) / Виконавця (ІПН)</t>
  </si>
  <si>
    <t>Сума,грн.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</si>
  <si>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</si>
  <si>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</si>
  <si>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</si>
  <si>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</si>
  <si>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Підрозділ/</t>
  </si>
  <si>
    <t>Стаття/</t>
  </si>
  <si>
    <t>Пункт</t>
  </si>
  <si>
    <t>Розділ 2. Витрати:</t>
  </si>
  <si>
    <t>x</t>
  </si>
  <si>
    <t>Підрозділ 5</t>
  </si>
  <si>
    <t xml:space="preserve"> Витрати пов'язані з орендою</t>
  </si>
  <si>
    <t>Стаття 5.2</t>
  </si>
  <si>
    <t>ФОП КУЗЕМА ОКСАНА (3100014144)</t>
  </si>
  <si>
    <t>Договір про надання в оренду технiки №1-2020/07 вiд 04.06.2020</t>
  </si>
  <si>
    <t>Акт б/н від 31.07.2020</t>
  </si>
  <si>
    <t>№311 від 03.08.2020</t>
  </si>
  <si>
    <t>Пункт а</t>
  </si>
  <si>
    <t>Пункт б</t>
  </si>
  <si>
    <t>Пункт в</t>
  </si>
  <si>
    <t>Оренда радіосистеми - Radio Lavalier Mic Sennheiser XSW-D
Portable Lavalier Set, 2шт</t>
  </si>
  <si>
    <t>Пункт г</t>
  </si>
  <si>
    <t>Підрозділ 7</t>
  </si>
  <si>
    <t>Стаття 7.2</t>
  </si>
  <si>
    <t>ТОВ "Розетка" (37193071)</t>
  </si>
  <si>
    <t>усний договір, рахунок №СФ-02039139 від 12.10.2020р.</t>
  </si>
  <si>
    <t>Видаткова накладна №2039139 від 15.10.2020</t>
  </si>
  <si>
    <t>№330 від 13.10.2020</t>
  </si>
  <si>
    <t>усний договір, рахунок №СФ-02039131 від12.10.2020 р.</t>
  </si>
  <si>
    <t>Видаткова накладна №2039162 від 15.10.2020</t>
  </si>
  <si>
    <t>№329 від 13.10.2020</t>
  </si>
  <si>
    <t>Підрозділ 9</t>
  </si>
  <si>
    <t>ГО "Ательє культури та спорту"</t>
  </si>
  <si>
    <t>Договір про співпрацю від 01.06.2020</t>
  </si>
  <si>
    <t>ФОП КУЧЕР ЛЮДМИЛА  (3260308968)</t>
  </si>
  <si>
    <t>Договір про надання послуг  №1-2020/09 від 1.09.2020</t>
  </si>
  <si>
    <t>№324 від 15.10.2020</t>
  </si>
  <si>
    <t>Договір про надання послуг  №2-2020/09 від 1.09.2020</t>
  </si>
  <si>
    <t>№325 від 15.10.2020</t>
  </si>
  <si>
    <t>Підрозділ 12</t>
  </si>
  <si>
    <t>ФОП ТЕЛЕШОВА ЮЛІЯ (3418205549)</t>
  </si>
  <si>
    <t>Договір про надання послуг  №3-2020/09 від 1.09.2020</t>
  </si>
  <si>
    <t>№334 від 15.10.2020</t>
  </si>
  <si>
    <t xml:space="preserve">Договір  про надання послуг №4-2020/09 від 1.09.2020 </t>
  </si>
  <si>
    <t>№335 від 15.10.2020</t>
  </si>
  <si>
    <t>Підрозділ 13</t>
  </si>
  <si>
    <t>ФОП ПОКИДЮК ЮЛІЯ (3286815020)</t>
  </si>
  <si>
    <t>Договір  про надання послуг №03-2020/01 від 12.06.2020</t>
  </si>
  <si>
    <t>№310 від 03.08.2020</t>
  </si>
  <si>
    <t>ПП "СЕРВІСКОМ АУДИТ" (37920825)</t>
  </si>
  <si>
    <t>Договір про надання послуг №1.1 від 15.10.2020</t>
  </si>
  <si>
    <t>Підрозділ 14</t>
  </si>
  <si>
    <t>Стаття 14.1</t>
  </si>
  <si>
    <t>ФОП Гошовський Василь (3153209938)</t>
  </si>
  <si>
    <t>Договір про надання послуг  №2-2020/06 від 4.06.2020</t>
  </si>
  <si>
    <t>№336 від 15.10.2020</t>
  </si>
  <si>
    <t>ФОП МАНЬКО МАР'ЯН (3128505314)</t>
  </si>
  <si>
    <t>Договір  про надання послуг №3-2020/06 від 4.06.2020</t>
  </si>
  <si>
    <t>№338 від 15.10.2020</t>
  </si>
  <si>
    <t>ФОП Климова Анастасія (3019311342)</t>
  </si>
  <si>
    <t>Договір про надання послуг  №1-2020/08 від 3.08.2020</t>
  </si>
  <si>
    <t>№339 від 15.10.2020</t>
  </si>
  <si>
    <t>ФОП Бартош Дмитро (2895120879)</t>
  </si>
  <si>
    <t>Договір  про надання послуг №2-2020/08 від 3.08.2020</t>
  </si>
  <si>
    <t>№326 від 15.10.2020</t>
  </si>
  <si>
    <t>Пункт д</t>
  </si>
  <si>
    <t>Договір про надання послуг  №5-2020/09 від 1.09.2020</t>
  </si>
  <si>
    <t>№327 від 15.10.2020</t>
  </si>
  <si>
    <t>Стаття 14.4</t>
  </si>
  <si>
    <t>ФОП Пашко Павло (2959508479)</t>
  </si>
  <si>
    <t>Договір  про надання послуг №4-2020/06 від 4.06.2020</t>
  </si>
  <si>
    <t>№328 від 15.10.2020</t>
  </si>
  <si>
    <t>ФОП КОРОВАЙНИЙ СЕРГІЙ СЕРГІЙОВИЧ (3473502370)</t>
  </si>
  <si>
    <t>Договір  про надання послуг №5-2020/06 від 4.06.2020</t>
  </si>
  <si>
    <t>№337 від 15.10.2020</t>
  </si>
  <si>
    <t>ФОП ПІЛЮГІНА КАРИНА  (3361315349)</t>
  </si>
  <si>
    <t>Договір про надання послуг №07-2020/02 вiд 04.06.2020</t>
  </si>
  <si>
    <t>(№312 від 06.08.2020, №333 від 15.10.2020)</t>
  </si>
  <si>
    <t>Пункт е</t>
  </si>
  <si>
    <t>ФОП БЕДЮХ КАТЕРИНА (3456110041)</t>
  </si>
  <si>
    <t>Договір  про надання послуг №6-2020/06 від 04.06.2020</t>
  </si>
  <si>
    <t>№340 від 15.10.2020</t>
  </si>
  <si>
    <t>Пункт є</t>
  </si>
  <si>
    <t>ФОП ШОР ОЛЬГА (3234520406)</t>
  </si>
  <si>
    <t>Договір про надання послуг №07-2020/03 вiд 01.07.2020</t>
  </si>
  <si>
    <t>№313 від 11.08.2020, №341 від 15.10.2020)</t>
  </si>
  <si>
    <t>Пункт ж</t>
  </si>
  <si>
    <t>№313 від 11.08.2020</t>
  </si>
  <si>
    <t>Пункт з</t>
  </si>
  <si>
    <t>ФОП Швець Ірина (3203618726)</t>
  </si>
  <si>
    <t>Договір  про надання послуг №2020/06 від 1.06.2020</t>
  </si>
  <si>
    <t>№358 від 20.10.2020</t>
  </si>
  <si>
    <t>Пункт и</t>
  </si>
  <si>
    <t>ЗАГАЛЬНА СУМА:</t>
  </si>
  <si>
    <r>
      <t xml:space="preserve">Витрати за даними звіту за рахунок </t>
    </r>
    <r>
      <rPr>
        <b/>
        <sz val="10"/>
        <color theme="1"/>
        <rFont val="Arial"/>
        <family val="2"/>
        <charset val="204"/>
      </rPr>
      <t>співфінансування</t>
    </r>
  </si>
  <si>
    <t>х</t>
  </si>
  <si>
    <t>усний договір, зг.рах.СФ-02049266 від16.10.2020р.</t>
  </si>
  <si>
    <t>Видаткова накладна №2049266 від 19.10.2020</t>
  </si>
  <si>
    <t>№ 355 від 16.10.2020</t>
  </si>
  <si>
    <r>
      <t xml:space="preserve">Витрати за даними звіту за рахунок </t>
    </r>
    <r>
      <rPr>
        <b/>
        <sz val="10"/>
        <color theme="1"/>
        <rFont val="Arial"/>
        <family val="2"/>
        <charset val="204"/>
      </rPr>
      <t>реінвестицій</t>
    </r>
  </si>
  <si>
    <t>**Примітка: Заповнюється незалежним аудитором.</t>
  </si>
  <si>
    <t>Конкурсна програма: «Культура для змін»</t>
  </si>
  <si>
    <t>показник</t>
  </si>
  <si>
    <t>значення</t>
  </si>
  <si>
    <t>номер та дата;</t>
  </si>
  <si>
    <t xml:space="preserve">назва культурно-мистецького проекту; </t>
  </si>
  <si>
    <t>строк реалізації;</t>
  </si>
  <si>
    <t>загальний бюджет проекту;</t>
  </si>
  <si>
    <t>загальна сума гранту;</t>
  </si>
  <si>
    <t>загальна сума співфінансування, у тому числі реінвестицій;</t>
  </si>
  <si>
    <t>фактичні витрати методом нарахування за рахунок коштів гранту;</t>
  </si>
  <si>
    <t>отримані транші гранту на фінансування проекту:</t>
  </si>
  <si>
    <t>оплати здійснені за рахунок коштів гранту</t>
  </si>
  <si>
    <t>залишок грантових коштів на рахунку на момент звітування;</t>
  </si>
  <si>
    <t>залишок до фінансування за рахунок коштів гранту;</t>
  </si>
  <si>
    <t xml:space="preserve">фактичні витрати методом нарахування за рахунок співфінансування; </t>
  </si>
  <si>
    <t>оплати здійснені за рахунок коштів співфінансування;</t>
  </si>
  <si>
    <t>фактичні витрати методом нарахування за рахунок реінвестицій;</t>
  </si>
  <si>
    <t>оплати здійснені за рахунок коштів реінвестицій;</t>
  </si>
  <si>
    <t>відхилення планового бюджету від нарахованих витрат (за рахунок коштів гранту)</t>
  </si>
  <si>
    <t>відхилення планового бюджету від нарахованих витрат (за рахунок коштів співфінансування)</t>
  </si>
  <si>
    <t>ТОВ "Розетка" (37193071)  *</t>
  </si>
  <si>
    <t>* у витрати по ТОВ Розетка враховано 6000,00 відповідно до обмеження УКФ</t>
  </si>
  <si>
    <t>у період з 01.06.2020 року по 30.10.2020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</si>
</sst>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_);_(* \(#,##0\);_(* &quot;-&quot;_);_(@_)"/>
    <numFmt numFmtId="165" formatCode="&quot;$&quot;#,##0"/>
    <numFmt numFmtId="166" formatCode="#,##0.00_ ;[Red]\-#,##0.00\ "/>
    <numFmt numFmtId="167" formatCode="_-* #,##0.00\ _₴_-;\-* #,##0.00\ _₴_-;_-* &quot;-&quot;??\ _₴_-;_-@"/>
    <numFmt numFmtId="168" formatCode="#,##0_ ;\-#,##0\ "/>
    <numFmt numFmtId="169" formatCode="_(&quot;$&quot;* #,##0_);_(&quot;$&quot;* \(#,##0\);_(&quot;$&quot;* &quot;-&quot;??_);_(@_)"/>
    <numFmt numFmtId="170" formatCode="_-* #,##0.00_-;\-* #,##0.00_-;_-* &quot;-&quot;??_-;_-@"/>
  </numFmts>
  <fonts count="42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theme="11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D0E0E3"/>
        <bgColor rgb="FFD0E0E3"/>
      </patternFill>
    </fill>
  </fills>
  <borders count="1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60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Alignme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 applyAlignme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Alignment="1"/>
    <xf numFmtId="0" fontId="10" fillId="0" borderId="0" xfId="0" applyFont="1"/>
    <xf numFmtId="10" fontId="10" fillId="0" borderId="0" xfId="0" applyNumberFormat="1" applyFont="1"/>
    <xf numFmtId="4" fontId="10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top" wrapText="1"/>
    </xf>
    <xf numFmtId="10" fontId="2" fillId="0" borderId="12" xfId="0" applyNumberFormat="1" applyFont="1" applyBorder="1" applyAlignment="1">
      <alignment horizontal="center" vertical="top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10" fontId="15" fillId="0" borderId="21" xfId="0" applyNumberFormat="1" applyFont="1" applyBorder="1" applyAlignment="1">
      <alignment horizontal="center" vertical="center"/>
    </xf>
    <xf numFmtId="10" fontId="15" fillId="0" borderId="20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10" fontId="16" fillId="0" borderId="20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4" fillId="0" borderId="0" xfId="0" applyFont="1"/>
    <xf numFmtId="0" fontId="14" fillId="0" borderId="9" xfId="0" applyFont="1" applyBorder="1" applyAlignment="1"/>
    <xf numFmtId="0" fontId="14" fillId="0" borderId="9" xfId="0" applyFont="1" applyBorder="1"/>
    <xf numFmtId="10" fontId="14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1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16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/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5" fontId="4" fillId="2" borderId="39" xfId="0" applyNumberFormat="1" applyFont="1" applyFill="1" applyBorder="1" applyAlignment="1">
      <alignment horizontal="center" vertical="center" wrapText="1"/>
    </xf>
    <xf numFmtId="165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/>
    </xf>
    <xf numFmtId="0" fontId="9" fillId="4" borderId="41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vertical="top" wrapText="1"/>
    </xf>
    <xf numFmtId="166" fontId="24" fillId="4" borderId="41" xfId="0" applyNumberFormat="1" applyFont="1" applyFill="1" applyBorder="1" applyAlignment="1">
      <alignment vertical="top"/>
    </xf>
    <xf numFmtId="166" fontId="24" fillId="4" borderId="35" xfId="0" applyNumberFormat="1" applyFont="1" applyFill="1" applyBorder="1" applyAlignment="1">
      <alignment vertical="top"/>
    </xf>
    <xf numFmtId="166" fontId="24" fillId="4" borderId="37" xfId="0" applyNumberFormat="1" applyFont="1" applyFill="1" applyBorder="1" applyAlignment="1">
      <alignment vertical="top"/>
    </xf>
    <xf numFmtId="166" fontId="25" fillId="4" borderId="35" xfId="0" applyNumberFormat="1" applyFont="1" applyFill="1" applyBorder="1" applyAlignment="1">
      <alignment vertical="top"/>
    </xf>
    <xf numFmtId="166" fontId="25" fillId="4" borderId="41" xfId="0" applyNumberFormat="1" applyFont="1" applyFill="1" applyBorder="1" applyAlignment="1">
      <alignment vertical="top"/>
    </xf>
    <xf numFmtId="0" fontId="25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6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26" fillId="5" borderId="42" xfId="0" applyNumberFormat="1" applyFont="1" applyFill="1" applyBorder="1" applyAlignment="1">
      <alignment horizontal="right" vertical="top"/>
    </xf>
    <xf numFmtId="4" fontId="26" fillId="5" borderId="43" xfId="0" applyNumberFormat="1" applyFont="1" applyFill="1" applyBorder="1" applyAlignment="1">
      <alignment horizontal="right" vertical="top"/>
    </xf>
    <xf numFmtId="10" fontId="26" fillId="5" borderId="43" xfId="0" applyNumberFormat="1" applyFont="1" applyFill="1" applyBorder="1" applyAlignment="1">
      <alignment horizontal="right" vertical="top"/>
    </xf>
    <xf numFmtId="0" fontId="26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7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7" fontId="23" fillId="6" borderId="51" xfId="0" applyNumberFormat="1" applyFont="1" applyFill="1" applyBorder="1" applyAlignment="1">
      <alignment vertical="top" wrapText="1"/>
    </xf>
    <xf numFmtId="167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26" fillId="6" borderId="53" xfId="0" applyNumberFormat="1" applyFont="1" applyFill="1" applyBorder="1" applyAlignment="1">
      <alignment horizontal="right" vertical="top"/>
    </xf>
    <xf numFmtId="4" fontId="26" fillId="6" borderId="37" xfId="0" applyNumberFormat="1" applyFont="1" applyFill="1" applyBorder="1" applyAlignment="1">
      <alignment horizontal="right" vertical="top"/>
    </xf>
    <xf numFmtId="4" fontId="26" fillId="6" borderId="54" xfId="0" applyNumberFormat="1" applyFont="1" applyFill="1" applyBorder="1" applyAlignment="1">
      <alignment horizontal="right" vertical="top"/>
    </xf>
    <xf numFmtId="10" fontId="26" fillId="6" borderId="55" xfId="0" applyNumberFormat="1" applyFont="1" applyFill="1" applyBorder="1" applyAlignment="1">
      <alignment horizontal="right" vertical="top"/>
    </xf>
    <xf numFmtId="0" fontId="26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7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7" fontId="6" fillId="0" borderId="13" xfId="0" applyNumberFormat="1" applyFont="1" applyBorder="1" applyAlignment="1">
      <alignment vertical="top" wrapText="1"/>
    </xf>
    <xf numFmtId="167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26" fillId="0" borderId="11" xfId="0" applyNumberFormat="1" applyFont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4" fontId="26" fillId="0" borderId="58" xfId="0" applyNumberFormat="1" applyFont="1" applyBorder="1" applyAlignment="1">
      <alignment horizontal="right" vertical="top"/>
    </xf>
    <xf numFmtId="10" fontId="7" fillId="0" borderId="13" xfId="0" applyNumberFormat="1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 wrapText="1"/>
    </xf>
    <xf numFmtId="167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7" fontId="6" fillId="0" borderId="61" xfId="0" applyNumberFormat="1" applyFont="1" applyBorder="1" applyAlignment="1">
      <alignment vertical="top" wrapText="1"/>
    </xf>
    <xf numFmtId="167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26" fillId="0" borderId="59" xfId="0" applyNumberFormat="1" applyFont="1" applyBorder="1" applyAlignment="1">
      <alignment horizontal="right" vertical="top"/>
    </xf>
    <xf numFmtId="4" fontId="26" fillId="0" borderId="63" xfId="0" applyNumberFormat="1" applyFont="1" applyBorder="1" applyAlignment="1">
      <alignment horizontal="right" vertical="top"/>
    </xf>
    <xf numFmtId="4" fontId="26" fillId="0" borderId="64" xfId="0" applyNumberFormat="1" applyFont="1" applyBorder="1" applyAlignment="1">
      <alignment horizontal="right" vertical="top"/>
    </xf>
    <xf numFmtId="10" fontId="7" fillId="0" borderId="65" xfId="0" applyNumberFormat="1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7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7" fontId="6" fillId="0" borderId="65" xfId="0" applyNumberFormat="1" applyFont="1" applyBorder="1" applyAlignment="1">
      <alignment vertical="top" wrapText="1"/>
    </xf>
    <xf numFmtId="167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26" fillId="6" borderId="71" xfId="0" applyNumberFormat="1" applyFont="1" applyFill="1" applyBorder="1" applyAlignment="1">
      <alignment horizontal="right" vertical="top"/>
    </xf>
    <xf numFmtId="0" fontId="26" fillId="6" borderId="22" xfId="0" applyFont="1" applyFill="1" applyBorder="1" applyAlignment="1">
      <alignment horizontal="right" vertical="top" wrapText="1"/>
    </xf>
    <xf numFmtId="10" fontId="7" fillId="0" borderId="61" xfId="0" applyNumberFormat="1" applyFont="1" applyBorder="1" applyAlignment="1">
      <alignment horizontal="right" vertical="top"/>
    </xf>
    <xf numFmtId="0" fontId="7" fillId="0" borderId="72" xfId="0" applyFont="1" applyBorder="1" applyAlignment="1">
      <alignment horizontal="right" vertical="top" wrapText="1"/>
    </xf>
    <xf numFmtId="167" fontId="23" fillId="7" borderId="48" xfId="0" applyNumberFormat="1" applyFont="1" applyFill="1" applyBorder="1" applyAlignment="1">
      <alignment vertical="top"/>
    </xf>
    <xf numFmtId="167" fontId="4" fillId="7" borderId="73" xfId="0" applyNumberFormat="1" applyFont="1" applyFill="1" applyBorder="1" applyAlignment="1">
      <alignment horizontal="center" vertical="top"/>
    </xf>
    <xf numFmtId="167" fontId="4" fillId="7" borderId="74" xfId="0" applyNumberFormat="1" applyFont="1" applyFill="1" applyBorder="1" applyAlignment="1">
      <alignment vertical="top" wrapText="1"/>
    </xf>
    <xf numFmtId="167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7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7" fontId="4" fillId="5" borderId="42" xfId="0" applyNumberFormat="1" applyFont="1" applyFill="1" applyBorder="1" applyAlignment="1">
      <alignment horizontal="left" vertical="top" wrapText="1"/>
    </xf>
    <xf numFmtId="167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7" fontId="23" fillId="6" borderId="55" xfId="0" applyNumberFormat="1" applyFont="1" applyFill="1" applyBorder="1" applyAlignment="1">
      <alignment vertical="top" wrapText="1"/>
    </xf>
    <xf numFmtId="167" fontId="4" fillId="6" borderId="78" xfId="0" applyNumberFormat="1" applyFont="1" applyFill="1" applyBorder="1" applyAlignment="1">
      <alignment horizontal="center" vertical="top"/>
    </xf>
    <xf numFmtId="167" fontId="4" fillId="7" borderId="75" xfId="0" applyNumberFormat="1" applyFont="1" applyFill="1" applyBorder="1" applyAlignment="1">
      <alignment vertical="top" wrapText="1"/>
    </xf>
    <xf numFmtId="167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7" fontId="4" fillId="5" borderId="80" xfId="0" applyNumberFormat="1" applyFont="1" applyFill="1" applyBorder="1" applyAlignment="1">
      <alignment horizontal="left" vertical="top" wrapText="1"/>
    </xf>
    <xf numFmtId="167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7" fontId="4" fillId="6" borderId="78" xfId="0" applyNumberFormat="1" applyFont="1" applyFill="1" applyBorder="1" applyAlignment="1">
      <alignment vertical="top"/>
    </xf>
    <xf numFmtId="10" fontId="26" fillId="6" borderId="82" xfId="0" applyNumberFormat="1" applyFont="1" applyFill="1" applyBorder="1" applyAlignment="1">
      <alignment horizontal="right" vertical="top"/>
    </xf>
    <xf numFmtId="4" fontId="26" fillId="0" borderId="14" xfId="0" applyNumberFormat="1" applyFont="1" applyBorder="1" applyAlignment="1">
      <alignment horizontal="right" vertical="top"/>
    </xf>
    <xf numFmtId="10" fontId="7" fillId="0" borderId="83" xfId="0" applyNumberFormat="1" applyFont="1" applyBorder="1" applyAlignment="1">
      <alignment horizontal="right" vertical="top"/>
    </xf>
    <xf numFmtId="4" fontId="26" fillId="0" borderId="84" xfId="0" applyNumberFormat="1" applyFont="1" applyBorder="1" applyAlignment="1">
      <alignment horizontal="right" vertical="top"/>
    </xf>
    <xf numFmtId="10" fontId="26" fillId="6" borderId="85" xfId="0" applyNumberFormat="1" applyFont="1" applyFill="1" applyBorder="1" applyAlignment="1">
      <alignment horizontal="right" vertical="top"/>
    </xf>
    <xf numFmtId="167" fontId="23" fillId="7" borderId="44" xfId="0" applyNumberFormat="1" applyFont="1" applyFill="1" applyBorder="1" applyAlignment="1">
      <alignment vertical="top"/>
    </xf>
    <xf numFmtId="167" fontId="4" fillId="7" borderId="45" xfId="0" applyNumberFormat="1" applyFont="1" applyFill="1" applyBorder="1" applyAlignment="1">
      <alignment horizontal="center" vertical="top"/>
    </xf>
    <xf numFmtId="167" fontId="6" fillId="7" borderId="74" xfId="0" applyNumberFormat="1" applyFont="1" applyFill="1" applyBorder="1" applyAlignment="1">
      <alignment vertical="top" wrapText="1"/>
    </xf>
    <xf numFmtId="167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7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7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7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7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7" fontId="6" fillId="0" borderId="61" xfId="0" applyNumberFormat="1" applyFont="1" applyBorder="1" applyAlignment="1">
      <alignment vertical="top" wrapText="1"/>
    </xf>
    <xf numFmtId="167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left" vertical="top" wrapText="1"/>
    </xf>
    <xf numFmtId="167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26" fillId="5" borderId="81" xfId="0" applyNumberFormat="1" applyFont="1" applyFill="1" applyBorder="1" applyAlignment="1">
      <alignment horizontal="right" vertical="top"/>
    </xf>
    <xf numFmtId="4" fontId="26" fillId="5" borderId="92" xfId="0" applyNumberFormat="1" applyFont="1" applyFill="1" applyBorder="1" applyAlignment="1">
      <alignment horizontal="right" vertical="top"/>
    </xf>
    <xf numFmtId="10" fontId="26" fillId="5" borderId="55" xfId="0" applyNumberFormat="1" applyFont="1" applyFill="1" applyBorder="1" applyAlignment="1">
      <alignment horizontal="right" vertical="top"/>
    </xf>
    <xf numFmtId="0" fontId="26" fillId="5" borderId="56" xfId="0" applyFont="1" applyFill="1" applyBorder="1" applyAlignment="1">
      <alignment horizontal="right" vertical="top" wrapText="1"/>
    </xf>
    <xf numFmtId="4" fontId="26" fillId="0" borderId="67" xfId="0" applyNumberFormat="1" applyFont="1" applyBorder="1" applyAlignment="1">
      <alignment horizontal="right" vertical="top"/>
    </xf>
    <xf numFmtId="4" fontId="26" fillId="0" borderId="70" xfId="0" applyNumberFormat="1" applyFont="1" applyBorder="1" applyAlignment="1">
      <alignment horizontal="right" vertical="top"/>
    </xf>
    <xf numFmtId="4" fontId="26" fillId="0" borderId="97" xfId="0" applyNumberFormat="1" applyFont="1" applyBorder="1" applyAlignment="1">
      <alignment horizontal="right" vertical="top"/>
    </xf>
    <xf numFmtId="167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7" fontId="23" fillId="6" borderId="55" xfId="0" applyNumberFormat="1" applyFont="1" applyFill="1" applyBorder="1" applyAlignment="1">
      <alignment horizontal="left" vertical="top" wrapText="1"/>
    </xf>
    <xf numFmtId="167" fontId="23" fillId="6" borderId="51" xfId="0" applyNumberFormat="1" applyFont="1" applyFill="1" applyBorder="1" applyAlignment="1">
      <alignment horizontal="left" vertical="top" wrapText="1"/>
    </xf>
    <xf numFmtId="167" fontId="6" fillId="0" borderId="13" xfId="0" applyNumberFormat="1" applyFont="1" applyBorder="1" applyAlignment="1">
      <alignment vertical="top" wrapText="1"/>
    </xf>
    <xf numFmtId="10" fontId="4" fillId="7" borderId="41" xfId="0" applyNumberFormat="1" applyFont="1" applyFill="1" applyBorder="1" applyAlignment="1">
      <alignment horizontal="right" vertical="top"/>
    </xf>
    <xf numFmtId="167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7" fontId="4" fillId="5" borderId="35" xfId="0" applyNumberFormat="1" applyFont="1" applyFill="1" applyBorder="1" applyAlignment="1">
      <alignment horizontal="left" vertical="top" wrapText="1"/>
    </xf>
    <xf numFmtId="167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center" vertical="top"/>
    </xf>
    <xf numFmtId="167" fontId="6" fillId="0" borderId="12" xfId="0" applyNumberFormat="1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10" fontId="26" fillId="0" borderId="13" xfId="0" applyNumberFormat="1" applyFont="1" applyBorder="1" applyAlignment="1">
      <alignment horizontal="right" vertical="top"/>
    </xf>
    <xf numFmtId="0" fontId="26" fillId="0" borderId="22" xfId="0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center" vertical="top"/>
    </xf>
    <xf numFmtId="167" fontId="6" fillId="0" borderId="68" xfId="0" applyNumberFormat="1" applyFont="1" applyBorder="1" applyAlignment="1">
      <alignment vertical="top" wrapText="1"/>
    </xf>
    <xf numFmtId="167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167" fontId="23" fillId="7" borderId="99" xfId="0" applyNumberFormat="1" applyFont="1" applyFill="1" applyBorder="1" applyAlignment="1">
      <alignment vertical="top"/>
    </xf>
    <xf numFmtId="167" fontId="4" fillId="7" borderId="100" xfId="0" applyNumberFormat="1" applyFont="1" applyFill="1" applyBorder="1" applyAlignment="1">
      <alignment horizontal="center" vertical="top"/>
    </xf>
    <xf numFmtId="167" fontId="6" fillId="7" borderId="79" xfId="0" applyNumberFormat="1" applyFont="1" applyFill="1" applyBorder="1" applyAlignment="1">
      <alignment vertical="top" wrapText="1"/>
    </xf>
    <xf numFmtId="167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1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99" xfId="0" applyNumberFormat="1" applyFont="1" applyFill="1" applyBorder="1" applyAlignment="1">
      <alignment horizontal="right" vertical="top"/>
    </xf>
    <xf numFmtId="4" fontId="4" fillId="7" borderId="100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horizontal="center" vertical="top"/>
    </xf>
    <xf numFmtId="167" fontId="4" fillId="0" borderId="22" xfId="0" applyNumberFormat="1" applyFont="1" applyBorder="1" applyAlignment="1">
      <alignment vertical="top"/>
    </xf>
    <xf numFmtId="168" fontId="4" fillId="0" borderId="22" xfId="0" applyNumberFormat="1" applyFont="1" applyBorder="1" applyAlignment="1">
      <alignment horizontal="center" vertical="top"/>
    </xf>
    <xf numFmtId="167" fontId="6" fillId="0" borderId="9" xfId="0" applyNumberFormat="1" applyFont="1" applyBorder="1" applyAlignment="1">
      <alignment vertical="top" wrapText="1"/>
    </xf>
    <xf numFmtId="167" fontId="6" fillId="0" borderId="15" xfId="0" applyNumberFormat="1" applyFont="1" applyBorder="1" applyAlignment="1">
      <alignment horizontal="center" vertical="top"/>
    </xf>
    <xf numFmtId="4" fontId="6" fillId="0" borderId="105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26" fillId="0" borderId="49" xfId="0" applyNumberFormat="1" applyFont="1" applyBorder="1" applyAlignment="1">
      <alignment horizontal="right" vertical="top"/>
    </xf>
    <xf numFmtId="4" fontId="26" fillId="0" borderId="66" xfId="0" applyNumberFormat="1" applyFont="1" applyBorder="1" applyAlignment="1">
      <alignment horizontal="right" vertical="top"/>
    </xf>
    <xf numFmtId="4" fontId="26" fillId="0" borderId="6" xfId="0" applyNumberFormat="1" applyFont="1" applyBorder="1" applyAlignment="1">
      <alignment horizontal="right" vertical="top"/>
    </xf>
    <xf numFmtId="10" fontId="26" fillId="0" borderId="110" xfId="0" applyNumberFormat="1" applyFont="1" applyBorder="1" applyAlignment="1">
      <alignment horizontal="right" vertical="top"/>
    </xf>
    <xf numFmtId="0" fontId="26" fillId="0" borderId="111" xfId="0" applyFont="1" applyBorder="1" applyAlignment="1">
      <alignment horizontal="right" vertical="top" wrapText="1"/>
    </xf>
    <xf numFmtId="167" fontId="4" fillId="0" borderId="72" xfId="0" applyNumberFormat="1" applyFont="1" applyBorder="1" applyAlignment="1">
      <alignment vertical="top"/>
    </xf>
    <xf numFmtId="167" fontId="6" fillId="0" borderId="112" xfId="0" applyNumberFormat="1" applyFont="1" applyBorder="1" applyAlignment="1">
      <alignment vertical="top" wrapText="1"/>
    </xf>
    <xf numFmtId="10" fontId="4" fillId="7" borderId="113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7" fontId="4" fillId="5" borderId="56" xfId="0" applyNumberFormat="1" applyFont="1" applyFill="1" applyBorder="1" applyAlignment="1">
      <alignment vertical="top"/>
    </xf>
    <xf numFmtId="167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7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167" fontId="4" fillId="0" borderId="49" xfId="0" applyNumberFormat="1" applyFont="1" applyBorder="1" applyAlignment="1">
      <alignment vertical="top"/>
    </xf>
    <xf numFmtId="168" fontId="4" fillId="0" borderId="50" xfId="0" applyNumberFormat="1" applyFont="1" applyBorder="1" applyAlignment="1">
      <alignment horizontal="center" vertical="top"/>
    </xf>
    <xf numFmtId="167" fontId="6" fillId="0" borderId="110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4" xfId="0" applyNumberFormat="1" applyFont="1" applyBorder="1" applyAlignment="1">
      <alignment horizontal="right" vertical="top"/>
    </xf>
    <xf numFmtId="4" fontId="26" fillId="0" borderId="110" xfId="0" applyNumberFormat="1" applyFont="1" applyBorder="1" applyAlignment="1">
      <alignment horizontal="right" vertical="top"/>
    </xf>
    <xf numFmtId="4" fontId="26" fillId="0" borderId="111" xfId="0" applyNumberFormat="1" applyFont="1" applyBorder="1" applyAlignment="1">
      <alignment horizontal="right" vertical="top"/>
    </xf>
    <xf numFmtId="10" fontId="26" fillId="0" borderId="83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4" fontId="26" fillId="0" borderId="22" xfId="0" applyNumberFormat="1" applyFont="1" applyBorder="1" applyAlignment="1">
      <alignment horizontal="right" vertical="top"/>
    </xf>
    <xf numFmtId="168" fontId="4" fillId="0" borderId="60" xfId="0" applyNumberFormat="1" applyFont="1" applyBorder="1" applyAlignment="1">
      <alignment horizontal="center" vertical="top"/>
    </xf>
    <xf numFmtId="167" fontId="6" fillId="0" borderId="13" xfId="0" applyNumberFormat="1" applyFont="1" applyBorder="1" applyAlignment="1">
      <alignment horizontal="center" vertical="top"/>
    </xf>
    <xf numFmtId="168" fontId="4" fillId="0" borderId="68" xfId="0" applyNumberFormat="1" applyFont="1" applyBorder="1" applyAlignment="1">
      <alignment horizontal="center" vertical="top"/>
    </xf>
    <xf numFmtId="167" fontId="6" fillId="0" borderId="68" xfId="0" applyNumberFormat="1" applyFont="1" applyBorder="1" applyAlignment="1">
      <alignment vertical="top" wrapText="1"/>
    </xf>
    <xf numFmtId="4" fontId="26" fillId="0" borderId="65" xfId="0" applyNumberFormat="1" applyFont="1" applyBorder="1" applyAlignment="1">
      <alignment horizontal="right" vertical="top"/>
    </xf>
    <xf numFmtId="167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4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2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67" fontId="6" fillId="0" borderId="50" xfId="0" applyNumberFormat="1" applyFont="1" applyBorder="1" applyAlignment="1">
      <alignment vertical="top" wrapText="1"/>
    </xf>
    <xf numFmtId="167" fontId="6" fillId="0" borderId="12" xfId="0" applyNumberFormat="1" applyFont="1" applyBorder="1" applyAlignment="1">
      <alignment vertical="top" wrapText="1"/>
    </xf>
    <xf numFmtId="167" fontId="6" fillId="0" borderId="65" xfId="0" applyNumberFormat="1" applyFont="1" applyBorder="1" applyAlignment="1">
      <alignment horizontal="center" vertical="top"/>
    </xf>
    <xf numFmtId="10" fontId="26" fillId="0" borderId="65" xfId="0" applyNumberFormat="1" applyFont="1" applyBorder="1" applyAlignment="1">
      <alignment horizontal="right" vertical="top"/>
    </xf>
    <xf numFmtId="0" fontId="26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7" fontId="4" fillId="5" borderId="48" xfId="0" applyNumberFormat="1" applyFont="1" applyFill="1" applyBorder="1" applyAlignment="1">
      <alignment vertical="top"/>
    </xf>
    <xf numFmtId="4" fontId="26" fillId="6" borderId="41" xfId="0" applyNumberFormat="1" applyFont="1" applyFill="1" applyBorder="1" applyAlignment="1">
      <alignment horizontal="right" vertical="top"/>
    </xf>
    <xf numFmtId="4" fontId="26" fillId="6" borderId="49" xfId="0" applyNumberFormat="1" applyFont="1" applyFill="1" applyBorder="1" applyAlignment="1">
      <alignment horizontal="right" vertical="top"/>
    </xf>
    <xf numFmtId="10" fontId="26" fillId="6" borderId="51" xfId="0" applyNumberFormat="1" applyFont="1" applyFill="1" applyBorder="1" applyAlignment="1">
      <alignment horizontal="right" vertical="top"/>
    </xf>
    <xf numFmtId="0" fontId="26" fillId="6" borderId="111" xfId="0" applyFont="1" applyFill="1" applyBorder="1" applyAlignment="1">
      <alignment horizontal="right" vertical="top" wrapText="1"/>
    </xf>
    <xf numFmtId="4" fontId="6" fillId="0" borderId="119" xfId="0" applyNumberFormat="1" applyFont="1" applyBorder="1" applyAlignment="1">
      <alignment horizontal="right" vertical="top"/>
    </xf>
    <xf numFmtId="10" fontId="26" fillId="0" borderId="61" xfId="0" applyNumberFormat="1" applyFont="1" applyBorder="1" applyAlignment="1">
      <alignment horizontal="right" vertical="top"/>
    </xf>
    <xf numFmtId="0" fontId="26" fillId="0" borderId="72" xfId="0" applyFont="1" applyBorder="1" applyAlignment="1">
      <alignment horizontal="right" vertical="top" wrapText="1"/>
    </xf>
    <xf numFmtId="167" fontId="4" fillId="0" borderId="15" xfId="0" applyNumberFormat="1" applyFont="1" applyBorder="1" applyAlignment="1">
      <alignment vertical="top"/>
    </xf>
    <xf numFmtId="4" fontId="4" fillId="0" borderId="120" xfId="0" applyNumberFormat="1" applyFont="1" applyBorder="1" applyAlignment="1">
      <alignment horizontal="right" vertical="top"/>
    </xf>
    <xf numFmtId="4" fontId="4" fillId="0" borderId="121" xfId="0" applyNumberFormat="1" applyFont="1" applyBorder="1" applyAlignment="1">
      <alignment horizontal="right" vertical="top"/>
    </xf>
    <xf numFmtId="4" fontId="4" fillId="0" borderId="122" xfId="0" applyNumberFormat="1" applyFont="1" applyBorder="1" applyAlignment="1">
      <alignment horizontal="right" vertical="top"/>
    </xf>
    <xf numFmtId="4" fontId="4" fillId="0" borderId="123" xfId="0" applyNumberFormat="1" applyFont="1" applyBorder="1" applyAlignment="1">
      <alignment horizontal="right" vertical="top"/>
    </xf>
    <xf numFmtId="4" fontId="4" fillId="0" borderId="124" xfId="0" applyNumberFormat="1" applyFont="1" applyBorder="1" applyAlignment="1">
      <alignment horizontal="right" vertical="top"/>
    </xf>
    <xf numFmtId="4" fontId="26" fillId="0" borderId="0" xfId="0" applyNumberFormat="1" applyFont="1" applyAlignment="1">
      <alignment horizontal="right" vertical="top"/>
    </xf>
    <xf numFmtId="0" fontId="26" fillId="0" borderId="8" xfId="0" applyFont="1" applyBorder="1" applyAlignment="1">
      <alignment horizontal="right" vertical="top" wrapText="1"/>
    </xf>
    <xf numFmtId="4" fontId="4" fillId="0" borderId="123" xfId="0" applyNumberFormat="1" applyFont="1" applyBorder="1" applyAlignment="1">
      <alignment horizontal="right" vertical="top"/>
    </xf>
    <xf numFmtId="4" fontId="4" fillId="0" borderId="121" xfId="0" applyNumberFormat="1" applyFont="1" applyBorder="1" applyAlignment="1">
      <alignment horizontal="right" vertical="top"/>
    </xf>
    <xf numFmtId="4" fontId="26" fillId="0" borderId="120" xfId="0" applyNumberFormat="1" applyFont="1" applyBorder="1" applyAlignment="1">
      <alignment horizontal="right" vertical="top"/>
    </xf>
    <xf numFmtId="10" fontId="26" fillId="0" borderId="124" xfId="0" applyNumberFormat="1" applyFont="1" applyBorder="1" applyAlignment="1">
      <alignment horizontal="right" vertical="top"/>
    </xf>
    <xf numFmtId="4" fontId="26" fillId="0" borderId="61" xfId="0" applyNumberFormat="1" applyFont="1" applyBorder="1" applyAlignment="1">
      <alignment horizontal="right" vertical="top"/>
    </xf>
    <xf numFmtId="4" fontId="26" fillId="6" borderId="51" xfId="0" applyNumberFormat="1" applyFont="1" applyFill="1" applyBorder="1" applyAlignment="1">
      <alignment horizontal="right" vertical="top"/>
    </xf>
    <xf numFmtId="167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167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7" fontId="27" fillId="4" borderId="118" xfId="0" applyNumberFormat="1" applyFont="1" applyFill="1" applyBorder="1" applyAlignment="1">
      <alignment vertical="top"/>
    </xf>
    <xf numFmtId="167" fontId="9" fillId="4" borderId="125" xfId="0" applyNumberFormat="1" applyFont="1" applyFill="1" applyBorder="1" applyAlignment="1">
      <alignment horizontal="center" vertical="top"/>
    </xf>
    <xf numFmtId="167" fontId="9" fillId="4" borderId="126" xfId="0" applyNumberFormat="1" applyFont="1" applyFill="1" applyBorder="1" applyAlignment="1">
      <alignment vertical="top" wrapText="1"/>
    </xf>
    <xf numFmtId="167" fontId="9" fillId="4" borderId="80" xfId="0" applyNumberFormat="1" applyFont="1" applyFill="1" applyBorder="1" applyAlignment="1">
      <alignment vertical="top"/>
    </xf>
    <xf numFmtId="4" fontId="9" fillId="4" borderId="99" xfId="0" applyNumberFormat="1" applyFont="1" applyFill="1" applyBorder="1" applyAlignment="1">
      <alignment horizontal="right" vertical="top"/>
    </xf>
    <xf numFmtId="4" fontId="9" fillId="4" borderId="118" xfId="0" applyNumberFormat="1" applyFont="1" applyFill="1" applyBorder="1" applyAlignment="1">
      <alignment horizontal="right" vertical="top"/>
    </xf>
    <xf numFmtId="4" fontId="9" fillId="4" borderId="80" xfId="0" applyNumberFormat="1" applyFont="1" applyFill="1" applyBorder="1" applyAlignment="1">
      <alignment horizontal="right" vertical="top"/>
    </xf>
    <xf numFmtId="10" fontId="9" fillId="4" borderId="80" xfId="0" applyNumberFormat="1" applyFont="1" applyFill="1" applyBorder="1" applyAlignment="1">
      <alignment horizontal="right" vertical="top"/>
    </xf>
    <xf numFmtId="0" fontId="9" fillId="4" borderId="118" xfId="0" applyFont="1" applyFill="1" applyBorder="1" applyAlignment="1">
      <alignment horizontal="right" vertical="top" wrapText="1"/>
    </xf>
    <xf numFmtId="4" fontId="14" fillId="0" borderId="0" xfId="0" applyNumberFormat="1" applyFont="1" applyAlignment="1">
      <alignment vertical="top"/>
    </xf>
    <xf numFmtId="167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167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/>
    <xf numFmtId="169" fontId="26" fillId="0" borderId="0" xfId="0" applyNumberFormat="1" applyFont="1"/>
    <xf numFmtId="0" fontId="26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9" fillId="0" borderId="12" xfId="0" applyNumberFormat="1" applyFont="1" applyBorder="1" applyAlignment="1">
      <alignment horizontal="right" vertical="top"/>
    </xf>
    <xf numFmtId="0" fontId="29" fillId="0" borderId="12" xfId="0" applyFont="1" applyBorder="1" applyAlignment="1">
      <alignment horizontal="center" vertical="top" wrapText="1"/>
    </xf>
    <xf numFmtId="4" fontId="30" fillId="0" borderId="12" xfId="0" applyNumberFormat="1" applyFont="1" applyBorder="1" applyAlignment="1">
      <alignment horizontal="right" vertical="top"/>
    </xf>
    <xf numFmtId="4" fontId="32" fillId="0" borderId="12" xfId="0" applyNumberFormat="1" applyFont="1" applyBorder="1" applyAlignment="1">
      <alignment horizontal="right" vertical="top"/>
    </xf>
    <xf numFmtId="0" fontId="32" fillId="0" borderId="12" xfId="0" applyFont="1" applyBorder="1" applyAlignment="1">
      <alignment horizontal="center" vertical="top" wrapText="1"/>
    </xf>
    <xf numFmtId="4" fontId="31" fillId="0" borderId="12" xfId="0" applyNumberFormat="1" applyFont="1" applyBorder="1" applyAlignment="1">
      <alignment horizontal="right" vertical="top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vertical="top"/>
    </xf>
    <xf numFmtId="0" fontId="30" fillId="0" borderId="12" xfId="0" applyFont="1" applyBorder="1" applyAlignment="1">
      <alignment horizontal="center" vertical="top" wrapText="1"/>
    </xf>
    <xf numFmtId="0" fontId="6" fillId="0" borderId="128" xfId="0" applyFont="1" applyBorder="1" applyAlignment="1">
      <alignment wrapText="1"/>
    </xf>
    <xf numFmtId="170" fontId="6" fillId="0" borderId="128" xfId="0" applyNumberFormat="1" applyFont="1" applyBorder="1" applyAlignment="1">
      <alignment wrapText="1"/>
    </xf>
    <xf numFmtId="2" fontId="2" fillId="0" borderId="0" xfId="0" applyNumberFormat="1" applyFont="1"/>
    <xf numFmtId="10" fontId="36" fillId="0" borderId="20" xfId="0" applyNumberFormat="1" applyFont="1" applyBorder="1" applyAlignment="1">
      <alignment horizontal="center" vertical="center"/>
    </xf>
    <xf numFmtId="4" fontId="36" fillId="0" borderId="19" xfId="0" applyNumberFormat="1" applyFont="1" applyBorder="1" applyAlignment="1">
      <alignment horizontal="center" vertical="center"/>
    </xf>
    <xf numFmtId="0" fontId="37" fillId="0" borderId="0" xfId="0" applyFont="1"/>
    <xf numFmtId="10" fontId="38" fillId="0" borderId="18" xfId="0" applyNumberFormat="1" applyFont="1" applyBorder="1" applyAlignment="1">
      <alignment horizontal="center" vertical="center"/>
    </xf>
    <xf numFmtId="0" fontId="6" fillId="0" borderId="117" xfId="0" applyFont="1" applyBorder="1" applyAlignment="1">
      <alignment wrapText="1"/>
    </xf>
    <xf numFmtId="170" fontId="6" fillId="0" borderId="117" xfId="0" applyNumberFormat="1" applyFont="1" applyBorder="1" applyAlignment="1">
      <alignment wrapText="1"/>
    </xf>
    <xf numFmtId="0" fontId="0" fillId="0" borderId="117" xfId="0" applyFont="1" applyBorder="1" applyAlignment="1"/>
    <xf numFmtId="170" fontId="0" fillId="0" borderId="117" xfId="0" applyNumberFormat="1" applyFont="1" applyBorder="1"/>
    <xf numFmtId="0" fontId="6" fillId="0" borderId="127" xfId="0" applyFont="1" applyBorder="1" applyAlignment="1">
      <alignment wrapText="1"/>
    </xf>
    <xf numFmtId="0" fontId="6" fillId="0" borderId="117" xfId="0" applyFont="1" applyBorder="1" applyAlignment="1">
      <alignment vertical="top" wrapText="1"/>
    </xf>
    <xf numFmtId="0" fontId="30" fillId="0" borderId="117" xfId="0" applyFont="1" applyBorder="1" applyAlignment="1">
      <alignment vertical="top"/>
    </xf>
    <xf numFmtId="0" fontId="6" fillId="9" borderId="129" xfId="0" applyFont="1" applyFill="1" applyBorder="1" applyAlignment="1">
      <alignment horizontal="center" vertical="top" wrapText="1"/>
    </xf>
    <xf numFmtId="0" fontId="6" fillId="0" borderId="129" xfId="0" applyFont="1" applyBorder="1" applyAlignment="1">
      <alignment horizontal="center" wrapText="1"/>
    </xf>
    <xf numFmtId="0" fontId="6" fillId="0" borderId="129" xfId="0" applyFont="1" applyBorder="1" applyAlignment="1">
      <alignment wrapText="1"/>
    </xf>
    <xf numFmtId="170" fontId="6" fillId="0" borderId="129" xfId="0" applyNumberFormat="1" applyFont="1" applyBorder="1" applyAlignment="1">
      <alignment horizontal="center" wrapText="1"/>
    </xf>
    <xf numFmtId="0" fontId="4" fillId="0" borderId="129" xfId="0" applyFont="1" applyBorder="1" applyAlignment="1">
      <alignment horizontal="center" wrapText="1"/>
    </xf>
    <xf numFmtId="0" fontId="4" fillId="0" borderId="129" xfId="0" applyFont="1" applyBorder="1" applyAlignment="1">
      <alignment wrapText="1"/>
    </xf>
    <xf numFmtId="0" fontId="6" fillId="9" borderId="135" xfId="0" applyFont="1" applyFill="1" applyBorder="1" applyAlignment="1">
      <alignment horizontal="center" vertical="top" wrapText="1"/>
    </xf>
    <xf numFmtId="0" fontId="29" fillId="0" borderId="135" xfId="0" applyFont="1" applyBorder="1" applyAlignment="1">
      <alignment horizontal="center" vertical="top"/>
    </xf>
    <xf numFmtId="0" fontId="30" fillId="0" borderId="135" xfId="0" applyFont="1" applyBorder="1" applyAlignment="1">
      <alignment horizontal="center" vertical="top"/>
    </xf>
    <xf numFmtId="0" fontId="32" fillId="0" borderId="135" xfId="0" applyFont="1" applyBorder="1" applyAlignment="1">
      <alignment horizontal="center" vertical="top"/>
    </xf>
    <xf numFmtId="0" fontId="31" fillId="0" borderId="135" xfId="0" applyFont="1" applyBorder="1" applyAlignment="1">
      <alignment horizontal="center" vertical="top"/>
    </xf>
    <xf numFmtId="0" fontId="29" fillId="0" borderId="141" xfId="0" applyFont="1" applyBorder="1" applyAlignment="1">
      <alignment horizontal="center" vertical="top"/>
    </xf>
    <xf numFmtId="4" fontId="29" fillId="0" borderId="142" xfId="0" applyNumberFormat="1" applyFont="1" applyBorder="1" applyAlignment="1">
      <alignment horizontal="right" vertical="top"/>
    </xf>
    <xf numFmtId="4" fontId="29" fillId="0" borderId="142" xfId="0" applyNumberFormat="1" applyFont="1" applyBorder="1" applyAlignment="1">
      <alignment horizontal="center" vertical="top"/>
    </xf>
    <xf numFmtId="0" fontId="29" fillId="0" borderId="142" xfId="0" applyFont="1" applyBorder="1" applyAlignment="1">
      <alignment horizontal="center" vertical="top" wrapText="1"/>
    </xf>
    <xf numFmtId="0" fontId="29" fillId="0" borderId="139" xfId="0" applyFont="1" applyBorder="1" applyAlignment="1">
      <alignment horizontal="center" vertical="top"/>
    </xf>
    <xf numFmtId="0" fontId="4" fillId="0" borderId="141" xfId="0" applyFont="1" applyBorder="1" applyAlignment="1">
      <alignment horizontal="center" wrapText="1"/>
    </xf>
    <xf numFmtId="0" fontId="6" fillId="0" borderId="142" xfId="0" applyFont="1" applyBorder="1" applyAlignment="1">
      <alignment wrapText="1"/>
    </xf>
    <xf numFmtId="170" fontId="4" fillId="0" borderId="142" xfId="0" applyNumberFormat="1" applyFont="1" applyBorder="1" applyAlignment="1">
      <alignment horizontal="right" wrapText="1"/>
    </xf>
    <xf numFmtId="0" fontId="4" fillId="0" borderId="142" xfId="0" applyFont="1" applyBorder="1" applyAlignment="1">
      <alignment horizontal="center" wrapText="1"/>
    </xf>
    <xf numFmtId="0" fontId="6" fillId="0" borderId="143" xfId="0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/>
    <xf numFmtId="0" fontId="39" fillId="0" borderId="0" xfId="0" applyFont="1" applyAlignment="1">
      <alignment wrapText="1"/>
    </xf>
    <xf numFmtId="4" fontId="30" fillId="0" borderId="12" xfId="0" applyNumberFormat="1" applyFont="1" applyFill="1" applyBorder="1" applyAlignment="1">
      <alignment horizontal="right" vertical="top"/>
    </xf>
    <xf numFmtId="4" fontId="32" fillId="0" borderId="12" xfId="0" applyNumberFormat="1" applyFont="1" applyFill="1" applyBorder="1" applyAlignment="1">
      <alignment horizontal="right" vertical="top"/>
    </xf>
    <xf numFmtId="4" fontId="31" fillId="0" borderId="12" xfId="0" applyNumberFormat="1" applyFont="1" applyFill="1" applyBorder="1" applyAlignment="1">
      <alignment horizontal="right" vertical="top"/>
    </xf>
    <xf numFmtId="4" fontId="40" fillId="0" borderId="12" xfId="0" applyNumberFormat="1" applyFont="1" applyFill="1" applyBorder="1" applyAlignment="1">
      <alignment horizontal="right" vertical="top"/>
    </xf>
    <xf numFmtId="4" fontId="41" fillId="0" borderId="12" xfId="0" applyNumberFormat="1" applyFont="1" applyFill="1" applyBorder="1" applyAlignment="1">
      <alignment horizontal="right" vertical="top"/>
    </xf>
    <xf numFmtId="0" fontId="39" fillId="0" borderId="129" xfId="0" applyFont="1" applyBorder="1" applyAlignment="1">
      <alignment wrapText="1"/>
    </xf>
    <xf numFmtId="0" fontId="39" fillId="0" borderId="129" xfId="0" applyFont="1" applyBorder="1" applyAlignment="1"/>
    <xf numFmtId="14" fontId="39" fillId="0" borderId="129" xfId="0" applyNumberFormat="1" applyFont="1" applyBorder="1" applyAlignment="1"/>
    <xf numFmtId="4" fontId="39" fillId="0" borderId="129" xfId="0" applyNumberFormat="1" applyFont="1" applyBorder="1" applyAlignment="1"/>
    <xf numFmtId="14" fontId="39" fillId="0" borderId="129" xfId="0" applyNumberFormat="1" applyFont="1" applyBorder="1" applyAlignment="1">
      <alignment wrapText="1"/>
    </xf>
    <xf numFmtId="0" fontId="0" fillId="0" borderId="117" xfId="0" applyFont="1" applyBorder="1" applyAlignment="1">
      <alignment wrapText="1"/>
    </xf>
    <xf numFmtId="0" fontId="29" fillId="0" borderId="12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29" fillId="0" borderId="140" xfId="0" applyFont="1" applyBorder="1" applyAlignment="1">
      <alignment horizontal="center" vertical="top" wrapText="1"/>
    </xf>
    <xf numFmtId="0" fontId="32" fillId="0" borderId="140" xfId="0" applyFont="1" applyBorder="1" applyAlignment="1">
      <alignment horizontal="center" vertical="top" wrapText="1"/>
    </xf>
    <xf numFmtId="0" fontId="31" fillId="0" borderId="140" xfId="0" applyFont="1" applyBorder="1" applyAlignment="1">
      <alignment vertical="top" wrapText="1"/>
    </xf>
    <xf numFmtId="0" fontId="31" fillId="0" borderId="140" xfId="0" applyFont="1" applyBorder="1" applyAlignment="1">
      <alignment horizontal="center" vertical="top" wrapText="1"/>
    </xf>
    <xf numFmtId="0" fontId="29" fillId="0" borderId="143" xfId="0" applyFont="1" applyBorder="1" applyAlignment="1">
      <alignment horizontal="center" vertical="top" wrapText="1"/>
    </xf>
    <xf numFmtId="0" fontId="30" fillId="0" borderId="140" xfId="0" applyFont="1" applyBorder="1" applyAlignment="1">
      <alignment vertical="top" wrapText="1"/>
    </xf>
    <xf numFmtId="0" fontId="14" fillId="0" borderId="9" xfId="0" applyFont="1" applyBorder="1" applyAlignment="1"/>
    <xf numFmtId="0" fontId="13" fillId="0" borderId="9" xfId="0" applyFont="1" applyBorder="1"/>
    <xf numFmtId="0" fontId="2" fillId="0" borderId="0" xfId="0" applyFont="1"/>
    <xf numFmtId="0" fontId="0" fillId="0" borderId="0" xfId="0" applyFont="1" applyAlignme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8" xfId="0" applyFont="1" applyBorder="1"/>
    <xf numFmtId="0" fontId="13" fillId="0" borderId="16" xfId="0" applyFont="1" applyBorder="1"/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10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0" fontId="12" fillId="0" borderId="7" xfId="0" applyFont="1" applyBorder="1" applyAlignment="1">
      <alignment horizontal="center" vertical="center" wrapText="1"/>
    </xf>
    <xf numFmtId="0" fontId="13" fillId="0" borderId="15" xfId="0" applyFont="1" applyBorder="1"/>
    <xf numFmtId="10" fontId="14" fillId="0" borderId="13" xfId="0" applyNumberFormat="1" applyFont="1" applyBorder="1" applyAlignment="1">
      <alignment horizontal="center" vertical="top"/>
    </xf>
    <xf numFmtId="0" fontId="13" fillId="0" borderId="14" xfId="0" applyFont="1" applyBorder="1"/>
    <xf numFmtId="0" fontId="4" fillId="2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3" fillId="0" borderId="28" xfId="0" applyFont="1" applyBorder="1"/>
    <xf numFmtId="165" fontId="4" fillId="2" borderId="26" xfId="0" applyNumberFormat="1" applyFont="1" applyFill="1" applyBorder="1" applyAlignment="1">
      <alignment horizontal="center" vertical="center" wrapText="1"/>
    </xf>
    <xf numFmtId="0" fontId="13" fillId="0" borderId="2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3" fillId="0" borderId="38" xfId="0" applyFont="1" applyBorder="1"/>
    <xf numFmtId="0" fontId="4" fillId="2" borderId="26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7" fontId="4" fillId="8" borderId="26" xfId="0" applyNumberFormat="1" applyFont="1" applyFill="1" applyBorder="1" applyAlignment="1">
      <alignment horizontal="left" vertical="top"/>
    </xf>
    <xf numFmtId="167" fontId="6" fillId="0" borderId="0" xfId="0" applyNumberFormat="1" applyFont="1" applyAlignment="1">
      <alignment horizontal="center"/>
    </xf>
    <xf numFmtId="167" fontId="9" fillId="4" borderId="26" xfId="0" applyNumberFormat="1" applyFont="1" applyFill="1" applyBorder="1" applyAlignment="1">
      <alignment horizontal="left"/>
    </xf>
    <xf numFmtId="167" fontId="23" fillId="8" borderId="26" xfId="0" applyNumberFormat="1" applyFont="1" applyFill="1" applyBorder="1" applyAlignment="1">
      <alignment horizontal="left" vertical="top" wrapText="1"/>
    </xf>
    <xf numFmtId="167" fontId="4" fillId="8" borderId="115" xfId="0" applyNumberFormat="1" applyFont="1" applyFill="1" applyBorder="1" applyAlignment="1">
      <alignment horizontal="left" vertical="top"/>
    </xf>
    <xf numFmtId="0" fontId="13" fillId="0" borderId="116" xfId="0" applyFont="1" applyBorder="1"/>
    <xf numFmtId="0" fontId="13" fillId="0" borderId="117" xfId="0" applyFont="1" applyBorder="1"/>
    <xf numFmtId="0" fontId="13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3" fillId="0" borderId="30" xfId="0" applyFont="1" applyBorder="1"/>
    <xf numFmtId="0" fontId="13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3" fillId="0" borderId="31" xfId="0" applyFont="1" applyBorder="1"/>
    <xf numFmtId="0" fontId="13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6" fillId="9" borderId="98" xfId="0" applyFont="1" applyFill="1" applyBorder="1" applyAlignment="1">
      <alignment horizontal="center" vertical="top" wrapText="1"/>
    </xf>
    <xf numFmtId="0" fontId="13" fillId="0" borderId="112" xfId="0" applyFont="1" applyBorder="1"/>
    <xf numFmtId="0" fontId="13" fillId="0" borderId="64" xfId="0" applyFont="1" applyBorder="1"/>
    <xf numFmtId="0" fontId="6" fillId="9" borderId="60" xfId="0" applyFont="1" applyFill="1" applyBorder="1" applyAlignment="1">
      <alignment horizontal="center" vertical="center" wrapText="1"/>
    </xf>
    <xf numFmtId="0" fontId="13" fillId="0" borderId="121" xfId="0" applyFont="1" applyBorder="1"/>
    <xf numFmtId="0" fontId="13" fillId="0" borderId="106" xfId="0" applyFont="1" applyBorder="1"/>
    <xf numFmtId="170" fontId="6" fillId="9" borderId="60" xfId="0" applyNumberFormat="1" applyFont="1" applyFill="1" applyBorder="1" applyAlignment="1">
      <alignment horizontal="center" vertical="center" wrapText="1"/>
    </xf>
    <xf numFmtId="0" fontId="6" fillId="9" borderId="136" xfId="0" applyFont="1" applyFill="1" applyBorder="1" applyAlignment="1">
      <alignment horizontal="center" vertical="center" wrapText="1"/>
    </xf>
    <xf numFmtId="0" fontId="13" fillId="0" borderId="137" xfId="0" applyFont="1" applyBorder="1" applyAlignment="1">
      <alignment wrapText="1"/>
    </xf>
    <xf numFmtId="0" fontId="13" fillId="0" borderId="138" xfId="0" applyFont="1" applyBorder="1" applyAlignment="1">
      <alignment wrapText="1"/>
    </xf>
    <xf numFmtId="0" fontId="13" fillId="0" borderId="121" xfId="0" applyFont="1" applyBorder="1" applyAlignment="1">
      <alignment wrapText="1"/>
    </xf>
    <xf numFmtId="0" fontId="13" fillId="0" borderId="106" xfId="0" applyFont="1" applyBorder="1" applyAlignment="1">
      <alignment wrapText="1"/>
    </xf>
    <xf numFmtId="0" fontId="29" fillId="0" borderId="139" xfId="0" applyFont="1" applyBorder="1" applyAlignment="1">
      <alignment vertical="top"/>
    </xf>
    <xf numFmtId="0" fontId="0" fillId="0" borderId="117" xfId="0" applyFont="1" applyBorder="1" applyAlignment="1"/>
    <xf numFmtId="0" fontId="31" fillId="0" borderId="60" xfId="0" applyFont="1" applyBorder="1" applyAlignment="1">
      <alignment vertical="top" wrapText="1"/>
    </xf>
    <xf numFmtId="0" fontId="6" fillId="9" borderId="130" xfId="0" applyFont="1" applyFill="1" applyBorder="1" applyAlignment="1">
      <alignment horizontal="center" vertical="top" wrapText="1"/>
    </xf>
    <xf numFmtId="0" fontId="13" fillId="0" borderId="131" xfId="0" applyFont="1" applyBorder="1"/>
    <xf numFmtId="0" fontId="13" fillId="0" borderId="132" xfId="0" applyFont="1" applyBorder="1"/>
    <xf numFmtId="0" fontId="6" fillId="9" borderId="133" xfId="0" applyFont="1" applyFill="1" applyBorder="1" applyAlignment="1">
      <alignment horizontal="center" vertical="top" wrapText="1"/>
    </xf>
    <xf numFmtId="0" fontId="13" fillId="0" borderId="134" xfId="0" applyFont="1" applyBorder="1"/>
    <xf numFmtId="0" fontId="6" fillId="0" borderId="144" xfId="0" applyFont="1" applyBorder="1" applyAlignment="1">
      <alignment horizontal="center" wrapText="1"/>
    </xf>
    <xf numFmtId="0" fontId="6" fillId="0" borderId="145" xfId="0" applyFont="1" applyBorder="1" applyAlignment="1">
      <alignment horizontal="left" wrapText="1"/>
    </xf>
    <xf numFmtId="0" fontId="6" fillId="9" borderId="129" xfId="0" applyFont="1" applyFill="1" applyBorder="1" applyAlignment="1">
      <alignment horizontal="center" vertical="center" wrapText="1"/>
    </xf>
    <xf numFmtId="0" fontId="13" fillId="0" borderId="129" xfId="0" applyFont="1" applyBorder="1" applyAlignment="1">
      <alignment wrapText="1"/>
    </xf>
    <xf numFmtId="0" fontId="30" fillId="0" borderId="60" xfId="0" applyFont="1" applyBorder="1" applyAlignment="1">
      <alignment vertical="top" wrapText="1"/>
    </xf>
    <xf numFmtId="0" fontId="30" fillId="0" borderId="60" xfId="0" applyFont="1" applyBorder="1" applyAlignment="1">
      <alignment horizontal="center" vertical="top" wrapText="1"/>
    </xf>
    <xf numFmtId="0" fontId="31" fillId="0" borderId="60" xfId="0" applyFont="1" applyBorder="1" applyAlignment="1">
      <alignment horizontal="center" vertical="top" wrapText="1"/>
    </xf>
    <xf numFmtId="0" fontId="30" fillId="0" borderId="136" xfId="0" applyFont="1" applyBorder="1" applyAlignment="1">
      <alignment vertical="top" wrapText="1"/>
    </xf>
    <xf numFmtId="170" fontId="6" fillId="9" borderId="129" xfId="0" applyNumberFormat="1" applyFont="1" applyFill="1" applyBorder="1" applyAlignment="1">
      <alignment horizontal="center" vertical="center" wrapText="1"/>
    </xf>
    <xf numFmtId="0" fontId="13" fillId="0" borderId="129" xfId="0" applyFont="1" applyBorder="1"/>
    <xf numFmtId="0" fontId="6" fillId="0" borderId="117" xfId="0" applyFont="1" applyBorder="1" applyAlignment="1">
      <alignment horizontal="left" vertical="top" wrapText="1"/>
    </xf>
    <xf numFmtId="0" fontId="4" fillId="0" borderId="117" xfId="0" applyFont="1" applyBorder="1" applyAlignment="1">
      <alignment horizontal="center" wrapText="1"/>
    </xf>
    <xf numFmtId="0" fontId="28" fillId="0" borderId="117" xfId="0" applyFont="1" applyBorder="1" applyAlignment="1">
      <alignment horizontal="center" vertical="center" wrapText="1"/>
    </xf>
    <xf numFmtId="0" fontId="6" fillId="9" borderId="130" xfId="0" applyFont="1" applyFill="1" applyBorder="1" applyAlignment="1">
      <alignment horizontal="center" wrapText="1"/>
    </xf>
    <xf numFmtId="0" fontId="6" fillId="9" borderId="133" xfId="0" applyFont="1" applyFill="1" applyBorder="1" applyAlignment="1">
      <alignment horizontal="center" wrapText="1"/>
    </xf>
    <xf numFmtId="0" fontId="33" fillId="0" borderId="117" xfId="0" applyFont="1" applyBorder="1" applyAlignment="1">
      <alignment horizontal="left" wrapText="1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Alignment="1">
      <alignment horizontal="right" vertical="top"/>
    </xf>
    <xf numFmtId="167" fontId="2" fillId="0" borderId="12" xfId="0" applyNumberFormat="1" applyFont="1" applyFill="1" applyBorder="1" applyAlignment="1">
      <alignment horizontal="right" vertical="top"/>
    </xf>
    <xf numFmtId="4" fontId="6" fillId="0" borderId="58" xfId="0" applyNumberFormat="1" applyFont="1" applyFill="1" applyBorder="1" applyAlignment="1">
      <alignment horizontal="right" vertical="top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9" defaultPivotStyle="PivotStyleMedium4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4" workbookViewId="0">
      <selection activeCell="H20" sqref="H20"/>
    </sheetView>
  </sheetViews>
  <sheetFormatPr defaultColWidth="12.625" defaultRowHeight="15" customHeight="1" x14ac:dyDescent="0.2"/>
  <cols>
    <col min="1" max="1" width="15.125" customWidth="1"/>
    <col min="2" max="16" width="12" customWidth="1"/>
    <col min="17" max="26" width="6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4" t="s">
        <v>1</v>
      </c>
      <c r="L2" s="3"/>
      <c r="M2" s="2"/>
      <c r="N2" s="3"/>
      <c r="O2" s="2"/>
      <c r="P2" s="3"/>
    </row>
    <row r="3" spans="1:26" ht="15.75" x14ac:dyDescent="0.25">
      <c r="A3" s="5"/>
      <c r="B3" s="5"/>
      <c r="C3" s="5"/>
      <c r="D3" s="6"/>
      <c r="E3" s="6"/>
      <c r="F3" s="6"/>
      <c r="G3" s="6"/>
      <c r="H3" s="6"/>
      <c r="I3" s="6"/>
      <c r="J3" s="7"/>
      <c r="K3" s="8" t="s">
        <v>2</v>
      </c>
      <c r="L3" s="7"/>
      <c r="M3" s="9"/>
      <c r="N3" s="10"/>
      <c r="O3" s="9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2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1"/>
      <c r="M4" s="12"/>
      <c r="N4" s="11"/>
      <c r="O4" s="9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5">
      <c r="A5" s="5"/>
      <c r="B5" s="13"/>
      <c r="C5" s="5"/>
      <c r="D5" s="461" t="s">
        <v>389</v>
      </c>
      <c r="E5" s="5"/>
      <c r="F5" s="5"/>
      <c r="G5" s="5"/>
      <c r="H5" s="5"/>
      <c r="I5" s="5"/>
      <c r="J5" s="5"/>
      <c r="K5" s="5"/>
      <c r="L5" s="15"/>
      <c r="M5" s="15"/>
      <c r="N5" s="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x14ac:dyDescent="0.25">
      <c r="A6" s="5"/>
      <c r="B6" s="13"/>
      <c r="C6" s="5"/>
      <c r="D6" s="461" t="s">
        <v>3</v>
      </c>
      <c r="E6" s="13"/>
      <c r="F6" s="13"/>
      <c r="G6" s="13"/>
      <c r="H6" s="13"/>
      <c r="I6" s="13"/>
      <c r="J6" s="16"/>
      <c r="K6" s="5"/>
      <c r="L6" s="5"/>
      <c r="M6" s="5"/>
      <c r="N6" s="1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25">
      <c r="A7" s="5"/>
      <c r="B7" s="5"/>
      <c r="C7" s="5"/>
      <c r="D7" s="13" t="s">
        <v>4</v>
      </c>
      <c r="E7" s="13"/>
      <c r="F7" s="13"/>
      <c r="G7" s="13"/>
      <c r="H7" s="13"/>
      <c r="I7" s="13"/>
      <c r="J7" s="16"/>
      <c r="K7" s="5"/>
      <c r="L7" s="17"/>
      <c r="M7" s="17"/>
      <c r="N7" s="1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x14ac:dyDescent="0.25">
      <c r="A8" s="5"/>
      <c r="B8" s="5"/>
      <c r="C8" s="5"/>
      <c r="D8" s="18" t="s">
        <v>5</v>
      </c>
      <c r="E8" s="13"/>
      <c r="F8" s="13"/>
      <c r="G8" s="13"/>
      <c r="H8" s="13"/>
      <c r="I8" s="13"/>
      <c r="J8" s="16"/>
      <c r="K8" s="5"/>
      <c r="L8" s="16"/>
      <c r="M8" s="16"/>
      <c r="N8" s="1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x14ac:dyDescent="0.25">
      <c r="A9" s="5"/>
      <c r="B9" s="5"/>
      <c r="C9" s="5"/>
      <c r="D9" s="12"/>
      <c r="E9" s="12"/>
      <c r="F9" s="12"/>
      <c r="G9" s="12"/>
      <c r="H9" s="12"/>
      <c r="I9" s="12"/>
      <c r="J9" s="11"/>
      <c r="K9" s="12"/>
      <c r="L9" s="11"/>
      <c r="M9" s="12"/>
      <c r="N9" s="11"/>
      <c r="O9" s="9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x14ac:dyDescent="0.25">
      <c r="A10" s="5"/>
      <c r="B10" s="5"/>
      <c r="C10" s="5"/>
      <c r="D10" s="12"/>
      <c r="E10" s="12"/>
      <c r="F10" s="12"/>
      <c r="G10" s="12"/>
      <c r="H10" s="12"/>
      <c r="I10" s="12"/>
      <c r="J10" s="11"/>
      <c r="K10" s="12"/>
      <c r="L10" s="11"/>
      <c r="M10" s="12"/>
      <c r="N10" s="11"/>
      <c r="O10" s="9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x14ac:dyDescent="0.25">
      <c r="A11" s="5"/>
      <c r="B11" s="518" t="s">
        <v>6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9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5"/>
      <c r="B12" s="518" t="s">
        <v>7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9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x14ac:dyDescent="0.25">
      <c r="A13" s="19"/>
      <c r="B13" s="519" t="s">
        <v>8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20"/>
      <c r="P13" s="21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x14ac:dyDescent="0.25">
      <c r="A14" s="5"/>
      <c r="B14" s="13"/>
      <c r="C14" s="16"/>
      <c r="D14" s="12"/>
      <c r="E14" s="12"/>
      <c r="F14" s="12"/>
      <c r="G14" s="12"/>
      <c r="H14" s="12"/>
      <c r="I14" s="12"/>
      <c r="J14" s="11"/>
      <c r="K14" s="12"/>
      <c r="L14" s="11"/>
      <c r="M14" s="12"/>
      <c r="N14" s="11"/>
      <c r="O14" s="9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20"/>
      <c r="B16" s="523" t="s">
        <v>9</v>
      </c>
      <c r="C16" s="524"/>
      <c r="D16" s="526" t="s">
        <v>10</v>
      </c>
      <c r="E16" s="527"/>
      <c r="F16" s="527"/>
      <c r="G16" s="527"/>
      <c r="H16" s="527"/>
      <c r="I16" s="527"/>
      <c r="J16" s="528"/>
      <c r="K16" s="529" t="s">
        <v>11</v>
      </c>
      <c r="L16" s="524"/>
      <c r="M16" s="529" t="s">
        <v>12</v>
      </c>
      <c r="N16" s="5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51" customHeight="1" x14ac:dyDescent="0.2">
      <c r="A17" s="521"/>
      <c r="B17" s="515"/>
      <c r="C17" s="525"/>
      <c r="D17" s="23" t="s">
        <v>13</v>
      </c>
      <c r="E17" s="24" t="s">
        <v>14</v>
      </c>
      <c r="F17" s="24" t="s">
        <v>15</v>
      </c>
      <c r="G17" s="24" t="s">
        <v>16</v>
      </c>
      <c r="H17" s="24" t="s">
        <v>17</v>
      </c>
      <c r="I17" s="531" t="s">
        <v>18</v>
      </c>
      <c r="J17" s="532"/>
      <c r="K17" s="530"/>
      <c r="L17" s="525"/>
      <c r="M17" s="530"/>
      <c r="N17" s="525"/>
    </row>
    <row r="18" spans="1:26" ht="47.25" customHeight="1" x14ac:dyDescent="0.2">
      <c r="A18" s="522"/>
      <c r="B18" s="25" t="s">
        <v>19</v>
      </c>
      <c r="C18" s="26" t="s">
        <v>20</v>
      </c>
      <c r="D18" s="25" t="s">
        <v>20</v>
      </c>
      <c r="E18" s="27" t="s">
        <v>20</v>
      </c>
      <c r="F18" s="27" t="s">
        <v>20</v>
      </c>
      <c r="G18" s="27" t="s">
        <v>20</v>
      </c>
      <c r="H18" s="27" t="s">
        <v>20</v>
      </c>
      <c r="I18" s="27" t="s">
        <v>19</v>
      </c>
      <c r="J18" s="28" t="s">
        <v>21</v>
      </c>
      <c r="K18" s="25" t="s">
        <v>19</v>
      </c>
      <c r="L18" s="26" t="s">
        <v>20</v>
      </c>
      <c r="M18" s="29" t="s">
        <v>19</v>
      </c>
      <c r="N18" s="30" t="s">
        <v>20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 customHeight="1" x14ac:dyDescent="0.2">
      <c r="A19" s="32" t="s">
        <v>22</v>
      </c>
      <c r="B19" s="33" t="s">
        <v>23</v>
      </c>
      <c r="C19" s="34" t="s">
        <v>24</v>
      </c>
      <c r="D19" s="35" t="s">
        <v>25</v>
      </c>
      <c r="E19" s="36" t="s">
        <v>26</v>
      </c>
      <c r="F19" s="36" t="s">
        <v>27</v>
      </c>
      <c r="G19" s="36" t="s">
        <v>28</v>
      </c>
      <c r="H19" s="36" t="s">
        <v>29</v>
      </c>
      <c r="I19" s="36" t="s">
        <v>30</v>
      </c>
      <c r="J19" s="34" t="s">
        <v>31</v>
      </c>
      <c r="K19" s="35" t="s">
        <v>32</v>
      </c>
      <c r="L19" s="34" t="s">
        <v>33</v>
      </c>
      <c r="M19" s="35" t="s">
        <v>34</v>
      </c>
      <c r="N19" s="34" t="s">
        <v>35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39.75" customHeight="1" x14ac:dyDescent="0.2">
      <c r="A20" s="38" t="s">
        <v>36</v>
      </c>
      <c r="B20" s="39">
        <v>0.99229999999999996</v>
      </c>
      <c r="C20" s="40">
        <v>784168</v>
      </c>
      <c r="D20" s="41">
        <v>0</v>
      </c>
      <c r="E20" s="42">
        <v>0</v>
      </c>
      <c r="F20" s="42">
        <v>0</v>
      </c>
      <c r="G20" s="42">
        <v>0</v>
      </c>
      <c r="H20" s="43">
        <v>6009</v>
      </c>
      <c r="I20" s="44">
        <f>100%-B20</f>
        <v>7.7000000000000401E-3</v>
      </c>
      <c r="J20" s="45">
        <f t="shared" ref="J20:J23" si="0">D20+E20+F20+G20+H20</f>
        <v>6009</v>
      </c>
      <c r="K20" s="46"/>
      <c r="L20" s="45"/>
      <c r="M20" s="47">
        <v>1</v>
      </c>
      <c r="N20" s="48">
        <f t="shared" ref="N20:N23" si="1">C20+J20+L20</f>
        <v>790177</v>
      </c>
      <c r="O20" s="37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45" customHeight="1" x14ac:dyDescent="0.2">
      <c r="A21" s="49" t="s">
        <v>37</v>
      </c>
      <c r="B21" s="39">
        <v>0.99180000000000001</v>
      </c>
      <c r="C21" s="50">
        <f>Витрати!J163</f>
        <v>782939</v>
      </c>
      <c r="D21" s="51">
        <v>0</v>
      </c>
      <c r="E21" s="52">
        <v>0</v>
      </c>
      <c r="F21" s="52">
        <v>0</v>
      </c>
      <c r="G21" s="52">
        <v>0</v>
      </c>
      <c r="H21" s="52">
        <f>Витрати!P163</f>
        <v>5539</v>
      </c>
      <c r="I21" s="44">
        <v>7.0000000000000001E-3</v>
      </c>
      <c r="J21" s="50">
        <f t="shared" si="0"/>
        <v>5539</v>
      </c>
      <c r="K21" s="54"/>
      <c r="L21" s="50"/>
      <c r="M21" s="55">
        <f>B21+I21</f>
        <v>0.99880000000000002</v>
      </c>
      <c r="N21" s="56">
        <f t="shared" si="1"/>
        <v>788478</v>
      </c>
      <c r="O21" s="57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48.75" customHeight="1" x14ac:dyDescent="0.2">
      <c r="A22" s="59" t="s">
        <v>38</v>
      </c>
      <c r="B22" s="60">
        <f>94.86%</f>
        <v>0.9486</v>
      </c>
      <c r="C22" s="61">
        <v>744855</v>
      </c>
      <c r="D22" s="51">
        <v>0</v>
      </c>
      <c r="E22" s="52">
        <v>0</v>
      </c>
      <c r="F22" s="52">
        <v>0</v>
      </c>
      <c r="G22" s="52">
        <v>0</v>
      </c>
      <c r="H22" s="52">
        <f t="shared" ref="H22:I22" si="2">H21</f>
        <v>5539</v>
      </c>
      <c r="I22" s="53">
        <f t="shared" si="2"/>
        <v>7.0000000000000001E-3</v>
      </c>
      <c r="J22" s="50">
        <f t="shared" si="0"/>
        <v>5539</v>
      </c>
      <c r="K22" s="62"/>
      <c r="L22" s="63"/>
      <c r="M22" s="459">
        <f>B22+I22</f>
        <v>0.9556</v>
      </c>
      <c r="N22" s="460">
        <f t="shared" si="1"/>
        <v>750394</v>
      </c>
      <c r="O22" s="37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39.75" customHeight="1" x14ac:dyDescent="0.2">
      <c r="A23" s="64" t="s">
        <v>39</v>
      </c>
      <c r="B23" s="462">
        <f>B21-B22</f>
        <v>4.3200000000000016E-2</v>
      </c>
      <c r="C23" s="50">
        <f t="shared" ref="C23:H23" si="3">C21-C22</f>
        <v>38084</v>
      </c>
      <c r="D23" s="51">
        <f t="shared" si="3"/>
        <v>0</v>
      </c>
      <c r="E23" s="52">
        <f t="shared" si="3"/>
        <v>0</v>
      </c>
      <c r="F23" s="52">
        <f t="shared" si="3"/>
        <v>0</v>
      </c>
      <c r="G23" s="52">
        <f t="shared" si="3"/>
        <v>0</v>
      </c>
      <c r="H23" s="52">
        <f t="shared" si="3"/>
        <v>0</v>
      </c>
      <c r="I23" s="53"/>
      <c r="J23" s="50">
        <f t="shared" si="0"/>
        <v>0</v>
      </c>
      <c r="K23" s="62"/>
      <c r="L23" s="63"/>
      <c r="M23" s="459">
        <f>B23</f>
        <v>4.3200000000000016E-2</v>
      </c>
      <c r="N23" s="460">
        <f t="shared" si="1"/>
        <v>38084</v>
      </c>
      <c r="O23" s="37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65"/>
      <c r="B26" s="65" t="s">
        <v>40</v>
      </c>
      <c r="C26" s="66" t="s">
        <v>41</v>
      </c>
      <c r="D26" s="67"/>
      <c r="E26" s="67"/>
      <c r="F26" s="65"/>
      <c r="G26" s="67"/>
      <c r="H26" s="67"/>
      <c r="I26" s="68"/>
      <c r="J26" s="514" t="s">
        <v>42</v>
      </c>
      <c r="K26" s="515"/>
      <c r="L26" s="515"/>
      <c r="M26" s="515"/>
      <c r="N26" s="51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5.75" customHeight="1" x14ac:dyDescent="0.25">
      <c r="D27" s="69" t="s">
        <v>43</v>
      </c>
      <c r="F27" s="70"/>
      <c r="G27" s="69" t="s">
        <v>44</v>
      </c>
      <c r="I27" s="2"/>
      <c r="J27" s="516" t="s">
        <v>45</v>
      </c>
      <c r="K27" s="517"/>
      <c r="L27" s="517"/>
      <c r="M27" s="517"/>
      <c r="N27" s="517"/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458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458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458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458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458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458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/>
    <row r="229" spans="4:16" ht="15.75" customHeight="1" x14ac:dyDescent="0.2"/>
    <row r="230" spans="4:16" ht="15.75" customHeight="1" x14ac:dyDescent="0.2"/>
    <row r="231" spans="4:16" ht="15.75" customHeight="1" x14ac:dyDescent="0.2"/>
    <row r="232" spans="4:16" ht="15.75" customHeight="1" x14ac:dyDescent="0.2"/>
    <row r="233" spans="4:16" ht="15.75" customHeight="1" x14ac:dyDescent="0.2"/>
    <row r="234" spans="4:16" ht="15.75" customHeight="1" x14ac:dyDescent="0.2"/>
    <row r="235" spans="4:16" ht="15.75" customHeight="1" x14ac:dyDescent="0.2"/>
    <row r="236" spans="4:16" ht="15.75" customHeight="1" x14ac:dyDescent="0.2"/>
    <row r="237" spans="4:16" ht="15.75" customHeight="1" x14ac:dyDescent="0.2"/>
    <row r="238" spans="4:16" ht="15.75" customHeight="1" x14ac:dyDescent="0.2"/>
    <row r="239" spans="4:16" ht="15.75" customHeight="1" x14ac:dyDescent="0.2"/>
    <row r="240" spans="4:1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A16:A18"/>
    <mergeCell ref="B16:C17"/>
    <mergeCell ref="D16:J16"/>
    <mergeCell ref="M16:N17"/>
    <mergeCell ref="K16:L17"/>
    <mergeCell ref="I17:J17"/>
    <mergeCell ref="J26:N26"/>
    <mergeCell ref="J27:N2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scale="7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999"/>
  <sheetViews>
    <sheetView topLeftCell="A19" workbookViewId="0">
      <selection activeCell="D90" sqref="D90"/>
    </sheetView>
  </sheetViews>
  <sheetFormatPr defaultColWidth="12.625" defaultRowHeight="15" customHeight="1" outlineLevelCol="1" x14ac:dyDescent="0.2"/>
  <cols>
    <col min="1" max="1" width="8.75" customWidth="1"/>
    <col min="2" max="2" width="5.125" customWidth="1"/>
    <col min="3" max="3" width="27.375" customWidth="1"/>
    <col min="4" max="4" width="13" customWidth="1"/>
    <col min="5" max="5" width="8.25" customWidth="1"/>
    <col min="6" max="6" width="9.75" customWidth="1"/>
    <col min="7" max="7" width="14.375" customWidth="1"/>
    <col min="8" max="8" width="7.875" customWidth="1"/>
    <col min="9" max="9" width="10" customWidth="1"/>
    <col min="10" max="10" width="14.375" customWidth="1"/>
    <col min="11" max="11" width="8.25" customWidth="1" outlineLevel="1"/>
    <col min="12" max="12" width="9.75" customWidth="1" outlineLevel="1"/>
    <col min="13" max="13" width="14.375" customWidth="1" outlineLevel="1"/>
    <col min="14" max="14" width="8.25" customWidth="1" outlineLevel="1"/>
    <col min="15" max="15" width="9.75" customWidth="1" outlineLevel="1"/>
    <col min="16" max="16" width="14.375" customWidth="1" outlineLevel="1"/>
    <col min="17" max="17" width="8.25" customWidth="1" outlineLevel="1"/>
    <col min="18" max="18" width="9.75" customWidth="1" outlineLevel="1"/>
    <col min="19" max="19" width="14.375" customWidth="1" outlineLevel="1"/>
    <col min="20" max="20" width="8.25" customWidth="1" outlineLevel="1"/>
    <col min="21" max="21" width="9.75" customWidth="1" outlineLevel="1"/>
    <col min="22" max="22" width="14.375" customWidth="1" outlineLevel="1"/>
    <col min="23" max="23" width="8.25" customWidth="1" outlineLevel="1"/>
    <col min="24" max="24" width="9.75" customWidth="1" outlineLevel="1"/>
    <col min="25" max="25" width="14.375" customWidth="1" outlineLevel="1"/>
    <col min="26" max="26" width="8.25" customWidth="1" outlineLevel="1"/>
    <col min="27" max="27" width="9.75" customWidth="1" outlineLevel="1"/>
    <col min="28" max="28" width="14.375" customWidth="1" outlineLevel="1"/>
    <col min="29" max="32" width="14.375" customWidth="1"/>
    <col min="33" max="33" width="18" customWidth="1"/>
    <col min="34" max="35" width="6.75" customWidth="1"/>
  </cols>
  <sheetData>
    <row r="1" spans="1:35" ht="15.75" x14ac:dyDescent="0.25">
      <c r="A1" s="71" t="s">
        <v>46</v>
      </c>
      <c r="B1" s="71"/>
      <c r="C1" s="71"/>
      <c r="D1" s="71"/>
      <c r="E1" s="7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3"/>
      <c r="AD1" s="13"/>
      <c r="AE1" s="13"/>
      <c r="AF1" s="13"/>
      <c r="AG1" s="72"/>
    </row>
    <row r="2" spans="1:35" ht="15.75" x14ac:dyDescent="0.25">
      <c r="A2" s="461" t="s">
        <v>389</v>
      </c>
      <c r="B2" s="74"/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14"/>
      <c r="AD2" s="14"/>
      <c r="AE2" s="14"/>
      <c r="AF2" s="14"/>
      <c r="AG2" s="14"/>
      <c r="AH2" s="76"/>
      <c r="AI2" s="76"/>
    </row>
    <row r="3" spans="1:35" x14ac:dyDescent="0.25">
      <c r="A3" s="77" t="s">
        <v>47</v>
      </c>
      <c r="B3" s="78"/>
      <c r="C3" s="77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0"/>
      <c r="AE3" s="80"/>
      <c r="AF3" s="80"/>
      <c r="AG3" s="80"/>
      <c r="AH3" s="70"/>
      <c r="AI3" s="70"/>
    </row>
    <row r="4" spans="1:35" ht="15.75" customHeight="1" x14ac:dyDescent="0.25">
      <c r="A4" s="81" t="s">
        <v>48</v>
      </c>
      <c r="B4" s="82"/>
      <c r="C4" s="73"/>
      <c r="D4" s="83"/>
      <c r="E4" s="83"/>
      <c r="F4" s="83"/>
      <c r="G4" s="83"/>
      <c r="H4" s="83"/>
      <c r="I4" s="83"/>
      <c r="J4" s="8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84"/>
      <c r="AD4" s="84"/>
      <c r="AE4" s="84"/>
      <c r="AF4" s="84"/>
      <c r="AG4" s="84"/>
      <c r="AH4" s="76"/>
      <c r="AI4" s="76"/>
    </row>
    <row r="5" spans="1:35" ht="14.25" x14ac:dyDescent="0.2">
      <c r="A5" s="13"/>
      <c r="B5" s="78"/>
      <c r="C5" s="85"/>
      <c r="D5" s="79"/>
      <c r="E5" s="79"/>
      <c r="F5" s="79"/>
      <c r="G5" s="79"/>
      <c r="H5" s="79"/>
      <c r="I5" s="79"/>
      <c r="J5" s="79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7"/>
      <c r="AD5" s="87"/>
      <c r="AE5" s="87"/>
      <c r="AF5" s="87"/>
      <c r="AG5" s="87"/>
    </row>
    <row r="6" spans="1:35" ht="26.25" customHeight="1" x14ac:dyDescent="0.2">
      <c r="A6" s="538" t="s">
        <v>49</v>
      </c>
      <c r="B6" s="550" t="s">
        <v>50</v>
      </c>
      <c r="C6" s="553" t="s">
        <v>51</v>
      </c>
      <c r="D6" s="556" t="s">
        <v>52</v>
      </c>
      <c r="E6" s="533" t="s">
        <v>53</v>
      </c>
      <c r="F6" s="534"/>
      <c r="G6" s="534"/>
      <c r="H6" s="534"/>
      <c r="I6" s="534"/>
      <c r="J6" s="535"/>
      <c r="K6" s="533" t="s">
        <v>54</v>
      </c>
      <c r="L6" s="534"/>
      <c r="M6" s="534"/>
      <c r="N6" s="534"/>
      <c r="O6" s="534"/>
      <c r="P6" s="535"/>
      <c r="Q6" s="533" t="s">
        <v>55</v>
      </c>
      <c r="R6" s="534"/>
      <c r="S6" s="534"/>
      <c r="T6" s="534"/>
      <c r="U6" s="534"/>
      <c r="V6" s="535"/>
      <c r="W6" s="533" t="s">
        <v>55</v>
      </c>
      <c r="X6" s="534"/>
      <c r="Y6" s="534"/>
      <c r="Z6" s="534"/>
      <c r="AA6" s="534"/>
      <c r="AB6" s="535"/>
      <c r="AC6" s="536" t="s">
        <v>56</v>
      </c>
      <c r="AD6" s="534"/>
      <c r="AE6" s="534"/>
      <c r="AF6" s="537"/>
      <c r="AG6" s="538" t="s">
        <v>57</v>
      </c>
    </row>
    <row r="7" spans="1:35" ht="71.25" customHeight="1" x14ac:dyDescent="0.2">
      <c r="A7" s="521"/>
      <c r="B7" s="551"/>
      <c r="C7" s="554"/>
      <c r="D7" s="554"/>
      <c r="E7" s="540" t="s">
        <v>58</v>
      </c>
      <c r="F7" s="534"/>
      <c r="G7" s="535"/>
      <c r="H7" s="540" t="s">
        <v>59</v>
      </c>
      <c r="I7" s="534"/>
      <c r="J7" s="535"/>
      <c r="K7" s="540" t="s">
        <v>58</v>
      </c>
      <c r="L7" s="534"/>
      <c r="M7" s="535"/>
      <c r="N7" s="540" t="s">
        <v>59</v>
      </c>
      <c r="O7" s="534"/>
      <c r="P7" s="535"/>
      <c r="Q7" s="540" t="s">
        <v>58</v>
      </c>
      <c r="R7" s="534"/>
      <c r="S7" s="535"/>
      <c r="T7" s="540" t="s">
        <v>59</v>
      </c>
      <c r="U7" s="534"/>
      <c r="V7" s="535"/>
      <c r="W7" s="540" t="s">
        <v>58</v>
      </c>
      <c r="X7" s="534"/>
      <c r="Y7" s="535"/>
      <c r="Z7" s="540" t="s">
        <v>59</v>
      </c>
      <c r="AA7" s="534"/>
      <c r="AB7" s="535"/>
      <c r="AC7" s="541" t="s">
        <v>60</v>
      </c>
      <c r="AD7" s="541" t="s">
        <v>61</v>
      </c>
      <c r="AE7" s="536" t="s">
        <v>62</v>
      </c>
      <c r="AF7" s="537"/>
      <c r="AG7" s="521"/>
    </row>
    <row r="8" spans="1:35" ht="41.25" customHeight="1" x14ac:dyDescent="0.2">
      <c r="A8" s="549"/>
      <c r="B8" s="552"/>
      <c r="C8" s="555"/>
      <c r="D8" s="555"/>
      <c r="E8" s="88" t="s">
        <v>63</v>
      </c>
      <c r="F8" s="89" t="s">
        <v>64</v>
      </c>
      <c r="G8" s="90" t="s">
        <v>65</v>
      </c>
      <c r="H8" s="88" t="s">
        <v>63</v>
      </c>
      <c r="I8" s="89" t="s">
        <v>64</v>
      </c>
      <c r="J8" s="90" t="s">
        <v>66</v>
      </c>
      <c r="K8" s="88" t="s">
        <v>63</v>
      </c>
      <c r="L8" s="89" t="s">
        <v>67</v>
      </c>
      <c r="M8" s="90" t="s">
        <v>68</v>
      </c>
      <c r="N8" s="88" t="s">
        <v>63</v>
      </c>
      <c r="O8" s="89" t="s">
        <v>67</v>
      </c>
      <c r="P8" s="90" t="s">
        <v>69</v>
      </c>
      <c r="Q8" s="88" t="s">
        <v>63</v>
      </c>
      <c r="R8" s="89" t="s">
        <v>67</v>
      </c>
      <c r="S8" s="90" t="s">
        <v>70</v>
      </c>
      <c r="T8" s="88" t="s">
        <v>63</v>
      </c>
      <c r="U8" s="89" t="s">
        <v>67</v>
      </c>
      <c r="V8" s="90" t="s">
        <v>71</v>
      </c>
      <c r="W8" s="88" t="s">
        <v>63</v>
      </c>
      <c r="X8" s="89" t="s">
        <v>67</v>
      </c>
      <c r="Y8" s="90" t="s">
        <v>72</v>
      </c>
      <c r="Z8" s="88" t="s">
        <v>63</v>
      </c>
      <c r="AA8" s="89" t="s">
        <v>67</v>
      </c>
      <c r="AB8" s="90" t="s">
        <v>73</v>
      </c>
      <c r="AC8" s="539"/>
      <c r="AD8" s="539"/>
      <c r="AE8" s="91" t="s">
        <v>74</v>
      </c>
      <c r="AF8" s="92" t="s">
        <v>19</v>
      </c>
      <c r="AG8" s="539"/>
    </row>
    <row r="9" spans="1:35" ht="14.25" x14ac:dyDescent="0.2">
      <c r="A9" s="93" t="s">
        <v>75</v>
      </c>
      <c r="B9" s="94">
        <v>1</v>
      </c>
      <c r="C9" s="95">
        <v>2</v>
      </c>
      <c r="D9" s="96">
        <v>3</v>
      </c>
      <c r="E9" s="97">
        <v>4</v>
      </c>
      <c r="F9" s="97">
        <v>5</v>
      </c>
      <c r="G9" s="97">
        <v>6</v>
      </c>
      <c r="H9" s="97">
        <v>7</v>
      </c>
      <c r="I9" s="97">
        <v>8</v>
      </c>
      <c r="J9" s="97">
        <v>9</v>
      </c>
      <c r="K9" s="98">
        <v>10</v>
      </c>
      <c r="L9" s="98">
        <v>11</v>
      </c>
      <c r="M9" s="98">
        <v>12</v>
      </c>
      <c r="N9" s="98">
        <v>13</v>
      </c>
      <c r="O9" s="98">
        <v>14</v>
      </c>
      <c r="P9" s="98">
        <v>15</v>
      </c>
      <c r="Q9" s="98">
        <v>16</v>
      </c>
      <c r="R9" s="98">
        <v>17</v>
      </c>
      <c r="S9" s="98">
        <v>18</v>
      </c>
      <c r="T9" s="98">
        <v>19</v>
      </c>
      <c r="U9" s="98">
        <v>20</v>
      </c>
      <c r="V9" s="98">
        <v>21</v>
      </c>
      <c r="W9" s="98">
        <v>22</v>
      </c>
      <c r="X9" s="98">
        <v>23</v>
      </c>
      <c r="Y9" s="98">
        <v>24</v>
      </c>
      <c r="Z9" s="98">
        <v>25</v>
      </c>
      <c r="AA9" s="98">
        <v>26</v>
      </c>
      <c r="AB9" s="98">
        <v>27</v>
      </c>
      <c r="AC9" s="99">
        <v>28</v>
      </c>
      <c r="AD9" s="99">
        <v>29</v>
      </c>
      <c r="AE9" s="99">
        <v>30</v>
      </c>
      <c r="AF9" s="100">
        <v>31</v>
      </c>
      <c r="AG9" s="98">
        <v>32</v>
      </c>
    </row>
    <row r="10" spans="1:35" ht="14.25" x14ac:dyDescent="0.2">
      <c r="A10" s="101"/>
      <c r="B10" s="102"/>
      <c r="C10" s="100" t="s">
        <v>76</v>
      </c>
      <c r="D10" s="103"/>
      <c r="E10" s="96" t="s">
        <v>77</v>
      </c>
      <c r="F10" s="103" t="s">
        <v>78</v>
      </c>
      <c r="G10" s="104" t="s">
        <v>79</v>
      </c>
      <c r="H10" s="103" t="s">
        <v>80</v>
      </c>
      <c r="I10" s="103" t="s">
        <v>81</v>
      </c>
      <c r="J10" s="103" t="s">
        <v>82</v>
      </c>
      <c r="K10" s="95" t="s">
        <v>83</v>
      </c>
      <c r="L10" s="100" t="s">
        <v>84</v>
      </c>
      <c r="M10" s="99" t="s">
        <v>85</v>
      </c>
      <c r="N10" s="95" t="s">
        <v>86</v>
      </c>
      <c r="O10" s="100" t="s">
        <v>87</v>
      </c>
      <c r="P10" s="99" t="s">
        <v>88</v>
      </c>
      <c r="Q10" s="95" t="s">
        <v>89</v>
      </c>
      <c r="R10" s="100" t="s">
        <v>90</v>
      </c>
      <c r="S10" s="99" t="s">
        <v>91</v>
      </c>
      <c r="T10" s="95" t="s">
        <v>92</v>
      </c>
      <c r="U10" s="100" t="s">
        <v>93</v>
      </c>
      <c r="V10" s="99" t="s">
        <v>94</v>
      </c>
      <c r="W10" s="95" t="s">
        <v>95</v>
      </c>
      <c r="X10" s="100" t="s">
        <v>96</v>
      </c>
      <c r="Y10" s="99" t="s">
        <v>97</v>
      </c>
      <c r="Z10" s="95" t="s">
        <v>98</v>
      </c>
      <c r="AA10" s="100" t="s">
        <v>99</v>
      </c>
      <c r="AB10" s="99" t="s">
        <v>100</v>
      </c>
      <c r="AC10" s="100" t="s">
        <v>101</v>
      </c>
      <c r="AD10" s="100" t="s">
        <v>102</v>
      </c>
      <c r="AE10" s="100" t="s">
        <v>103</v>
      </c>
      <c r="AF10" s="100" t="s">
        <v>104</v>
      </c>
      <c r="AG10" s="98"/>
    </row>
    <row r="11" spans="1:35" ht="19.5" customHeight="1" x14ac:dyDescent="0.2">
      <c r="A11" s="105"/>
      <c r="B11" s="106"/>
      <c r="C11" s="107" t="s">
        <v>105</v>
      </c>
      <c r="D11" s="108"/>
      <c r="E11" s="109"/>
      <c r="F11" s="108"/>
      <c r="G11" s="110"/>
      <c r="H11" s="108"/>
      <c r="I11" s="108"/>
      <c r="J11" s="108"/>
      <c r="K11" s="109"/>
      <c r="L11" s="108"/>
      <c r="M11" s="110"/>
      <c r="N11" s="109"/>
      <c r="O11" s="108"/>
      <c r="P11" s="110"/>
      <c r="Q11" s="109"/>
      <c r="R11" s="108"/>
      <c r="S11" s="110"/>
      <c r="T11" s="109"/>
      <c r="U11" s="108"/>
      <c r="V11" s="110"/>
      <c r="W11" s="109"/>
      <c r="X11" s="108"/>
      <c r="Y11" s="110"/>
      <c r="Z11" s="109"/>
      <c r="AA11" s="108"/>
      <c r="AB11" s="110"/>
      <c r="AC11" s="111"/>
      <c r="AD11" s="112"/>
      <c r="AE11" s="112"/>
      <c r="AF11" s="112"/>
      <c r="AG11" s="113"/>
      <c r="AH11" s="114"/>
      <c r="AI11" s="114"/>
    </row>
    <row r="12" spans="1:35" ht="22.5" customHeight="1" x14ac:dyDescent="0.2">
      <c r="A12" s="115" t="s">
        <v>106</v>
      </c>
      <c r="B12" s="116">
        <v>1</v>
      </c>
      <c r="C12" s="117" t="s">
        <v>107</v>
      </c>
      <c r="D12" s="118"/>
      <c r="E12" s="119"/>
      <c r="F12" s="120"/>
      <c r="G12" s="120"/>
      <c r="H12" s="121"/>
      <c r="I12" s="122"/>
      <c r="J12" s="123"/>
      <c r="K12" s="120"/>
      <c r="L12" s="120"/>
      <c r="M12" s="124"/>
      <c r="N12" s="119"/>
      <c r="O12" s="120"/>
      <c r="P12" s="124"/>
      <c r="Q12" s="120"/>
      <c r="R12" s="120"/>
      <c r="S12" s="124"/>
      <c r="T12" s="119"/>
      <c r="U12" s="120"/>
      <c r="V12" s="124"/>
      <c r="W12" s="120"/>
      <c r="X12" s="120"/>
      <c r="Y12" s="124"/>
      <c r="Z12" s="119"/>
      <c r="AA12" s="120"/>
      <c r="AB12" s="120"/>
      <c r="AC12" s="125"/>
      <c r="AD12" s="126"/>
      <c r="AE12" s="126"/>
      <c r="AF12" s="127"/>
      <c r="AG12" s="128"/>
      <c r="AH12" s="129"/>
      <c r="AI12" s="129"/>
    </row>
    <row r="13" spans="1:35" ht="30" customHeight="1" x14ac:dyDescent="0.2">
      <c r="A13" s="130" t="s">
        <v>108</v>
      </c>
      <c r="B13" s="131" t="s">
        <v>109</v>
      </c>
      <c r="C13" s="132" t="s">
        <v>110</v>
      </c>
      <c r="D13" s="133"/>
      <c r="E13" s="134"/>
      <c r="F13" s="135"/>
      <c r="G13" s="136">
        <f>SUM(G14:G16)</f>
        <v>0</v>
      </c>
      <c r="H13" s="134"/>
      <c r="I13" s="135"/>
      <c r="J13" s="136">
        <f>SUM(J14:J16)</f>
        <v>0</v>
      </c>
      <c r="K13" s="134"/>
      <c r="L13" s="135"/>
      <c r="M13" s="136">
        <f>SUM(M14:M16)</f>
        <v>0</v>
      </c>
      <c r="N13" s="134"/>
      <c r="O13" s="135"/>
      <c r="P13" s="136">
        <f>SUM(P14:P16)</f>
        <v>0</v>
      </c>
      <c r="Q13" s="134"/>
      <c r="R13" s="135"/>
      <c r="S13" s="136">
        <f>SUM(S14:S16)</f>
        <v>0</v>
      </c>
      <c r="T13" s="134"/>
      <c r="U13" s="135"/>
      <c r="V13" s="136">
        <f>SUM(V14:V16)</f>
        <v>0</v>
      </c>
      <c r="W13" s="134"/>
      <c r="X13" s="135"/>
      <c r="Y13" s="136">
        <f>SUM(Y14:Y16)</f>
        <v>0</v>
      </c>
      <c r="Z13" s="134"/>
      <c r="AA13" s="135"/>
      <c r="AB13" s="136">
        <f>SUM(AB14:AB16)</f>
        <v>0</v>
      </c>
      <c r="AC13" s="137">
        <f t="shared" ref="AC13:AC24" si="0">G13+M13+S13+Y13</f>
        <v>0</v>
      </c>
      <c r="AD13" s="138">
        <f t="shared" ref="AD13:AD24" si="1">J13+P13+V13+AB13</f>
        <v>0</v>
      </c>
      <c r="AE13" s="139">
        <f t="shared" ref="AE13:AE25" si="2">AC13-AD13</f>
        <v>0</v>
      </c>
      <c r="AF13" s="140" t="e">
        <f t="shared" ref="AF13:AF25" si="3">AE13/AC13</f>
        <v>#DIV/0!</v>
      </c>
      <c r="AG13" s="141"/>
      <c r="AH13" s="142"/>
      <c r="AI13" s="142"/>
    </row>
    <row r="14" spans="1:35" ht="30" customHeight="1" x14ac:dyDescent="0.2">
      <c r="A14" s="143" t="s">
        <v>111</v>
      </c>
      <c r="B14" s="144" t="s">
        <v>112</v>
      </c>
      <c r="C14" s="145" t="s">
        <v>113</v>
      </c>
      <c r="D14" s="146" t="s">
        <v>114</v>
      </c>
      <c r="E14" s="147"/>
      <c r="F14" s="148"/>
      <c r="G14" s="149">
        <f t="shared" ref="G14:G16" si="4">E14*F14</f>
        <v>0</v>
      </c>
      <c r="H14" s="147"/>
      <c r="I14" s="148">
        <f>F14</f>
        <v>0</v>
      </c>
      <c r="J14" s="149">
        <f t="shared" ref="J14:J16" si="5">H14*I14</f>
        <v>0</v>
      </c>
      <c r="K14" s="147"/>
      <c r="L14" s="148"/>
      <c r="M14" s="149">
        <f t="shared" ref="M14:M16" si="6">K14*L14</f>
        <v>0</v>
      </c>
      <c r="N14" s="147"/>
      <c r="O14" s="148"/>
      <c r="P14" s="149">
        <f t="shared" ref="P14:P16" si="7">N14*O14</f>
        <v>0</v>
      </c>
      <c r="Q14" s="147"/>
      <c r="R14" s="148"/>
      <c r="S14" s="149">
        <f t="shared" ref="S14:S16" si="8">Q14*R14</f>
        <v>0</v>
      </c>
      <c r="T14" s="147"/>
      <c r="U14" s="148"/>
      <c r="V14" s="149">
        <f t="shared" ref="V14:V16" si="9">T14*U14</f>
        <v>0</v>
      </c>
      <c r="W14" s="147"/>
      <c r="X14" s="148"/>
      <c r="Y14" s="149">
        <f t="shared" ref="Y14:Y16" si="10">W14*X14</f>
        <v>0</v>
      </c>
      <c r="Z14" s="147"/>
      <c r="AA14" s="148"/>
      <c r="AB14" s="149">
        <f t="shared" ref="AB14:AB16" si="11">Z14*AA14</f>
        <v>0</v>
      </c>
      <c r="AC14" s="150">
        <f t="shared" si="0"/>
        <v>0</v>
      </c>
      <c r="AD14" s="151">
        <f t="shared" si="1"/>
        <v>0</v>
      </c>
      <c r="AE14" s="152">
        <f t="shared" si="2"/>
        <v>0</v>
      </c>
      <c r="AF14" s="153" t="e">
        <f t="shared" si="3"/>
        <v>#DIV/0!</v>
      </c>
      <c r="AG14" s="154"/>
      <c r="AH14" s="129"/>
      <c r="AI14" s="129"/>
    </row>
    <row r="15" spans="1:35" ht="30" customHeight="1" x14ac:dyDescent="0.2">
      <c r="A15" s="143" t="s">
        <v>111</v>
      </c>
      <c r="B15" s="144" t="s">
        <v>115</v>
      </c>
      <c r="C15" s="145" t="s">
        <v>113</v>
      </c>
      <c r="D15" s="146" t="s">
        <v>114</v>
      </c>
      <c r="E15" s="147"/>
      <c r="F15" s="148"/>
      <c r="G15" s="149">
        <f t="shared" si="4"/>
        <v>0</v>
      </c>
      <c r="H15" s="147"/>
      <c r="I15" s="148"/>
      <c r="J15" s="149">
        <f t="shared" si="5"/>
        <v>0</v>
      </c>
      <c r="K15" s="147"/>
      <c r="L15" s="148"/>
      <c r="M15" s="149">
        <f t="shared" si="6"/>
        <v>0</v>
      </c>
      <c r="N15" s="147"/>
      <c r="O15" s="148"/>
      <c r="P15" s="149">
        <f t="shared" si="7"/>
        <v>0</v>
      </c>
      <c r="Q15" s="147"/>
      <c r="R15" s="148"/>
      <c r="S15" s="149">
        <f t="shared" si="8"/>
        <v>0</v>
      </c>
      <c r="T15" s="147"/>
      <c r="U15" s="148"/>
      <c r="V15" s="149">
        <f t="shared" si="9"/>
        <v>0</v>
      </c>
      <c r="W15" s="147"/>
      <c r="X15" s="148"/>
      <c r="Y15" s="149">
        <f t="shared" si="10"/>
        <v>0</v>
      </c>
      <c r="Z15" s="147"/>
      <c r="AA15" s="148"/>
      <c r="AB15" s="149">
        <f t="shared" si="11"/>
        <v>0</v>
      </c>
      <c r="AC15" s="150">
        <f t="shared" si="0"/>
        <v>0</v>
      </c>
      <c r="AD15" s="151">
        <f t="shared" si="1"/>
        <v>0</v>
      </c>
      <c r="AE15" s="152">
        <f t="shared" si="2"/>
        <v>0</v>
      </c>
      <c r="AF15" s="153" t="e">
        <f t="shared" si="3"/>
        <v>#DIV/0!</v>
      </c>
      <c r="AG15" s="154"/>
      <c r="AH15" s="129"/>
      <c r="AI15" s="129"/>
    </row>
    <row r="16" spans="1:35" ht="30" customHeight="1" x14ac:dyDescent="0.2">
      <c r="A16" s="155" t="s">
        <v>111</v>
      </c>
      <c r="B16" s="156" t="s">
        <v>116</v>
      </c>
      <c r="C16" s="157" t="s">
        <v>113</v>
      </c>
      <c r="D16" s="158" t="s">
        <v>114</v>
      </c>
      <c r="E16" s="159"/>
      <c r="F16" s="160"/>
      <c r="G16" s="161">
        <f t="shared" si="4"/>
        <v>0</v>
      </c>
      <c r="H16" s="159"/>
      <c r="I16" s="160"/>
      <c r="J16" s="161">
        <f t="shared" si="5"/>
        <v>0</v>
      </c>
      <c r="K16" s="159"/>
      <c r="L16" s="160"/>
      <c r="M16" s="161">
        <f t="shared" si="6"/>
        <v>0</v>
      </c>
      <c r="N16" s="159"/>
      <c r="O16" s="160"/>
      <c r="P16" s="161">
        <f t="shared" si="7"/>
        <v>0</v>
      </c>
      <c r="Q16" s="159"/>
      <c r="R16" s="160"/>
      <c r="S16" s="161">
        <f t="shared" si="8"/>
        <v>0</v>
      </c>
      <c r="T16" s="159"/>
      <c r="U16" s="160"/>
      <c r="V16" s="161">
        <f t="shared" si="9"/>
        <v>0</v>
      </c>
      <c r="W16" s="159"/>
      <c r="X16" s="160"/>
      <c r="Y16" s="161">
        <f t="shared" si="10"/>
        <v>0</v>
      </c>
      <c r="Z16" s="159"/>
      <c r="AA16" s="160"/>
      <c r="AB16" s="161">
        <f t="shared" si="11"/>
        <v>0</v>
      </c>
      <c r="AC16" s="162">
        <f t="shared" si="0"/>
        <v>0</v>
      </c>
      <c r="AD16" s="163">
        <f t="shared" si="1"/>
        <v>0</v>
      </c>
      <c r="AE16" s="164">
        <f t="shared" si="2"/>
        <v>0</v>
      </c>
      <c r="AF16" s="165" t="e">
        <f t="shared" si="3"/>
        <v>#DIV/0!</v>
      </c>
      <c r="AG16" s="166"/>
      <c r="AH16" s="129"/>
      <c r="AI16" s="129"/>
    </row>
    <row r="17" spans="1:35" ht="30" customHeight="1" x14ac:dyDescent="0.2">
      <c r="A17" s="130" t="s">
        <v>108</v>
      </c>
      <c r="B17" s="131" t="s">
        <v>117</v>
      </c>
      <c r="C17" s="132" t="s">
        <v>118</v>
      </c>
      <c r="D17" s="133"/>
      <c r="E17" s="134"/>
      <c r="F17" s="135"/>
      <c r="G17" s="136">
        <f>SUM(G18:G20)</f>
        <v>0</v>
      </c>
      <c r="H17" s="134"/>
      <c r="I17" s="135"/>
      <c r="J17" s="136">
        <f>SUM(J18:J20)</f>
        <v>0</v>
      </c>
      <c r="K17" s="134"/>
      <c r="L17" s="135"/>
      <c r="M17" s="136">
        <f>SUM(M18:M20)</f>
        <v>0</v>
      </c>
      <c r="N17" s="134"/>
      <c r="O17" s="135"/>
      <c r="P17" s="167">
        <v>0</v>
      </c>
      <c r="Q17" s="134"/>
      <c r="R17" s="135"/>
      <c r="S17" s="136">
        <f>SUM(S18:S20)</f>
        <v>0</v>
      </c>
      <c r="T17" s="134"/>
      <c r="U17" s="135"/>
      <c r="V17" s="167">
        <v>0</v>
      </c>
      <c r="W17" s="134"/>
      <c r="X17" s="135"/>
      <c r="Y17" s="136">
        <f>SUM(Y18:Y20)</f>
        <v>0</v>
      </c>
      <c r="Z17" s="134"/>
      <c r="AA17" s="135"/>
      <c r="AB17" s="167">
        <v>0</v>
      </c>
      <c r="AC17" s="137">
        <f t="shared" si="0"/>
        <v>0</v>
      </c>
      <c r="AD17" s="138">
        <f t="shared" si="1"/>
        <v>0</v>
      </c>
      <c r="AE17" s="139">
        <f t="shared" si="2"/>
        <v>0</v>
      </c>
      <c r="AF17" s="140" t="e">
        <f t="shared" si="3"/>
        <v>#DIV/0!</v>
      </c>
      <c r="AG17" s="141"/>
      <c r="AH17" s="142"/>
      <c r="AI17" s="142"/>
    </row>
    <row r="18" spans="1:35" ht="30" customHeight="1" x14ac:dyDescent="0.2">
      <c r="A18" s="143" t="s">
        <v>111</v>
      </c>
      <c r="B18" s="144" t="s">
        <v>112</v>
      </c>
      <c r="C18" s="145" t="s">
        <v>113</v>
      </c>
      <c r="D18" s="146" t="s">
        <v>114</v>
      </c>
      <c r="E18" s="147"/>
      <c r="F18" s="148"/>
      <c r="G18" s="149">
        <f t="shared" ref="G18:G20" si="12">E18*F18</f>
        <v>0</v>
      </c>
      <c r="H18" s="147"/>
      <c r="I18" s="148"/>
      <c r="J18" s="149">
        <f t="shared" ref="J18:J20" si="13">H18*I18</f>
        <v>0</v>
      </c>
      <c r="K18" s="147"/>
      <c r="L18" s="148"/>
      <c r="M18" s="149">
        <f t="shared" ref="M18:M20" si="14">K18*L18</f>
        <v>0</v>
      </c>
      <c r="N18" s="147"/>
      <c r="O18" s="148"/>
      <c r="P18" s="168">
        <v>0</v>
      </c>
      <c r="Q18" s="147"/>
      <c r="R18" s="148"/>
      <c r="S18" s="149">
        <f t="shared" ref="S18:S20" si="15">Q18*R18</f>
        <v>0</v>
      </c>
      <c r="T18" s="147"/>
      <c r="U18" s="148"/>
      <c r="V18" s="168">
        <v>0</v>
      </c>
      <c r="W18" s="147"/>
      <c r="X18" s="148"/>
      <c r="Y18" s="149">
        <f t="shared" ref="Y18:Y20" si="16">W18*X18</f>
        <v>0</v>
      </c>
      <c r="Z18" s="147"/>
      <c r="AA18" s="148"/>
      <c r="AB18" s="168">
        <v>0</v>
      </c>
      <c r="AC18" s="150">
        <f t="shared" si="0"/>
        <v>0</v>
      </c>
      <c r="AD18" s="151">
        <f t="shared" si="1"/>
        <v>0</v>
      </c>
      <c r="AE18" s="152">
        <f t="shared" si="2"/>
        <v>0</v>
      </c>
      <c r="AF18" s="153" t="e">
        <f t="shared" si="3"/>
        <v>#DIV/0!</v>
      </c>
      <c r="AG18" s="154"/>
      <c r="AH18" s="129"/>
      <c r="AI18" s="129"/>
    </row>
    <row r="19" spans="1:35" ht="30" customHeight="1" x14ac:dyDescent="0.2">
      <c r="A19" s="143" t="s">
        <v>111</v>
      </c>
      <c r="B19" s="144" t="s">
        <v>115</v>
      </c>
      <c r="C19" s="145" t="s">
        <v>113</v>
      </c>
      <c r="D19" s="146" t="s">
        <v>114</v>
      </c>
      <c r="E19" s="147"/>
      <c r="F19" s="148"/>
      <c r="G19" s="149">
        <f t="shared" si="12"/>
        <v>0</v>
      </c>
      <c r="H19" s="147"/>
      <c r="I19" s="148"/>
      <c r="J19" s="149">
        <f t="shared" si="13"/>
        <v>0</v>
      </c>
      <c r="K19" s="147"/>
      <c r="L19" s="148"/>
      <c r="M19" s="149">
        <f t="shared" si="14"/>
        <v>0</v>
      </c>
      <c r="N19" s="147"/>
      <c r="O19" s="148"/>
      <c r="P19" s="168">
        <v>0</v>
      </c>
      <c r="Q19" s="147"/>
      <c r="R19" s="148"/>
      <c r="S19" s="149">
        <f t="shared" si="15"/>
        <v>0</v>
      </c>
      <c r="T19" s="147"/>
      <c r="U19" s="148"/>
      <c r="V19" s="168">
        <v>0</v>
      </c>
      <c r="W19" s="147"/>
      <c r="X19" s="148"/>
      <c r="Y19" s="149">
        <f t="shared" si="16"/>
        <v>0</v>
      </c>
      <c r="Z19" s="147"/>
      <c r="AA19" s="148"/>
      <c r="AB19" s="168">
        <v>0</v>
      </c>
      <c r="AC19" s="150">
        <f t="shared" si="0"/>
        <v>0</v>
      </c>
      <c r="AD19" s="151">
        <f t="shared" si="1"/>
        <v>0</v>
      </c>
      <c r="AE19" s="152">
        <f t="shared" si="2"/>
        <v>0</v>
      </c>
      <c r="AF19" s="153" t="e">
        <f t="shared" si="3"/>
        <v>#DIV/0!</v>
      </c>
      <c r="AG19" s="154"/>
      <c r="AH19" s="129"/>
      <c r="AI19" s="129"/>
    </row>
    <row r="20" spans="1:35" ht="30" customHeight="1" x14ac:dyDescent="0.2">
      <c r="A20" s="169" t="s">
        <v>111</v>
      </c>
      <c r="B20" s="170" t="s">
        <v>116</v>
      </c>
      <c r="C20" s="171" t="s">
        <v>113</v>
      </c>
      <c r="D20" s="172" t="s">
        <v>114</v>
      </c>
      <c r="E20" s="173"/>
      <c r="F20" s="174"/>
      <c r="G20" s="175">
        <f t="shared" si="12"/>
        <v>0</v>
      </c>
      <c r="H20" s="173"/>
      <c r="I20" s="174"/>
      <c r="J20" s="175">
        <f t="shared" si="13"/>
        <v>0</v>
      </c>
      <c r="K20" s="173"/>
      <c r="L20" s="174"/>
      <c r="M20" s="175">
        <f t="shared" si="14"/>
        <v>0</v>
      </c>
      <c r="N20" s="173"/>
      <c r="O20" s="174"/>
      <c r="P20" s="176">
        <v>0</v>
      </c>
      <c r="Q20" s="173"/>
      <c r="R20" s="174"/>
      <c r="S20" s="175">
        <f t="shared" si="15"/>
        <v>0</v>
      </c>
      <c r="T20" s="173"/>
      <c r="U20" s="174"/>
      <c r="V20" s="176">
        <v>0</v>
      </c>
      <c r="W20" s="173"/>
      <c r="X20" s="174"/>
      <c r="Y20" s="175">
        <f t="shared" si="16"/>
        <v>0</v>
      </c>
      <c r="Z20" s="173"/>
      <c r="AA20" s="174"/>
      <c r="AB20" s="176">
        <v>0</v>
      </c>
      <c r="AC20" s="162">
        <f t="shared" si="0"/>
        <v>0</v>
      </c>
      <c r="AD20" s="163">
        <f t="shared" si="1"/>
        <v>0</v>
      </c>
      <c r="AE20" s="164">
        <f t="shared" si="2"/>
        <v>0</v>
      </c>
      <c r="AF20" s="153" t="e">
        <f t="shared" si="3"/>
        <v>#DIV/0!</v>
      </c>
      <c r="AG20" s="154"/>
      <c r="AH20" s="129"/>
      <c r="AI20" s="129"/>
    </row>
    <row r="21" spans="1:35" ht="30" customHeight="1" x14ac:dyDescent="0.2">
      <c r="A21" s="130" t="s">
        <v>108</v>
      </c>
      <c r="B21" s="131" t="s">
        <v>119</v>
      </c>
      <c r="C21" s="132" t="s">
        <v>120</v>
      </c>
      <c r="D21" s="133"/>
      <c r="E21" s="134"/>
      <c r="F21" s="135"/>
      <c r="G21" s="136">
        <f>SUM(G22:G24)</f>
        <v>0</v>
      </c>
      <c r="H21" s="134"/>
      <c r="I21" s="135"/>
      <c r="J21" s="136">
        <f>SUM(J22:J24)</f>
        <v>0</v>
      </c>
      <c r="K21" s="134"/>
      <c r="L21" s="135"/>
      <c r="M21" s="136">
        <f>SUM(M22:M24)</f>
        <v>0</v>
      </c>
      <c r="N21" s="134"/>
      <c r="O21" s="135"/>
      <c r="P21" s="167">
        <f>SUM(P22:P24)</f>
        <v>0</v>
      </c>
      <c r="Q21" s="134"/>
      <c r="R21" s="135"/>
      <c r="S21" s="136">
        <f>SUM(S22:S24)</f>
        <v>0</v>
      </c>
      <c r="T21" s="134"/>
      <c r="U21" s="135"/>
      <c r="V21" s="167">
        <f>SUM(V22:V24)</f>
        <v>0</v>
      </c>
      <c r="W21" s="134"/>
      <c r="X21" s="135"/>
      <c r="Y21" s="136">
        <f>SUM(Y22:Y24)</f>
        <v>0</v>
      </c>
      <c r="Z21" s="134"/>
      <c r="AA21" s="135"/>
      <c r="AB21" s="167">
        <f>SUM(AB22:AB24)</f>
        <v>0</v>
      </c>
      <c r="AC21" s="137">
        <f t="shared" si="0"/>
        <v>0</v>
      </c>
      <c r="AD21" s="138">
        <f t="shared" si="1"/>
        <v>0</v>
      </c>
      <c r="AE21" s="139">
        <f t="shared" si="2"/>
        <v>0</v>
      </c>
      <c r="AF21" s="177" t="e">
        <f t="shared" si="3"/>
        <v>#DIV/0!</v>
      </c>
      <c r="AG21" s="178"/>
      <c r="AH21" s="142"/>
      <c r="AI21" s="142"/>
    </row>
    <row r="22" spans="1:35" ht="30" customHeight="1" x14ac:dyDescent="0.2">
      <c r="A22" s="143" t="s">
        <v>111</v>
      </c>
      <c r="B22" s="144" t="s">
        <v>112</v>
      </c>
      <c r="C22" s="145" t="s">
        <v>113</v>
      </c>
      <c r="D22" s="146" t="s">
        <v>114</v>
      </c>
      <c r="E22" s="147"/>
      <c r="F22" s="148"/>
      <c r="G22" s="149">
        <f t="shared" ref="G22:G24" si="17">E22*F22</f>
        <v>0</v>
      </c>
      <c r="H22" s="147"/>
      <c r="I22" s="148"/>
      <c r="J22" s="149">
        <f t="shared" ref="J22:J24" si="18">H22*I22</f>
        <v>0</v>
      </c>
      <c r="K22" s="147"/>
      <c r="L22" s="148"/>
      <c r="M22" s="149">
        <f t="shared" ref="M22:M24" si="19">K22*L22</f>
        <v>0</v>
      </c>
      <c r="N22" s="147"/>
      <c r="O22" s="148"/>
      <c r="P22" s="168">
        <f t="shared" ref="P22:P24" si="20">N22*O22</f>
        <v>0</v>
      </c>
      <c r="Q22" s="147"/>
      <c r="R22" s="148"/>
      <c r="S22" s="149">
        <f t="shared" ref="S22:S24" si="21">Q22*R22</f>
        <v>0</v>
      </c>
      <c r="T22" s="147"/>
      <c r="U22" s="148"/>
      <c r="V22" s="168">
        <f t="shared" ref="V22:V24" si="22">T22*U22</f>
        <v>0</v>
      </c>
      <c r="W22" s="147"/>
      <c r="X22" s="148"/>
      <c r="Y22" s="149">
        <f t="shared" ref="Y22:Y24" si="23">W22*X22</f>
        <v>0</v>
      </c>
      <c r="Z22" s="147"/>
      <c r="AA22" s="148"/>
      <c r="AB22" s="168">
        <f t="shared" ref="AB22:AB24" si="24">Z22*AA22</f>
        <v>0</v>
      </c>
      <c r="AC22" s="150">
        <f t="shared" si="0"/>
        <v>0</v>
      </c>
      <c r="AD22" s="151">
        <f t="shared" si="1"/>
        <v>0</v>
      </c>
      <c r="AE22" s="152">
        <f t="shared" si="2"/>
        <v>0</v>
      </c>
      <c r="AF22" s="153" t="e">
        <f t="shared" si="3"/>
        <v>#DIV/0!</v>
      </c>
      <c r="AG22" s="154"/>
      <c r="AH22" s="129"/>
      <c r="AI22" s="129"/>
    </row>
    <row r="23" spans="1:35" ht="30" customHeight="1" x14ac:dyDescent="0.2">
      <c r="A23" s="143" t="s">
        <v>111</v>
      </c>
      <c r="B23" s="144" t="s">
        <v>115</v>
      </c>
      <c r="C23" s="145" t="s">
        <v>113</v>
      </c>
      <c r="D23" s="146" t="s">
        <v>114</v>
      </c>
      <c r="E23" s="147"/>
      <c r="F23" s="148"/>
      <c r="G23" s="149">
        <f t="shared" si="17"/>
        <v>0</v>
      </c>
      <c r="H23" s="147"/>
      <c r="I23" s="148"/>
      <c r="J23" s="149">
        <f t="shared" si="18"/>
        <v>0</v>
      </c>
      <c r="K23" s="147"/>
      <c r="L23" s="148"/>
      <c r="M23" s="149">
        <f t="shared" si="19"/>
        <v>0</v>
      </c>
      <c r="N23" s="147"/>
      <c r="O23" s="148"/>
      <c r="P23" s="168">
        <f t="shared" si="20"/>
        <v>0</v>
      </c>
      <c r="Q23" s="147"/>
      <c r="R23" s="148"/>
      <c r="S23" s="149">
        <f t="shared" si="21"/>
        <v>0</v>
      </c>
      <c r="T23" s="147"/>
      <c r="U23" s="148"/>
      <c r="V23" s="168">
        <f t="shared" si="22"/>
        <v>0</v>
      </c>
      <c r="W23" s="147"/>
      <c r="X23" s="148"/>
      <c r="Y23" s="149">
        <f t="shared" si="23"/>
        <v>0</v>
      </c>
      <c r="Z23" s="147"/>
      <c r="AA23" s="148"/>
      <c r="AB23" s="168">
        <f t="shared" si="24"/>
        <v>0</v>
      </c>
      <c r="AC23" s="150">
        <f t="shared" si="0"/>
        <v>0</v>
      </c>
      <c r="AD23" s="151">
        <f t="shared" si="1"/>
        <v>0</v>
      </c>
      <c r="AE23" s="152">
        <f t="shared" si="2"/>
        <v>0</v>
      </c>
      <c r="AF23" s="153" t="e">
        <f t="shared" si="3"/>
        <v>#DIV/0!</v>
      </c>
      <c r="AG23" s="154"/>
      <c r="AH23" s="129"/>
      <c r="AI23" s="129"/>
    </row>
    <row r="24" spans="1:35" ht="30" customHeight="1" x14ac:dyDescent="0.2">
      <c r="A24" s="169" t="s">
        <v>111</v>
      </c>
      <c r="B24" s="170" t="s">
        <v>116</v>
      </c>
      <c r="C24" s="171" t="s">
        <v>113</v>
      </c>
      <c r="D24" s="172" t="s">
        <v>114</v>
      </c>
      <c r="E24" s="173"/>
      <c r="F24" s="174"/>
      <c r="G24" s="175">
        <f t="shared" si="17"/>
        <v>0</v>
      </c>
      <c r="H24" s="173"/>
      <c r="I24" s="174"/>
      <c r="J24" s="175">
        <f t="shared" si="18"/>
        <v>0</v>
      </c>
      <c r="K24" s="173"/>
      <c r="L24" s="174"/>
      <c r="M24" s="175">
        <f t="shared" si="19"/>
        <v>0</v>
      </c>
      <c r="N24" s="173"/>
      <c r="O24" s="174"/>
      <c r="P24" s="176">
        <f t="shared" si="20"/>
        <v>0</v>
      </c>
      <c r="Q24" s="173"/>
      <c r="R24" s="174"/>
      <c r="S24" s="175">
        <f t="shared" si="21"/>
        <v>0</v>
      </c>
      <c r="T24" s="173"/>
      <c r="U24" s="174"/>
      <c r="V24" s="176">
        <f t="shared" si="22"/>
        <v>0</v>
      </c>
      <c r="W24" s="173"/>
      <c r="X24" s="174"/>
      <c r="Y24" s="175">
        <f t="shared" si="23"/>
        <v>0</v>
      </c>
      <c r="Z24" s="173"/>
      <c r="AA24" s="174"/>
      <c r="AB24" s="176">
        <f t="shared" si="24"/>
        <v>0</v>
      </c>
      <c r="AC24" s="162">
        <f t="shared" si="0"/>
        <v>0</v>
      </c>
      <c r="AD24" s="163">
        <f t="shared" si="1"/>
        <v>0</v>
      </c>
      <c r="AE24" s="164">
        <f t="shared" si="2"/>
        <v>0</v>
      </c>
      <c r="AF24" s="179" t="e">
        <f t="shared" si="3"/>
        <v>#DIV/0!</v>
      </c>
      <c r="AG24" s="180"/>
      <c r="AH24" s="129"/>
      <c r="AI24" s="129"/>
    </row>
    <row r="25" spans="1:35" ht="15.75" customHeight="1" x14ac:dyDescent="0.2">
      <c r="A25" s="181" t="s">
        <v>121</v>
      </c>
      <c r="B25" s="182"/>
      <c r="C25" s="183"/>
      <c r="D25" s="184"/>
      <c r="E25" s="185"/>
      <c r="F25" s="185"/>
      <c r="G25" s="186">
        <f>G21+G17+G13</f>
        <v>0</v>
      </c>
      <c r="H25" s="185"/>
      <c r="I25" s="187"/>
      <c r="J25" s="188">
        <f>J21+J17+J13</f>
        <v>0</v>
      </c>
      <c r="K25" s="189"/>
      <c r="L25" s="185"/>
      <c r="M25" s="186">
        <f>M21+M17+M13</f>
        <v>0</v>
      </c>
      <c r="N25" s="185"/>
      <c r="O25" s="185"/>
      <c r="P25" s="188">
        <f>P21+P17+P13</f>
        <v>0</v>
      </c>
      <c r="Q25" s="189"/>
      <c r="R25" s="185"/>
      <c r="S25" s="186">
        <f>S21+S17+S13</f>
        <v>0</v>
      </c>
      <c r="T25" s="185"/>
      <c r="U25" s="185"/>
      <c r="V25" s="188">
        <f>V21+V17+V13</f>
        <v>0</v>
      </c>
      <c r="W25" s="189"/>
      <c r="X25" s="185"/>
      <c r="Y25" s="186">
        <f>Y21+Y17+Y13</f>
        <v>0</v>
      </c>
      <c r="Z25" s="185"/>
      <c r="AA25" s="185"/>
      <c r="AB25" s="188">
        <f t="shared" ref="AB25:AD25" si="25">AB21+AB17+AB13</f>
        <v>0</v>
      </c>
      <c r="AC25" s="188">
        <f t="shared" si="25"/>
        <v>0</v>
      </c>
      <c r="AD25" s="190">
        <f t="shared" si="25"/>
        <v>0</v>
      </c>
      <c r="AE25" s="187">
        <f t="shared" si="2"/>
        <v>0</v>
      </c>
      <c r="AF25" s="191" t="e">
        <f t="shared" si="3"/>
        <v>#DIV/0!</v>
      </c>
      <c r="AG25" s="192"/>
      <c r="AH25" s="129"/>
      <c r="AI25" s="129"/>
    </row>
    <row r="26" spans="1:35" ht="30" customHeight="1" x14ac:dyDescent="0.2">
      <c r="A26" s="193" t="s">
        <v>106</v>
      </c>
      <c r="B26" s="194">
        <v>2</v>
      </c>
      <c r="C26" s="195" t="s">
        <v>122</v>
      </c>
      <c r="D26" s="196"/>
      <c r="E26" s="197"/>
      <c r="F26" s="197"/>
      <c r="G26" s="197"/>
      <c r="H26" s="198"/>
      <c r="I26" s="197"/>
      <c r="J26" s="197"/>
      <c r="K26" s="197"/>
      <c r="L26" s="197"/>
      <c r="M26" s="199"/>
      <c r="N26" s="198"/>
      <c r="O26" s="197"/>
      <c r="P26" s="199"/>
      <c r="Q26" s="197"/>
      <c r="R26" s="197"/>
      <c r="S26" s="199"/>
      <c r="T26" s="198"/>
      <c r="U26" s="197"/>
      <c r="V26" s="199"/>
      <c r="W26" s="197"/>
      <c r="X26" s="197"/>
      <c r="Y26" s="199"/>
      <c r="Z26" s="198"/>
      <c r="AA26" s="197"/>
      <c r="AB26" s="197"/>
      <c r="AC26" s="125"/>
      <c r="AD26" s="126"/>
      <c r="AE26" s="126"/>
      <c r="AF26" s="127"/>
      <c r="AG26" s="128"/>
      <c r="AH26" s="129"/>
      <c r="AI26" s="129"/>
    </row>
    <row r="27" spans="1:35" ht="30" customHeight="1" x14ac:dyDescent="0.2">
      <c r="A27" s="130" t="s">
        <v>108</v>
      </c>
      <c r="B27" s="131" t="s">
        <v>123</v>
      </c>
      <c r="C27" s="200" t="s">
        <v>124</v>
      </c>
      <c r="D27" s="201"/>
      <c r="E27" s="134"/>
      <c r="F27" s="135"/>
      <c r="G27" s="136">
        <f>G28</f>
        <v>0</v>
      </c>
      <c r="H27" s="134"/>
      <c r="I27" s="135"/>
      <c r="J27" s="136">
        <f>J28</f>
        <v>0</v>
      </c>
      <c r="K27" s="134"/>
      <c r="L27" s="135"/>
      <c r="M27" s="136">
        <f>M28</f>
        <v>0</v>
      </c>
      <c r="N27" s="134"/>
      <c r="O27" s="135"/>
      <c r="P27" s="167">
        <f>P28</f>
        <v>0</v>
      </c>
      <c r="Q27" s="134"/>
      <c r="R27" s="135"/>
      <c r="S27" s="136">
        <f>S28</f>
        <v>0</v>
      </c>
      <c r="T27" s="134"/>
      <c r="U27" s="135"/>
      <c r="V27" s="167">
        <f>V28</f>
        <v>0</v>
      </c>
      <c r="W27" s="134"/>
      <c r="X27" s="135"/>
      <c r="Y27" s="136">
        <f>Y28</f>
        <v>0</v>
      </c>
      <c r="Z27" s="134"/>
      <c r="AA27" s="135"/>
      <c r="AB27" s="167">
        <f>AB28</f>
        <v>0</v>
      </c>
      <c r="AC27" s="137">
        <f t="shared" ref="AC27:AC28" si="26">G27+M27+S27+Y27</f>
        <v>0</v>
      </c>
      <c r="AD27" s="138">
        <f t="shared" ref="AD27:AD28" si="27">J27+P27+V27+AB27</f>
        <v>0</v>
      </c>
      <c r="AE27" s="139">
        <f t="shared" ref="AE27:AE28" si="28">AC27-AD27</f>
        <v>0</v>
      </c>
      <c r="AF27" s="140" t="e">
        <f t="shared" ref="AF27:AF29" si="29">AE27/AC27</f>
        <v>#DIV/0!</v>
      </c>
      <c r="AG27" s="141"/>
      <c r="AH27" s="142"/>
      <c r="AI27" s="142"/>
    </row>
    <row r="28" spans="1:35" ht="30" customHeight="1" x14ac:dyDescent="0.2">
      <c r="A28" s="155" t="s">
        <v>111</v>
      </c>
      <c r="B28" s="156" t="s">
        <v>112</v>
      </c>
      <c r="C28" s="145" t="s">
        <v>113</v>
      </c>
      <c r="D28" s="158" t="s">
        <v>114</v>
      </c>
      <c r="E28" s="173"/>
      <c r="F28" s="174"/>
      <c r="G28" s="175">
        <f>G25*22%</f>
        <v>0</v>
      </c>
      <c r="H28" s="173"/>
      <c r="I28" s="174">
        <f>F28</f>
        <v>0</v>
      </c>
      <c r="J28" s="175">
        <f>J25*22%</f>
        <v>0</v>
      </c>
      <c r="K28" s="173"/>
      <c r="L28" s="174"/>
      <c r="M28" s="175">
        <f>M25*22%</f>
        <v>0</v>
      </c>
      <c r="N28" s="173"/>
      <c r="O28" s="174"/>
      <c r="P28" s="176">
        <f>P25*22%</f>
        <v>0</v>
      </c>
      <c r="Q28" s="173"/>
      <c r="R28" s="174"/>
      <c r="S28" s="175">
        <f>S25*22%</f>
        <v>0</v>
      </c>
      <c r="T28" s="173"/>
      <c r="U28" s="174"/>
      <c r="V28" s="176">
        <f>V25*22%</f>
        <v>0</v>
      </c>
      <c r="W28" s="173"/>
      <c r="X28" s="174"/>
      <c r="Y28" s="175">
        <f>Y25*22%</f>
        <v>0</v>
      </c>
      <c r="Z28" s="173"/>
      <c r="AA28" s="174"/>
      <c r="AB28" s="176">
        <f>AB25*22%</f>
        <v>0</v>
      </c>
      <c r="AC28" s="162">
        <f t="shared" si="26"/>
        <v>0</v>
      </c>
      <c r="AD28" s="163">
        <f t="shared" si="27"/>
        <v>0</v>
      </c>
      <c r="AE28" s="164">
        <f t="shared" si="28"/>
        <v>0</v>
      </c>
      <c r="AF28" s="179" t="e">
        <f t="shared" si="29"/>
        <v>#DIV/0!</v>
      </c>
      <c r="AG28" s="180"/>
      <c r="AH28" s="129"/>
      <c r="AI28" s="129"/>
    </row>
    <row r="29" spans="1:35" ht="15.75" customHeight="1" x14ac:dyDescent="0.2">
      <c r="A29" s="181" t="s">
        <v>125</v>
      </c>
      <c r="B29" s="182"/>
      <c r="C29" s="202"/>
      <c r="D29" s="203"/>
      <c r="E29" s="185"/>
      <c r="F29" s="185"/>
      <c r="G29" s="188">
        <f>G27</f>
        <v>0</v>
      </c>
      <c r="H29" s="185"/>
      <c r="I29" s="187"/>
      <c r="J29" s="188">
        <f>J27</f>
        <v>0</v>
      </c>
      <c r="K29" s="189"/>
      <c r="L29" s="185"/>
      <c r="M29" s="186">
        <f>M27</f>
        <v>0</v>
      </c>
      <c r="N29" s="185"/>
      <c r="O29" s="185"/>
      <c r="P29" s="188">
        <f>P27</f>
        <v>0</v>
      </c>
      <c r="Q29" s="189"/>
      <c r="R29" s="185"/>
      <c r="S29" s="186">
        <f>S27</f>
        <v>0</v>
      </c>
      <c r="T29" s="185"/>
      <c r="U29" s="185"/>
      <c r="V29" s="188">
        <f>V27</f>
        <v>0</v>
      </c>
      <c r="W29" s="189"/>
      <c r="X29" s="185"/>
      <c r="Y29" s="186">
        <f>Y27</f>
        <v>0</v>
      </c>
      <c r="Z29" s="185"/>
      <c r="AA29" s="185"/>
      <c r="AB29" s="188">
        <f>AB27</f>
        <v>0</v>
      </c>
      <c r="AC29" s="188">
        <f t="shared" ref="AC29:AE29" si="30">AC28</f>
        <v>0</v>
      </c>
      <c r="AD29" s="190">
        <f t="shared" si="30"/>
        <v>0</v>
      </c>
      <c r="AE29" s="187">
        <f t="shared" si="30"/>
        <v>0</v>
      </c>
      <c r="AF29" s="191" t="e">
        <f t="shared" si="29"/>
        <v>#DIV/0!</v>
      </c>
      <c r="AG29" s="192"/>
      <c r="AH29" s="129"/>
      <c r="AI29" s="129"/>
    </row>
    <row r="30" spans="1:35" ht="33" customHeight="1" x14ac:dyDescent="0.2">
      <c r="A30" s="193" t="s">
        <v>126</v>
      </c>
      <c r="B30" s="204" t="s">
        <v>25</v>
      </c>
      <c r="C30" s="205" t="s">
        <v>127</v>
      </c>
      <c r="D30" s="206"/>
      <c r="E30" s="207"/>
      <c r="F30" s="208"/>
      <c r="G30" s="208"/>
      <c r="H30" s="119"/>
      <c r="I30" s="120"/>
      <c r="J30" s="124"/>
      <c r="K30" s="120"/>
      <c r="L30" s="120"/>
      <c r="M30" s="124"/>
      <c r="N30" s="119"/>
      <c r="O30" s="120"/>
      <c r="P30" s="124"/>
      <c r="Q30" s="120"/>
      <c r="R30" s="120"/>
      <c r="S30" s="124"/>
      <c r="T30" s="119"/>
      <c r="U30" s="120"/>
      <c r="V30" s="124"/>
      <c r="W30" s="120"/>
      <c r="X30" s="120"/>
      <c r="Y30" s="124"/>
      <c r="Z30" s="119"/>
      <c r="AA30" s="120"/>
      <c r="AB30" s="120"/>
      <c r="AC30" s="125"/>
      <c r="AD30" s="126"/>
      <c r="AE30" s="126"/>
      <c r="AF30" s="127"/>
      <c r="AG30" s="128"/>
      <c r="AH30" s="129"/>
      <c r="AI30" s="129"/>
    </row>
    <row r="31" spans="1:35" ht="29.25" customHeight="1" x14ac:dyDescent="0.2">
      <c r="A31" s="130" t="s">
        <v>108</v>
      </c>
      <c r="B31" s="131" t="s">
        <v>128</v>
      </c>
      <c r="C31" s="200" t="s">
        <v>129</v>
      </c>
      <c r="D31" s="209"/>
      <c r="E31" s="134"/>
      <c r="F31" s="135"/>
      <c r="G31" s="167">
        <f>SUM(G32:G34)</f>
        <v>0</v>
      </c>
      <c r="H31" s="134"/>
      <c r="I31" s="135"/>
      <c r="J31" s="136">
        <f>SUM(J32:J34)</f>
        <v>0</v>
      </c>
      <c r="K31" s="134"/>
      <c r="L31" s="135"/>
      <c r="M31" s="136">
        <f>SUM(M32:M34)</f>
        <v>0</v>
      </c>
      <c r="N31" s="134"/>
      <c r="O31" s="135"/>
      <c r="P31" s="167">
        <f>SUM(P32:P34)</f>
        <v>0</v>
      </c>
      <c r="Q31" s="134"/>
      <c r="R31" s="135"/>
      <c r="S31" s="136">
        <f>SUM(S32:S34)</f>
        <v>0</v>
      </c>
      <c r="T31" s="134"/>
      <c r="U31" s="135"/>
      <c r="V31" s="167">
        <f>SUM(V32:V34)</f>
        <v>0</v>
      </c>
      <c r="W31" s="134"/>
      <c r="X31" s="135"/>
      <c r="Y31" s="136">
        <f>SUM(Y32:Y34)</f>
        <v>0</v>
      </c>
      <c r="Z31" s="134"/>
      <c r="AA31" s="135"/>
      <c r="AB31" s="167">
        <f>SUM(AB32:AB34)</f>
        <v>0</v>
      </c>
      <c r="AC31" s="137">
        <f t="shared" ref="AC31:AC42" si="31">G31+M31+S31+Y31</f>
        <v>0</v>
      </c>
      <c r="AD31" s="138">
        <f t="shared" ref="AD31:AD42" si="32">J31+P31+V31+AB31</f>
        <v>0</v>
      </c>
      <c r="AE31" s="138">
        <f t="shared" ref="AE31:AE43" si="33">AC31-AD31</f>
        <v>0</v>
      </c>
      <c r="AF31" s="210" t="e">
        <f t="shared" ref="AF31:AF43" si="34">AE31/AC31</f>
        <v>#DIV/0!</v>
      </c>
      <c r="AG31" s="141"/>
      <c r="AH31" s="142"/>
      <c r="AI31" s="142"/>
    </row>
    <row r="32" spans="1:35" ht="39.75" customHeight="1" x14ac:dyDescent="0.2">
      <c r="A32" s="143" t="s">
        <v>111</v>
      </c>
      <c r="B32" s="144" t="s">
        <v>112</v>
      </c>
      <c r="C32" s="145" t="s">
        <v>130</v>
      </c>
      <c r="D32" s="146" t="s">
        <v>131</v>
      </c>
      <c r="E32" s="147"/>
      <c r="F32" s="148"/>
      <c r="G32" s="168">
        <f t="shared" ref="G32:G34" si="35">E32*F32</f>
        <v>0</v>
      </c>
      <c r="H32" s="147"/>
      <c r="I32" s="148"/>
      <c r="J32" s="149">
        <f t="shared" ref="J32:J34" si="36">H32*I32</f>
        <v>0</v>
      </c>
      <c r="K32" s="147"/>
      <c r="L32" s="148"/>
      <c r="M32" s="149">
        <f t="shared" ref="M32:M34" si="37">K32*L32</f>
        <v>0</v>
      </c>
      <c r="N32" s="147"/>
      <c r="O32" s="148"/>
      <c r="P32" s="168">
        <f t="shared" ref="P32:P34" si="38">N32*O32</f>
        <v>0</v>
      </c>
      <c r="Q32" s="147"/>
      <c r="R32" s="148"/>
      <c r="S32" s="149">
        <f t="shared" ref="S32:S34" si="39">Q32*R32</f>
        <v>0</v>
      </c>
      <c r="T32" s="147"/>
      <c r="U32" s="148"/>
      <c r="V32" s="168">
        <f t="shared" ref="V32:V34" si="40">T32*U32</f>
        <v>0</v>
      </c>
      <c r="W32" s="147"/>
      <c r="X32" s="148"/>
      <c r="Y32" s="149">
        <f t="shared" ref="Y32:Y34" si="41">W32*X32</f>
        <v>0</v>
      </c>
      <c r="Z32" s="147"/>
      <c r="AA32" s="148"/>
      <c r="AB32" s="168">
        <f t="shared" ref="AB32:AB34" si="42">Z32*AA32</f>
        <v>0</v>
      </c>
      <c r="AC32" s="150">
        <f t="shared" si="31"/>
        <v>0</v>
      </c>
      <c r="AD32" s="151">
        <f t="shared" si="32"/>
        <v>0</v>
      </c>
      <c r="AE32" s="211">
        <f t="shared" si="33"/>
        <v>0</v>
      </c>
      <c r="AF32" s="212" t="e">
        <f t="shared" si="34"/>
        <v>#DIV/0!</v>
      </c>
      <c r="AG32" s="154"/>
      <c r="AH32" s="129"/>
      <c r="AI32" s="129"/>
    </row>
    <row r="33" spans="1:35" ht="39.75" customHeight="1" x14ac:dyDescent="0.2">
      <c r="A33" s="143" t="s">
        <v>111</v>
      </c>
      <c r="B33" s="144" t="s">
        <v>115</v>
      </c>
      <c r="C33" s="145" t="s">
        <v>130</v>
      </c>
      <c r="D33" s="146" t="s">
        <v>131</v>
      </c>
      <c r="E33" s="147"/>
      <c r="F33" s="148"/>
      <c r="G33" s="168">
        <f t="shared" si="35"/>
        <v>0</v>
      </c>
      <c r="H33" s="147"/>
      <c r="I33" s="148"/>
      <c r="J33" s="149">
        <f t="shared" si="36"/>
        <v>0</v>
      </c>
      <c r="K33" s="147"/>
      <c r="L33" s="148"/>
      <c r="M33" s="149">
        <f t="shared" si="37"/>
        <v>0</v>
      </c>
      <c r="N33" s="147"/>
      <c r="O33" s="148"/>
      <c r="P33" s="168">
        <f t="shared" si="38"/>
        <v>0</v>
      </c>
      <c r="Q33" s="147"/>
      <c r="R33" s="148"/>
      <c r="S33" s="149">
        <f t="shared" si="39"/>
        <v>0</v>
      </c>
      <c r="T33" s="147"/>
      <c r="U33" s="148"/>
      <c r="V33" s="168">
        <f t="shared" si="40"/>
        <v>0</v>
      </c>
      <c r="W33" s="147"/>
      <c r="X33" s="148"/>
      <c r="Y33" s="149">
        <f t="shared" si="41"/>
        <v>0</v>
      </c>
      <c r="Z33" s="147"/>
      <c r="AA33" s="148"/>
      <c r="AB33" s="168">
        <f t="shared" si="42"/>
        <v>0</v>
      </c>
      <c r="AC33" s="150">
        <f t="shared" si="31"/>
        <v>0</v>
      </c>
      <c r="AD33" s="151">
        <f t="shared" si="32"/>
        <v>0</v>
      </c>
      <c r="AE33" s="211">
        <f t="shared" si="33"/>
        <v>0</v>
      </c>
      <c r="AF33" s="212" t="e">
        <f t="shared" si="34"/>
        <v>#DIV/0!</v>
      </c>
      <c r="AG33" s="154"/>
      <c r="AH33" s="129"/>
      <c r="AI33" s="129"/>
    </row>
    <row r="34" spans="1:35" ht="39.75" customHeight="1" x14ac:dyDescent="0.2">
      <c r="A34" s="169" t="s">
        <v>111</v>
      </c>
      <c r="B34" s="170" t="s">
        <v>116</v>
      </c>
      <c r="C34" s="171" t="s">
        <v>130</v>
      </c>
      <c r="D34" s="172" t="s">
        <v>131</v>
      </c>
      <c r="E34" s="173"/>
      <c r="F34" s="174"/>
      <c r="G34" s="176">
        <f t="shared" si="35"/>
        <v>0</v>
      </c>
      <c r="H34" s="173"/>
      <c r="I34" s="174"/>
      <c r="J34" s="175">
        <f t="shared" si="36"/>
        <v>0</v>
      </c>
      <c r="K34" s="173"/>
      <c r="L34" s="174"/>
      <c r="M34" s="175">
        <f t="shared" si="37"/>
        <v>0</v>
      </c>
      <c r="N34" s="173"/>
      <c r="O34" s="174"/>
      <c r="P34" s="176">
        <f t="shared" si="38"/>
        <v>0</v>
      </c>
      <c r="Q34" s="173"/>
      <c r="R34" s="174"/>
      <c r="S34" s="175">
        <f t="shared" si="39"/>
        <v>0</v>
      </c>
      <c r="T34" s="173"/>
      <c r="U34" s="174"/>
      <c r="V34" s="176">
        <f t="shared" si="40"/>
        <v>0</v>
      </c>
      <c r="W34" s="173"/>
      <c r="X34" s="174"/>
      <c r="Y34" s="175">
        <f t="shared" si="41"/>
        <v>0</v>
      </c>
      <c r="Z34" s="173"/>
      <c r="AA34" s="174"/>
      <c r="AB34" s="176">
        <f t="shared" si="42"/>
        <v>0</v>
      </c>
      <c r="AC34" s="162">
        <f t="shared" si="31"/>
        <v>0</v>
      </c>
      <c r="AD34" s="163">
        <f t="shared" si="32"/>
        <v>0</v>
      </c>
      <c r="AE34" s="213">
        <f t="shared" si="33"/>
        <v>0</v>
      </c>
      <c r="AF34" s="212" t="e">
        <f t="shared" si="34"/>
        <v>#DIV/0!</v>
      </c>
      <c r="AG34" s="154"/>
      <c r="AH34" s="129"/>
      <c r="AI34" s="129"/>
    </row>
    <row r="35" spans="1:35" ht="30" customHeight="1" x14ac:dyDescent="0.2">
      <c r="A35" s="130" t="s">
        <v>108</v>
      </c>
      <c r="B35" s="131" t="s">
        <v>132</v>
      </c>
      <c r="C35" s="132" t="s">
        <v>133</v>
      </c>
      <c r="D35" s="133"/>
      <c r="E35" s="134">
        <f t="shared" ref="E35:AB35" si="43">SUM(E36:E38)</f>
        <v>0</v>
      </c>
      <c r="F35" s="135">
        <f t="shared" si="43"/>
        <v>0</v>
      </c>
      <c r="G35" s="136">
        <f t="shared" si="43"/>
        <v>0</v>
      </c>
      <c r="H35" s="134">
        <f t="shared" si="43"/>
        <v>0</v>
      </c>
      <c r="I35" s="135">
        <f t="shared" si="43"/>
        <v>0</v>
      </c>
      <c r="J35" s="136">
        <f t="shared" si="43"/>
        <v>0</v>
      </c>
      <c r="K35" s="134">
        <f t="shared" si="43"/>
        <v>0</v>
      </c>
      <c r="L35" s="135">
        <f t="shared" si="43"/>
        <v>0</v>
      </c>
      <c r="M35" s="136">
        <f t="shared" si="43"/>
        <v>0</v>
      </c>
      <c r="N35" s="134">
        <f t="shared" si="43"/>
        <v>0</v>
      </c>
      <c r="O35" s="135">
        <f t="shared" si="43"/>
        <v>0</v>
      </c>
      <c r="P35" s="167">
        <f t="shared" si="43"/>
        <v>0</v>
      </c>
      <c r="Q35" s="134">
        <f t="shared" si="43"/>
        <v>0</v>
      </c>
      <c r="R35" s="135">
        <f t="shared" si="43"/>
        <v>0</v>
      </c>
      <c r="S35" s="136">
        <f t="shared" si="43"/>
        <v>0</v>
      </c>
      <c r="T35" s="134">
        <f t="shared" si="43"/>
        <v>0</v>
      </c>
      <c r="U35" s="135">
        <f t="shared" si="43"/>
        <v>0</v>
      </c>
      <c r="V35" s="167">
        <f t="shared" si="43"/>
        <v>0</v>
      </c>
      <c r="W35" s="134">
        <f t="shared" si="43"/>
        <v>0</v>
      </c>
      <c r="X35" s="135">
        <f t="shared" si="43"/>
        <v>0</v>
      </c>
      <c r="Y35" s="136">
        <f t="shared" si="43"/>
        <v>0</v>
      </c>
      <c r="Z35" s="134">
        <f t="shared" si="43"/>
        <v>0</v>
      </c>
      <c r="AA35" s="135">
        <f t="shared" si="43"/>
        <v>0</v>
      </c>
      <c r="AB35" s="167">
        <f t="shared" si="43"/>
        <v>0</v>
      </c>
      <c r="AC35" s="137">
        <f t="shared" si="31"/>
        <v>0</v>
      </c>
      <c r="AD35" s="138">
        <f t="shared" si="32"/>
        <v>0</v>
      </c>
      <c r="AE35" s="138">
        <f t="shared" si="33"/>
        <v>0</v>
      </c>
      <c r="AF35" s="214" t="e">
        <f t="shared" si="34"/>
        <v>#DIV/0!</v>
      </c>
      <c r="AG35" s="178"/>
      <c r="AH35" s="142"/>
      <c r="AI35" s="142"/>
    </row>
    <row r="36" spans="1:35" ht="39.75" customHeight="1" x14ac:dyDescent="0.2">
      <c r="A36" s="143" t="s">
        <v>111</v>
      </c>
      <c r="B36" s="144" t="s">
        <v>112</v>
      </c>
      <c r="C36" s="145" t="s">
        <v>134</v>
      </c>
      <c r="D36" s="146" t="s">
        <v>135</v>
      </c>
      <c r="E36" s="147"/>
      <c r="F36" s="148"/>
      <c r="G36" s="149">
        <f t="shared" ref="G36:G38" si="44">E36*F36</f>
        <v>0</v>
      </c>
      <c r="H36" s="147"/>
      <c r="I36" s="148"/>
      <c r="J36" s="149">
        <f t="shared" ref="J36:J38" si="45">H36*I36</f>
        <v>0</v>
      </c>
      <c r="K36" s="147"/>
      <c r="L36" s="148"/>
      <c r="M36" s="149">
        <f t="shared" ref="M36:M38" si="46">K36*L36</f>
        <v>0</v>
      </c>
      <c r="N36" s="147"/>
      <c r="O36" s="148"/>
      <c r="P36" s="168">
        <f t="shared" ref="P36:P38" si="47">N36*O36</f>
        <v>0</v>
      </c>
      <c r="Q36" s="147"/>
      <c r="R36" s="148"/>
      <c r="S36" s="149">
        <f t="shared" ref="S36:S38" si="48">Q36*R36</f>
        <v>0</v>
      </c>
      <c r="T36" s="147"/>
      <c r="U36" s="148"/>
      <c r="V36" s="168">
        <f t="shared" ref="V36:V38" si="49">T36*U36</f>
        <v>0</v>
      </c>
      <c r="W36" s="147"/>
      <c r="X36" s="148"/>
      <c r="Y36" s="149">
        <f t="shared" ref="Y36:Y38" si="50">W36*X36</f>
        <v>0</v>
      </c>
      <c r="Z36" s="147"/>
      <c r="AA36" s="148"/>
      <c r="AB36" s="168">
        <f t="shared" ref="AB36:AB38" si="51">Z36*AA36</f>
        <v>0</v>
      </c>
      <c r="AC36" s="150">
        <f t="shared" si="31"/>
        <v>0</v>
      </c>
      <c r="AD36" s="151">
        <f t="shared" si="32"/>
        <v>0</v>
      </c>
      <c r="AE36" s="211">
        <f t="shared" si="33"/>
        <v>0</v>
      </c>
      <c r="AF36" s="212" t="e">
        <f t="shared" si="34"/>
        <v>#DIV/0!</v>
      </c>
      <c r="AG36" s="154"/>
      <c r="AH36" s="129"/>
      <c r="AI36" s="129"/>
    </row>
    <row r="37" spans="1:35" ht="39.75" customHeight="1" x14ac:dyDescent="0.2">
      <c r="A37" s="143" t="s">
        <v>111</v>
      </c>
      <c r="B37" s="144" t="s">
        <v>115</v>
      </c>
      <c r="C37" s="145" t="s">
        <v>134</v>
      </c>
      <c r="D37" s="146" t="s">
        <v>135</v>
      </c>
      <c r="E37" s="147"/>
      <c r="F37" s="148"/>
      <c r="G37" s="149">
        <f t="shared" si="44"/>
        <v>0</v>
      </c>
      <c r="H37" s="147"/>
      <c r="I37" s="148"/>
      <c r="J37" s="149">
        <f t="shared" si="45"/>
        <v>0</v>
      </c>
      <c r="K37" s="147"/>
      <c r="L37" s="148"/>
      <c r="M37" s="149">
        <f t="shared" si="46"/>
        <v>0</v>
      </c>
      <c r="N37" s="147"/>
      <c r="O37" s="148"/>
      <c r="P37" s="168">
        <f t="shared" si="47"/>
        <v>0</v>
      </c>
      <c r="Q37" s="147"/>
      <c r="R37" s="148"/>
      <c r="S37" s="149">
        <f t="shared" si="48"/>
        <v>0</v>
      </c>
      <c r="T37" s="147"/>
      <c r="U37" s="148"/>
      <c r="V37" s="168">
        <f t="shared" si="49"/>
        <v>0</v>
      </c>
      <c r="W37" s="147"/>
      <c r="X37" s="148"/>
      <c r="Y37" s="149">
        <f t="shared" si="50"/>
        <v>0</v>
      </c>
      <c r="Z37" s="147"/>
      <c r="AA37" s="148"/>
      <c r="AB37" s="168">
        <f t="shared" si="51"/>
        <v>0</v>
      </c>
      <c r="AC37" s="150">
        <f t="shared" si="31"/>
        <v>0</v>
      </c>
      <c r="AD37" s="151">
        <f t="shared" si="32"/>
        <v>0</v>
      </c>
      <c r="AE37" s="211">
        <f t="shared" si="33"/>
        <v>0</v>
      </c>
      <c r="AF37" s="212" t="e">
        <f t="shared" si="34"/>
        <v>#DIV/0!</v>
      </c>
      <c r="AG37" s="154"/>
      <c r="AH37" s="129"/>
      <c r="AI37" s="129"/>
    </row>
    <row r="38" spans="1:35" ht="39.75" customHeight="1" x14ac:dyDescent="0.2">
      <c r="A38" s="169" t="s">
        <v>111</v>
      </c>
      <c r="B38" s="170" t="s">
        <v>116</v>
      </c>
      <c r="C38" s="171" t="s">
        <v>134</v>
      </c>
      <c r="D38" s="172" t="s">
        <v>135</v>
      </c>
      <c r="E38" s="173"/>
      <c r="F38" s="174"/>
      <c r="G38" s="175">
        <f t="shared" si="44"/>
        <v>0</v>
      </c>
      <c r="H38" s="173"/>
      <c r="I38" s="174"/>
      <c r="J38" s="175">
        <f t="shared" si="45"/>
        <v>0</v>
      </c>
      <c r="K38" s="173"/>
      <c r="L38" s="174"/>
      <c r="M38" s="175">
        <f t="shared" si="46"/>
        <v>0</v>
      </c>
      <c r="N38" s="173"/>
      <c r="O38" s="174"/>
      <c r="P38" s="176">
        <f t="shared" si="47"/>
        <v>0</v>
      </c>
      <c r="Q38" s="173"/>
      <c r="R38" s="174"/>
      <c r="S38" s="175">
        <f t="shared" si="48"/>
        <v>0</v>
      </c>
      <c r="T38" s="173"/>
      <c r="U38" s="174"/>
      <c r="V38" s="176">
        <f t="shared" si="49"/>
        <v>0</v>
      </c>
      <c r="W38" s="173"/>
      <c r="X38" s="174"/>
      <c r="Y38" s="175">
        <f t="shared" si="50"/>
        <v>0</v>
      </c>
      <c r="Z38" s="173"/>
      <c r="AA38" s="174"/>
      <c r="AB38" s="176">
        <f t="shared" si="51"/>
        <v>0</v>
      </c>
      <c r="AC38" s="162">
        <f t="shared" si="31"/>
        <v>0</v>
      </c>
      <c r="AD38" s="163">
        <f t="shared" si="32"/>
        <v>0</v>
      </c>
      <c r="AE38" s="213">
        <f t="shared" si="33"/>
        <v>0</v>
      </c>
      <c r="AF38" s="212" t="e">
        <f t="shared" si="34"/>
        <v>#DIV/0!</v>
      </c>
      <c r="AG38" s="154"/>
      <c r="AH38" s="129"/>
      <c r="AI38" s="129"/>
    </row>
    <row r="39" spans="1:35" ht="30" customHeight="1" x14ac:dyDescent="0.2">
      <c r="A39" s="130" t="s">
        <v>108</v>
      </c>
      <c r="B39" s="131" t="s">
        <v>136</v>
      </c>
      <c r="C39" s="132" t="s">
        <v>137</v>
      </c>
      <c r="D39" s="133"/>
      <c r="E39" s="134">
        <f t="shared" ref="E39:AB39" si="52">SUM(E40:E42)</f>
        <v>0</v>
      </c>
      <c r="F39" s="135">
        <f t="shared" si="52"/>
        <v>0</v>
      </c>
      <c r="G39" s="136">
        <f t="shared" si="52"/>
        <v>0</v>
      </c>
      <c r="H39" s="134">
        <f t="shared" si="52"/>
        <v>0</v>
      </c>
      <c r="I39" s="135">
        <f t="shared" si="52"/>
        <v>0</v>
      </c>
      <c r="J39" s="167">
        <f t="shared" si="52"/>
        <v>0</v>
      </c>
      <c r="K39" s="134">
        <f t="shared" si="52"/>
        <v>0</v>
      </c>
      <c r="L39" s="135">
        <f t="shared" si="52"/>
        <v>0</v>
      </c>
      <c r="M39" s="136">
        <f t="shared" si="52"/>
        <v>0</v>
      </c>
      <c r="N39" s="134">
        <f t="shared" si="52"/>
        <v>0</v>
      </c>
      <c r="O39" s="135">
        <f t="shared" si="52"/>
        <v>0</v>
      </c>
      <c r="P39" s="167">
        <f t="shared" si="52"/>
        <v>0</v>
      </c>
      <c r="Q39" s="134">
        <f t="shared" si="52"/>
        <v>0</v>
      </c>
      <c r="R39" s="135">
        <f t="shared" si="52"/>
        <v>0</v>
      </c>
      <c r="S39" s="136">
        <f t="shared" si="52"/>
        <v>0</v>
      </c>
      <c r="T39" s="134">
        <f t="shared" si="52"/>
        <v>0</v>
      </c>
      <c r="U39" s="135">
        <f t="shared" si="52"/>
        <v>0</v>
      </c>
      <c r="V39" s="167">
        <f t="shared" si="52"/>
        <v>0</v>
      </c>
      <c r="W39" s="134">
        <f t="shared" si="52"/>
        <v>0</v>
      </c>
      <c r="X39" s="135">
        <f t="shared" si="52"/>
        <v>0</v>
      </c>
      <c r="Y39" s="136">
        <f t="shared" si="52"/>
        <v>0</v>
      </c>
      <c r="Z39" s="134">
        <f t="shared" si="52"/>
        <v>0</v>
      </c>
      <c r="AA39" s="135">
        <f t="shared" si="52"/>
        <v>0</v>
      </c>
      <c r="AB39" s="167">
        <f t="shared" si="52"/>
        <v>0</v>
      </c>
      <c r="AC39" s="137">
        <f t="shared" si="31"/>
        <v>0</v>
      </c>
      <c r="AD39" s="138">
        <f t="shared" si="32"/>
        <v>0</v>
      </c>
      <c r="AE39" s="138">
        <f t="shared" si="33"/>
        <v>0</v>
      </c>
      <c r="AF39" s="214" t="e">
        <f t="shared" si="34"/>
        <v>#DIV/0!</v>
      </c>
      <c r="AG39" s="178"/>
      <c r="AH39" s="142"/>
      <c r="AI39" s="142"/>
    </row>
    <row r="40" spans="1:35" ht="34.5" customHeight="1" x14ac:dyDescent="0.2">
      <c r="A40" s="143" t="s">
        <v>111</v>
      </c>
      <c r="B40" s="144" t="s">
        <v>112</v>
      </c>
      <c r="C40" s="145" t="s">
        <v>138</v>
      </c>
      <c r="D40" s="146" t="s">
        <v>135</v>
      </c>
      <c r="E40" s="147"/>
      <c r="F40" s="148"/>
      <c r="G40" s="149">
        <f t="shared" ref="G40:G42" si="53">E40*F40</f>
        <v>0</v>
      </c>
      <c r="H40" s="147"/>
      <c r="I40" s="148"/>
      <c r="J40" s="168">
        <f t="shared" ref="J40:J42" si="54">H40*I40</f>
        <v>0</v>
      </c>
      <c r="K40" s="147"/>
      <c r="L40" s="148"/>
      <c r="M40" s="149">
        <f t="shared" ref="M40:M42" si="55">K40*L40</f>
        <v>0</v>
      </c>
      <c r="N40" s="147"/>
      <c r="O40" s="148"/>
      <c r="P40" s="168">
        <f t="shared" ref="P40:P42" si="56">N40*O40</f>
        <v>0</v>
      </c>
      <c r="Q40" s="147"/>
      <c r="R40" s="148"/>
      <c r="S40" s="149">
        <f t="shared" ref="S40:S42" si="57">Q40*R40</f>
        <v>0</v>
      </c>
      <c r="T40" s="147"/>
      <c r="U40" s="148"/>
      <c r="V40" s="168">
        <f t="shared" ref="V40:V42" si="58">T40*U40</f>
        <v>0</v>
      </c>
      <c r="W40" s="147"/>
      <c r="X40" s="148"/>
      <c r="Y40" s="149">
        <f t="shared" ref="Y40:Y42" si="59">W40*X40</f>
        <v>0</v>
      </c>
      <c r="Z40" s="147"/>
      <c r="AA40" s="148"/>
      <c r="AB40" s="168">
        <f t="shared" ref="AB40:AB42" si="60">Z40*AA40</f>
        <v>0</v>
      </c>
      <c r="AC40" s="150">
        <f t="shared" si="31"/>
        <v>0</v>
      </c>
      <c r="AD40" s="151">
        <f t="shared" si="32"/>
        <v>0</v>
      </c>
      <c r="AE40" s="211">
        <f t="shared" si="33"/>
        <v>0</v>
      </c>
      <c r="AF40" s="212" t="e">
        <f t="shared" si="34"/>
        <v>#DIV/0!</v>
      </c>
      <c r="AG40" s="154"/>
      <c r="AH40" s="129"/>
      <c r="AI40" s="129"/>
    </row>
    <row r="41" spans="1:35" ht="34.5" customHeight="1" x14ac:dyDescent="0.2">
      <c r="A41" s="143" t="s">
        <v>111</v>
      </c>
      <c r="B41" s="144" t="s">
        <v>115</v>
      </c>
      <c r="C41" s="145" t="s">
        <v>138</v>
      </c>
      <c r="D41" s="146" t="s">
        <v>135</v>
      </c>
      <c r="E41" s="147"/>
      <c r="F41" s="148"/>
      <c r="G41" s="149">
        <f t="shared" si="53"/>
        <v>0</v>
      </c>
      <c r="H41" s="147"/>
      <c r="I41" s="148"/>
      <c r="J41" s="168">
        <f t="shared" si="54"/>
        <v>0</v>
      </c>
      <c r="K41" s="147"/>
      <c r="L41" s="148"/>
      <c r="M41" s="149">
        <f t="shared" si="55"/>
        <v>0</v>
      </c>
      <c r="N41" s="147"/>
      <c r="O41" s="148"/>
      <c r="P41" s="168">
        <f t="shared" si="56"/>
        <v>0</v>
      </c>
      <c r="Q41" s="147"/>
      <c r="R41" s="148"/>
      <c r="S41" s="149">
        <f t="shared" si="57"/>
        <v>0</v>
      </c>
      <c r="T41" s="147"/>
      <c r="U41" s="148"/>
      <c r="V41" s="168">
        <f t="shared" si="58"/>
        <v>0</v>
      </c>
      <c r="W41" s="147"/>
      <c r="X41" s="148"/>
      <c r="Y41" s="149">
        <f t="shared" si="59"/>
        <v>0</v>
      </c>
      <c r="Z41" s="147"/>
      <c r="AA41" s="148"/>
      <c r="AB41" s="168">
        <f t="shared" si="60"/>
        <v>0</v>
      </c>
      <c r="AC41" s="150">
        <f t="shared" si="31"/>
        <v>0</v>
      </c>
      <c r="AD41" s="151">
        <f t="shared" si="32"/>
        <v>0</v>
      </c>
      <c r="AE41" s="211">
        <f t="shared" si="33"/>
        <v>0</v>
      </c>
      <c r="AF41" s="212" t="e">
        <f t="shared" si="34"/>
        <v>#DIV/0!</v>
      </c>
      <c r="AG41" s="154"/>
      <c r="AH41" s="129"/>
      <c r="AI41" s="129"/>
    </row>
    <row r="42" spans="1:35" ht="34.5" customHeight="1" x14ac:dyDescent="0.2">
      <c r="A42" s="169" t="s">
        <v>111</v>
      </c>
      <c r="B42" s="170" t="s">
        <v>116</v>
      </c>
      <c r="C42" s="171" t="s">
        <v>138</v>
      </c>
      <c r="D42" s="172" t="s">
        <v>135</v>
      </c>
      <c r="E42" s="173"/>
      <c r="F42" s="174"/>
      <c r="G42" s="175">
        <f t="shared" si="53"/>
        <v>0</v>
      </c>
      <c r="H42" s="173"/>
      <c r="I42" s="174"/>
      <c r="J42" s="176">
        <f t="shared" si="54"/>
        <v>0</v>
      </c>
      <c r="K42" s="173"/>
      <c r="L42" s="174"/>
      <c r="M42" s="175">
        <f t="shared" si="55"/>
        <v>0</v>
      </c>
      <c r="N42" s="173"/>
      <c r="O42" s="174"/>
      <c r="P42" s="176">
        <f t="shared" si="56"/>
        <v>0</v>
      </c>
      <c r="Q42" s="173"/>
      <c r="R42" s="174"/>
      <c r="S42" s="175">
        <f t="shared" si="57"/>
        <v>0</v>
      </c>
      <c r="T42" s="173"/>
      <c r="U42" s="174"/>
      <c r="V42" s="176">
        <f t="shared" si="58"/>
        <v>0</v>
      </c>
      <c r="W42" s="173"/>
      <c r="X42" s="174"/>
      <c r="Y42" s="175">
        <f t="shared" si="59"/>
        <v>0</v>
      </c>
      <c r="Z42" s="173"/>
      <c r="AA42" s="174"/>
      <c r="AB42" s="176">
        <f t="shared" si="60"/>
        <v>0</v>
      </c>
      <c r="AC42" s="162">
        <f t="shared" si="31"/>
        <v>0</v>
      </c>
      <c r="AD42" s="163">
        <f t="shared" si="32"/>
        <v>0</v>
      </c>
      <c r="AE42" s="213">
        <f t="shared" si="33"/>
        <v>0</v>
      </c>
      <c r="AF42" s="212" t="e">
        <f t="shared" si="34"/>
        <v>#DIV/0!</v>
      </c>
      <c r="AG42" s="154"/>
      <c r="AH42" s="129"/>
      <c r="AI42" s="129"/>
    </row>
    <row r="43" spans="1:35" ht="15" customHeight="1" x14ac:dyDescent="0.2">
      <c r="A43" s="215" t="s">
        <v>139</v>
      </c>
      <c r="B43" s="216"/>
      <c r="C43" s="217"/>
      <c r="D43" s="218"/>
      <c r="E43" s="219"/>
      <c r="F43" s="220"/>
      <c r="G43" s="221">
        <f>G39+G35+G31</f>
        <v>0</v>
      </c>
      <c r="H43" s="185"/>
      <c r="I43" s="187"/>
      <c r="J43" s="221">
        <f>J39+J35+J31</f>
        <v>0</v>
      </c>
      <c r="K43" s="222"/>
      <c r="L43" s="220"/>
      <c r="M43" s="223">
        <f>M39+M35+M31</f>
        <v>0</v>
      </c>
      <c r="N43" s="219"/>
      <c r="O43" s="220"/>
      <c r="P43" s="223">
        <f>P39+P35+P31</f>
        <v>0</v>
      </c>
      <c r="Q43" s="222"/>
      <c r="R43" s="220"/>
      <c r="S43" s="223">
        <f>S39+S35+S31</f>
        <v>0</v>
      </c>
      <c r="T43" s="219"/>
      <c r="U43" s="220"/>
      <c r="V43" s="223">
        <f>V39+V35+V31</f>
        <v>0</v>
      </c>
      <c r="W43" s="222"/>
      <c r="X43" s="220"/>
      <c r="Y43" s="223">
        <f>Y39+Y35+Y31</f>
        <v>0</v>
      </c>
      <c r="Z43" s="219"/>
      <c r="AA43" s="220"/>
      <c r="AB43" s="223">
        <f>AB39+AB35+AB31</f>
        <v>0</v>
      </c>
      <c r="AC43" s="219">
        <f t="shared" ref="AC43:AD43" si="61">AC31+AC35+AC39</f>
        <v>0</v>
      </c>
      <c r="AD43" s="224">
        <f t="shared" si="61"/>
        <v>0</v>
      </c>
      <c r="AE43" s="223">
        <f t="shared" si="33"/>
        <v>0</v>
      </c>
      <c r="AF43" s="225" t="e">
        <f t="shared" si="34"/>
        <v>#DIV/0!</v>
      </c>
      <c r="AG43" s="226"/>
      <c r="AH43" s="129"/>
      <c r="AI43" s="129"/>
    </row>
    <row r="44" spans="1:35" ht="15.75" customHeight="1" x14ac:dyDescent="0.2">
      <c r="A44" s="227" t="s">
        <v>106</v>
      </c>
      <c r="B44" s="228" t="s">
        <v>26</v>
      </c>
      <c r="C44" s="195" t="s">
        <v>140</v>
      </c>
      <c r="D44" s="229"/>
      <c r="E44" s="119"/>
      <c r="F44" s="120"/>
      <c r="G44" s="120"/>
      <c r="H44" s="119"/>
      <c r="I44" s="120"/>
      <c r="J44" s="124"/>
      <c r="K44" s="120"/>
      <c r="L44" s="120"/>
      <c r="M44" s="124"/>
      <c r="N44" s="119"/>
      <c r="O44" s="120"/>
      <c r="P44" s="124"/>
      <c r="Q44" s="120"/>
      <c r="R44" s="120"/>
      <c r="S44" s="124"/>
      <c r="T44" s="119"/>
      <c r="U44" s="120"/>
      <c r="V44" s="124"/>
      <c r="W44" s="120"/>
      <c r="X44" s="120"/>
      <c r="Y44" s="124"/>
      <c r="Z44" s="119"/>
      <c r="AA44" s="120"/>
      <c r="AB44" s="120"/>
      <c r="AC44" s="125"/>
      <c r="AD44" s="126"/>
      <c r="AE44" s="126"/>
      <c r="AF44" s="127"/>
      <c r="AG44" s="128"/>
      <c r="AH44" s="129"/>
      <c r="AI44" s="129"/>
    </row>
    <row r="45" spans="1:35" ht="57.75" customHeight="1" x14ac:dyDescent="0.2">
      <c r="A45" s="130" t="s">
        <v>108</v>
      </c>
      <c r="B45" s="131" t="s">
        <v>141</v>
      </c>
      <c r="C45" s="200" t="s">
        <v>142</v>
      </c>
      <c r="D45" s="209"/>
      <c r="E45" s="230">
        <f t="shared" ref="E45:AB45" si="62">SUM(E46:E48)</f>
        <v>0</v>
      </c>
      <c r="F45" s="231">
        <f t="shared" si="62"/>
        <v>0</v>
      </c>
      <c r="G45" s="232">
        <f t="shared" si="62"/>
        <v>0</v>
      </c>
      <c r="H45" s="134">
        <f t="shared" si="62"/>
        <v>0</v>
      </c>
      <c r="I45" s="135">
        <f t="shared" si="62"/>
        <v>0</v>
      </c>
      <c r="J45" s="167">
        <f t="shared" si="62"/>
        <v>0</v>
      </c>
      <c r="K45" s="230">
        <f t="shared" si="62"/>
        <v>0</v>
      </c>
      <c r="L45" s="231">
        <f t="shared" si="62"/>
        <v>0</v>
      </c>
      <c r="M45" s="232">
        <f t="shared" si="62"/>
        <v>0</v>
      </c>
      <c r="N45" s="134">
        <f t="shared" si="62"/>
        <v>0</v>
      </c>
      <c r="O45" s="135">
        <f t="shared" si="62"/>
        <v>0</v>
      </c>
      <c r="P45" s="167">
        <f t="shared" si="62"/>
        <v>0</v>
      </c>
      <c r="Q45" s="230">
        <f t="shared" si="62"/>
        <v>0</v>
      </c>
      <c r="R45" s="231">
        <f t="shared" si="62"/>
        <v>0</v>
      </c>
      <c r="S45" s="232">
        <f t="shared" si="62"/>
        <v>0</v>
      </c>
      <c r="T45" s="134">
        <f t="shared" si="62"/>
        <v>0</v>
      </c>
      <c r="U45" s="135">
        <f t="shared" si="62"/>
        <v>0</v>
      </c>
      <c r="V45" s="167">
        <f t="shared" si="62"/>
        <v>0</v>
      </c>
      <c r="W45" s="230">
        <f t="shared" si="62"/>
        <v>0</v>
      </c>
      <c r="X45" s="231">
        <f t="shared" si="62"/>
        <v>0</v>
      </c>
      <c r="Y45" s="232">
        <f t="shared" si="62"/>
        <v>0</v>
      </c>
      <c r="Z45" s="134">
        <f t="shared" si="62"/>
        <v>0</v>
      </c>
      <c r="AA45" s="135">
        <f t="shared" si="62"/>
        <v>0</v>
      </c>
      <c r="AB45" s="167">
        <f t="shared" si="62"/>
        <v>0</v>
      </c>
      <c r="AC45" s="137">
        <f t="shared" ref="AC45:AC52" si="63">G45+M45+S45+Y45</f>
        <v>0</v>
      </c>
      <c r="AD45" s="138">
        <f t="shared" ref="AD45:AD52" si="64">J45+P45+V45+AB45</f>
        <v>0</v>
      </c>
      <c r="AE45" s="138">
        <f t="shared" ref="AE45:AE53" si="65">AC45-AD45</f>
        <v>0</v>
      </c>
      <c r="AF45" s="140" t="e">
        <f t="shared" ref="AF45:AF53" si="66">AE45/AC45</f>
        <v>#DIV/0!</v>
      </c>
      <c r="AG45" s="141"/>
      <c r="AH45" s="142"/>
      <c r="AI45" s="142"/>
    </row>
    <row r="46" spans="1:35" ht="34.5" customHeight="1" x14ac:dyDescent="0.2">
      <c r="A46" s="143" t="s">
        <v>111</v>
      </c>
      <c r="B46" s="144" t="s">
        <v>112</v>
      </c>
      <c r="C46" s="145" t="s">
        <v>143</v>
      </c>
      <c r="D46" s="146" t="s">
        <v>131</v>
      </c>
      <c r="E46" s="147"/>
      <c r="F46" s="148"/>
      <c r="G46" s="149">
        <f t="shared" ref="G46:G48" si="67">E46*F46</f>
        <v>0</v>
      </c>
      <c r="H46" s="147"/>
      <c r="I46" s="148"/>
      <c r="J46" s="168">
        <f t="shared" ref="J46:J48" si="68">H46*I46</f>
        <v>0</v>
      </c>
      <c r="K46" s="147"/>
      <c r="L46" s="148"/>
      <c r="M46" s="149">
        <f t="shared" ref="M46:M48" si="69">K46*L46</f>
        <v>0</v>
      </c>
      <c r="N46" s="147"/>
      <c r="O46" s="148"/>
      <c r="P46" s="168">
        <f t="shared" ref="P46:P48" si="70">N46*O46</f>
        <v>0</v>
      </c>
      <c r="Q46" s="147"/>
      <c r="R46" s="148"/>
      <c r="S46" s="149">
        <f t="shared" ref="S46:S48" si="71">Q46*R46</f>
        <v>0</v>
      </c>
      <c r="T46" s="147"/>
      <c r="U46" s="148"/>
      <c r="V46" s="168">
        <f t="shared" ref="V46:V48" si="72">T46*U46</f>
        <v>0</v>
      </c>
      <c r="W46" s="147"/>
      <c r="X46" s="148"/>
      <c r="Y46" s="149">
        <f t="shared" ref="Y46:Y48" si="73">W46*X46</f>
        <v>0</v>
      </c>
      <c r="Z46" s="147"/>
      <c r="AA46" s="148"/>
      <c r="AB46" s="168">
        <f t="shared" ref="AB46:AB48" si="74">Z46*AA46</f>
        <v>0</v>
      </c>
      <c r="AC46" s="150">
        <f t="shared" si="63"/>
        <v>0</v>
      </c>
      <c r="AD46" s="151">
        <f t="shared" si="64"/>
        <v>0</v>
      </c>
      <c r="AE46" s="211">
        <f t="shared" si="65"/>
        <v>0</v>
      </c>
      <c r="AF46" s="153" t="e">
        <f t="shared" si="66"/>
        <v>#DIV/0!</v>
      </c>
      <c r="AG46" s="154"/>
      <c r="AH46" s="129"/>
      <c r="AI46" s="129"/>
    </row>
    <row r="47" spans="1:35" ht="34.5" customHeight="1" x14ac:dyDescent="0.2">
      <c r="A47" s="143" t="s">
        <v>111</v>
      </c>
      <c r="B47" s="144" t="s">
        <v>115</v>
      </c>
      <c r="C47" s="145" t="s">
        <v>144</v>
      </c>
      <c r="D47" s="146" t="s">
        <v>131</v>
      </c>
      <c r="E47" s="147"/>
      <c r="F47" s="148"/>
      <c r="G47" s="149">
        <f t="shared" si="67"/>
        <v>0</v>
      </c>
      <c r="H47" s="147"/>
      <c r="I47" s="148"/>
      <c r="J47" s="168">
        <f t="shared" si="68"/>
        <v>0</v>
      </c>
      <c r="K47" s="147"/>
      <c r="L47" s="148"/>
      <c r="M47" s="149">
        <f t="shared" si="69"/>
        <v>0</v>
      </c>
      <c r="N47" s="147"/>
      <c r="O47" s="148"/>
      <c r="P47" s="168">
        <f t="shared" si="70"/>
        <v>0</v>
      </c>
      <c r="Q47" s="147"/>
      <c r="R47" s="148"/>
      <c r="S47" s="149">
        <f t="shared" si="71"/>
        <v>0</v>
      </c>
      <c r="T47" s="147"/>
      <c r="U47" s="148"/>
      <c r="V47" s="168">
        <f t="shared" si="72"/>
        <v>0</v>
      </c>
      <c r="W47" s="147"/>
      <c r="X47" s="148"/>
      <c r="Y47" s="149">
        <f t="shared" si="73"/>
        <v>0</v>
      </c>
      <c r="Z47" s="147"/>
      <c r="AA47" s="148"/>
      <c r="AB47" s="168">
        <f t="shared" si="74"/>
        <v>0</v>
      </c>
      <c r="AC47" s="150">
        <f t="shared" si="63"/>
        <v>0</v>
      </c>
      <c r="AD47" s="151">
        <f t="shared" si="64"/>
        <v>0</v>
      </c>
      <c r="AE47" s="211">
        <f t="shared" si="65"/>
        <v>0</v>
      </c>
      <c r="AF47" s="153" t="e">
        <f t="shared" si="66"/>
        <v>#DIV/0!</v>
      </c>
      <c r="AG47" s="154"/>
      <c r="AH47" s="129"/>
      <c r="AI47" s="129"/>
    </row>
    <row r="48" spans="1:35" ht="34.5" customHeight="1" x14ac:dyDescent="0.2">
      <c r="A48" s="155" t="s">
        <v>111</v>
      </c>
      <c r="B48" s="156" t="s">
        <v>116</v>
      </c>
      <c r="C48" s="157" t="s">
        <v>145</v>
      </c>
      <c r="D48" s="158" t="s">
        <v>131</v>
      </c>
      <c r="E48" s="159"/>
      <c r="F48" s="160"/>
      <c r="G48" s="161">
        <f t="shared" si="67"/>
        <v>0</v>
      </c>
      <c r="H48" s="173"/>
      <c r="I48" s="174"/>
      <c r="J48" s="176">
        <f t="shared" si="68"/>
        <v>0</v>
      </c>
      <c r="K48" s="159"/>
      <c r="L48" s="160"/>
      <c r="M48" s="161">
        <f t="shared" si="69"/>
        <v>0</v>
      </c>
      <c r="N48" s="173"/>
      <c r="O48" s="174"/>
      <c r="P48" s="176">
        <f t="shared" si="70"/>
        <v>0</v>
      </c>
      <c r="Q48" s="159"/>
      <c r="R48" s="160"/>
      <c r="S48" s="161">
        <f t="shared" si="71"/>
        <v>0</v>
      </c>
      <c r="T48" s="173"/>
      <c r="U48" s="174"/>
      <c r="V48" s="176">
        <f t="shared" si="72"/>
        <v>0</v>
      </c>
      <c r="W48" s="159"/>
      <c r="X48" s="160"/>
      <c r="Y48" s="161">
        <f t="shared" si="73"/>
        <v>0</v>
      </c>
      <c r="Z48" s="173"/>
      <c r="AA48" s="174"/>
      <c r="AB48" s="176">
        <f t="shared" si="74"/>
        <v>0</v>
      </c>
      <c r="AC48" s="162">
        <f t="shared" si="63"/>
        <v>0</v>
      </c>
      <c r="AD48" s="163">
        <f t="shared" si="64"/>
        <v>0</v>
      </c>
      <c r="AE48" s="213">
        <f t="shared" si="65"/>
        <v>0</v>
      </c>
      <c r="AF48" s="153" t="e">
        <f t="shared" si="66"/>
        <v>#DIV/0!</v>
      </c>
      <c r="AG48" s="154"/>
      <c r="AH48" s="129"/>
      <c r="AI48" s="129"/>
    </row>
    <row r="49" spans="1:35" ht="56.25" customHeight="1" x14ac:dyDescent="0.2">
      <c r="A49" s="130" t="s">
        <v>108</v>
      </c>
      <c r="B49" s="131" t="s">
        <v>146</v>
      </c>
      <c r="C49" s="132" t="s">
        <v>147</v>
      </c>
      <c r="D49" s="133"/>
      <c r="E49" s="134">
        <f t="shared" ref="E49:AB49" si="75">SUM(E50:E52)</f>
        <v>0</v>
      </c>
      <c r="F49" s="135">
        <f t="shared" si="75"/>
        <v>0</v>
      </c>
      <c r="G49" s="136">
        <f t="shared" si="75"/>
        <v>0</v>
      </c>
      <c r="H49" s="134">
        <f t="shared" si="75"/>
        <v>0</v>
      </c>
      <c r="I49" s="135">
        <f t="shared" si="75"/>
        <v>0</v>
      </c>
      <c r="J49" s="167">
        <f t="shared" si="75"/>
        <v>0</v>
      </c>
      <c r="K49" s="233">
        <f t="shared" si="75"/>
        <v>0</v>
      </c>
      <c r="L49" s="135">
        <f t="shared" si="75"/>
        <v>0</v>
      </c>
      <c r="M49" s="167">
        <f t="shared" si="75"/>
        <v>0</v>
      </c>
      <c r="N49" s="134">
        <f t="shared" si="75"/>
        <v>0</v>
      </c>
      <c r="O49" s="135">
        <f t="shared" si="75"/>
        <v>0</v>
      </c>
      <c r="P49" s="167">
        <f t="shared" si="75"/>
        <v>0</v>
      </c>
      <c r="Q49" s="233">
        <f t="shared" si="75"/>
        <v>0</v>
      </c>
      <c r="R49" s="135">
        <f t="shared" si="75"/>
        <v>0</v>
      </c>
      <c r="S49" s="167">
        <f t="shared" si="75"/>
        <v>0</v>
      </c>
      <c r="T49" s="134">
        <f t="shared" si="75"/>
        <v>0</v>
      </c>
      <c r="U49" s="135">
        <f t="shared" si="75"/>
        <v>0</v>
      </c>
      <c r="V49" s="167">
        <f t="shared" si="75"/>
        <v>0</v>
      </c>
      <c r="W49" s="233">
        <f t="shared" si="75"/>
        <v>0</v>
      </c>
      <c r="X49" s="135">
        <f t="shared" si="75"/>
        <v>0</v>
      </c>
      <c r="Y49" s="167">
        <f t="shared" si="75"/>
        <v>0</v>
      </c>
      <c r="Z49" s="134">
        <f t="shared" si="75"/>
        <v>0</v>
      </c>
      <c r="AA49" s="135">
        <f t="shared" si="75"/>
        <v>0</v>
      </c>
      <c r="AB49" s="167">
        <f t="shared" si="75"/>
        <v>0</v>
      </c>
      <c r="AC49" s="137">
        <f t="shared" si="63"/>
        <v>0</v>
      </c>
      <c r="AD49" s="138">
        <f t="shared" si="64"/>
        <v>0</v>
      </c>
      <c r="AE49" s="138">
        <f t="shared" si="65"/>
        <v>0</v>
      </c>
      <c r="AF49" s="177" t="e">
        <f t="shared" si="66"/>
        <v>#DIV/0!</v>
      </c>
      <c r="AG49" s="178"/>
      <c r="AH49" s="142"/>
      <c r="AI49" s="142"/>
    </row>
    <row r="50" spans="1:35" ht="45" customHeight="1" x14ac:dyDescent="0.2">
      <c r="A50" s="143" t="s">
        <v>111</v>
      </c>
      <c r="B50" s="144" t="s">
        <v>112</v>
      </c>
      <c r="C50" s="145" t="s">
        <v>148</v>
      </c>
      <c r="D50" s="234"/>
      <c r="E50" s="147"/>
      <c r="F50" s="148"/>
      <c r="G50" s="149">
        <f t="shared" ref="G50:G52" si="76">E50*F50</f>
        <v>0</v>
      </c>
      <c r="H50" s="147"/>
      <c r="I50" s="148"/>
      <c r="J50" s="168">
        <f t="shared" ref="J50:J52" si="77">H50*I50</f>
        <v>0</v>
      </c>
      <c r="K50" s="235"/>
      <c r="L50" s="148"/>
      <c r="M50" s="168">
        <f t="shared" ref="M50:M52" si="78">K50*L50</f>
        <v>0</v>
      </c>
      <c r="N50" s="147"/>
      <c r="O50" s="148"/>
      <c r="P50" s="168">
        <f t="shared" ref="P50:P52" si="79">N50*O50</f>
        <v>0</v>
      </c>
      <c r="Q50" s="235"/>
      <c r="R50" s="148"/>
      <c r="S50" s="168">
        <f t="shared" ref="S50:S52" si="80">Q50*R50</f>
        <v>0</v>
      </c>
      <c r="T50" s="147"/>
      <c r="U50" s="148"/>
      <c r="V50" s="168">
        <f t="shared" ref="V50:V52" si="81">T50*U50</f>
        <v>0</v>
      </c>
      <c r="W50" s="235"/>
      <c r="X50" s="148"/>
      <c r="Y50" s="168">
        <f t="shared" ref="Y50:Y52" si="82">W50*X50</f>
        <v>0</v>
      </c>
      <c r="Z50" s="147"/>
      <c r="AA50" s="148"/>
      <c r="AB50" s="168">
        <f t="shared" ref="AB50:AB52" si="83">Z50*AA50</f>
        <v>0</v>
      </c>
      <c r="AC50" s="150">
        <f t="shared" si="63"/>
        <v>0</v>
      </c>
      <c r="AD50" s="151">
        <f t="shared" si="64"/>
        <v>0</v>
      </c>
      <c r="AE50" s="211">
        <f t="shared" si="65"/>
        <v>0</v>
      </c>
      <c r="AF50" s="153" t="e">
        <f t="shared" si="66"/>
        <v>#DIV/0!</v>
      </c>
      <c r="AG50" s="154"/>
      <c r="AH50" s="129"/>
      <c r="AI50" s="129"/>
    </row>
    <row r="51" spans="1:35" ht="24.75" customHeight="1" x14ac:dyDescent="0.2">
      <c r="A51" s="143" t="s">
        <v>111</v>
      </c>
      <c r="B51" s="144" t="s">
        <v>115</v>
      </c>
      <c r="C51" s="145" t="s">
        <v>149</v>
      </c>
      <c r="D51" s="234"/>
      <c r="E51" s="147"/>
      <c r="F51" s="148"/>
      <c r="G51" s="149">
        <f t="shared" si="76"/>
        <v>0</v>
      </c>
      <c r="H51" s="147"/>
      <c r="I51" s="148"/>
      <c r="J51" s="168">
        <f t="shared" si="77"/>
        <v>0</v>
      </c>
      <c r="K51" s="235"/>
      <c r="L51" s="148"/>
      <c r="M51" s="168">
        <f t="shared" si="78"/>
        <v>0</v>
      </c>
      <c r="N51" s="147"/>
      <c r="O51" s="148"/>
      <c r="P51" s="168">
        <f t="shared" si="79"/>
        <v>0</v>
      </c>
      <c r="Q51" s="235"/>
      <c r="R51" s="148"/>
      <c r="S51" s="168">
        <f t="shared" si="80"/>
        <v>0</v>
      </c>
      <c r="T51" s="147"/>
      <c r="U51" s="148"/>
      <c r="V51" s="168">
        <f t="shared" si="81"/>
        <v>0</v>
      </c>
      <c r="W51" s="235"/>
      <c r="X51" s="148"/>
      <c r="Y51" s="168">
        <f t="shared" si="82"/>
        <v>0</v>
      </c>
      <c r="Z51" s="147"/>
      <c r="AA51" s="148"/>
      <c r="AB51" s="168">
        <f t="shared" si="83"/>
        <v>0</v>
      </c>
      <c r="AC51" s="150">
        <f t="shared" si="63"/>
        <v>0</v>
      </c>
      <c r="AD51" s="151">
        <f t="shared" si="64"/>
        <v>0</v>
      </c>
      <c r="AE51" s="211">
        <f t="shared" si="65"/>
        <v>0</v>
      </c>
      <c r="AF51" s="153" t="e">
        <f t="shared" si="66"/>
        <v>#DIV/0!</v>
      </c>
      <c r="AG51" s="154"/>
      <c r="AH51" s="129"/>
      <c r="AI51" s="129"/>
    </row>
    <row r="52" spans="1:35" ht="21" customHeight="1" x14ac:dyDescent="0.2">
      <c r="A52" s="169" t="s">
        <v>111</v>
      </c>
      <c r="B52" s="170" t="s">
        <v>116</v>
      </c>
      <c r="C52" s="171" t="s">
        <v>150</v>
      </c>
      <c r="D52" s="236"/>
      <c r="E52" s="173"/>
      <c r="F52" s="174"/>
      <c r="G52" s="175">
        <f t="shared" si="76"/>
        <v>0</v>
      </c>
      <c r="H52" s="173"/>
      <c r="I52" s="174"/>
      <c r="J52" s="176">
        <f t="shared" si="77"/>
        <v>0</v>
      </c>
      <c r="K52" s="237"/>
      <c r="L52" s="174"/>
      <c r="M52" s="176">
        <f t="shared" si="78"/>
        <v>0</v>
      </c>
      <c r="N52" s="173"/>
      <c r="O52" s="174"/>
      <c r="P52" s="176">
        <f t="shared" si="79"/>
        <v>0</v>
      </c>
      <c r="Q52" s="237"/>
      <c r="R52" s="174"/>
      <c r="S52" s="176">
        <f t="shared" si="80"/>
        <v>0</v>
      </c>
      <c r="T52" s="173"/>
      <c r="U52" s="174"/>
      <c r="V52" s="176">
        <f t="shared" si="81"/>
        <v>0</v>
      </c>
      <c r="W52" s="237"/>
      <c r="X52" s="174"/>
      <c r="Y52" s="176">
        <f t="shared" si="82"/>
        <v>0</v>
      </c>
      <c r="Z52" s="173"/>
      <c r="AA52" s="174"/>
      <c r="AB52" s="176">
        <f t="shared" si="83"/>
        <v>0</v>
      </c>
      <c r="AC52" s="162">
        <f t="shared" si="63"/>
        <v>0</v>
      </c>
      <c r="AD52" s="163">
        <f t="shared" si="64"/>
        <v>0</v>
      </c>
      <c r="AE52" s="213">
        <f t="shared" si="65"/>
        <v>0</v>
      </c>
      <c r="AF52" s="179" t="e">
        <f t="shared" si="66"/>
        <v>#DIV/0!</v>
      </c>
      <c r="AG52" s="180"/>
      <c r="AH52" s="129"/>
      <c r="AI52" s="129"/>
    </row>
    <row r="53" spans="1:35" ht="15" customHeight="1" x14ac:dyDescent="0.2">
      <c r="A53" s="215" t="s">
        <v>151</v>
      </c>
      <c r="B53" s="216"/>
      <c r="C53" s="217"/>
      <c r="D53" s="218"/>
      <c r="E53" s="219">
        <f t="shared" ref="E53:AB53" si="84">E49+E45</f>
        <v>0</v>
      </c>
      <c r="F53" s="220">
        <f t="shared" si="84"/>
        <v>0</v>
      </c>
      <c r="G53" s="221">
        <f t="shared" si="84"/>
        <v>0</v>
      </c>
      <c r="H53" s="185">
        <f t="shared" si="84"/>
        <v>0</v>
      </c>
      <c r="I53" s="187">
        <f t="shared" si="84"/>
        <v>0</v>
      </c>
      <c r="J53" s="238">
        <f t="shared" si="84"/>
        <v>0</v>
      </c>
      <c r="K53" s="222">
        <f t="shared" si="84"/>
        <v>0</v>
      </c>
      <c r="L53" s="220">
        <f t="shared" si="84"/>
        <v>0</v>
      </c>
      <c r="M53" s="223">
        <f t="shared" si="84"/>
        <v>0</v>
      </c>
      <c r="N53" s="219">
        <f t="shared" si="84"/>
        <v>0</v>
      </c>
      <c r="O53" s="220">
        <f t="shared" si="84"/>
        <v>0</v>
      </c>
      <c r="P53" s="223">
        <f t="shared" si="84"/>
        <v>0</v>
      </c>
      <c r="Q53" s="222">
        <f t="shared" si="84"/>
        <v>0</v>
      </c>
      <c r="R53" s="220">
        <f t="shared" si="84"/>
        <v>0</v>
      </c>
      <c r="S53" s="223">
        <f t="shared" si="84"/>
        <v>0</v>
      </c>
      <c r="T53" s="219">
        <f t="shared" si="84"/>
        <v>0</v>
      </c>
      <c r="U53" s="220">
        <f t="shared" si="84"/>
        <v>0</v>
      </c>
      <c r="V53" s="223">
        <f t="shared" si="84"/>
        <v>0</v>
      </c>
      <c r="W53" s="222">
        <f t="shared" si="84"/>
        <v>0</v>
      </c>
      <c r="X53" s="220">
        <f t="shared" si="84"/>
        <v>0</v>
      </c>
      <c r="Y53" s="223">
        <f t="shared" si="84"/>
        <v>0</v>
      </c>
      <c r="Z53" s="219">
        <f t="shared" si="84"/>
        <v>0</v>
      </c>
      <c r="AA53" s="220">
        <f t="shared" si="84"/>
        <v>0</v>
      </c>
      <c r="AB53" s="223">
        <f t="shared" si="84"/>
        <v>0</v>
      </c>
      <c r="AC53" s="222">
        <f t="shared" ref="AC53:AD53" si="85">AC45+AC49</f>
        <v>0</v>
      </c>
      <c r="AD53" s="224">
        <f t="shared" si="85"/>
        <v>0</v>
      </c>
      <c r="AE53" s="219">
        <f t="shared" si="65"/>
        <v>0</v>
      </c>
      <c r="AF53" s="239" t="e">
        <f t="shared" si="66"/>
        <v>#DIV/0!</v>
      </c>
      <c r="AG53" s="240"/>
      <c r="AH53" s="129"/>
      <c r="AI53" s="129"/>
    </row>
    <row r="54" spans="1:35" ht="15" customHeight="1" x14ac:dyDescent="0.2">
      <c r="A54" s="241" t="s">
        <v>106</v>
      </c>
      <c r="B54" s="242" t="s">
        <v>27</v>
      </c>
      <c r="C54" s="195" t="s">
        <v>152</v>
      </c>
      <c r="D54" s="229"/>
      <c r="E54" s="119"/>
      <c r="F54" s="120"/>
      <c r="G54" s="120"/>
      <c r="H54" s="119"/>
      <c r="I54" s="120"/>
      <c r="J54" s="124"/>
      <c r="K54" s="120"/>
      <c r="L54" s="120"/>
      <c r="M54" s="124"/>
      <c r="N54" s="119"/>
      <c r="O54" s="120"/>
      <c r="P54" s="124"/>
      <c r="Q54" s="120"/>
      <c r="R54" s="120"/>
      <c r="S54" s="124"/>
      <c r="T54" s="119"/>
      <c r="U54" s="120"/>
      <c r="V54" s="124"/>
      <c r="W54" s="120"/>
      <c r="X54" s="120"/>
      <c r="Y54" s="124"/>
      <c r="Z54" s="119"/>
      <c r="AA54" s="120"/>
      <c r="AB54" s="120"/>
      <c r="AC54" s="125"/>
      <c r="AD54" s="126"/>
      <c r="AE54" s="126"/>
      <c r="AF54" s="127"/>
      <c r="AG54" s="128"/>
      <c r="AH54" s="129"/>
      <c r="AI54" s="129"/>
    </row>
    <row r="55" spans="1:35" ht="15" customHeight="1" x14ac:dyDescent="0.2">
      <c r="A55" s="130" t="s">
        <v>108</v>
      </c>
      <c r="B55" s="131" t="s">
        <v>153</v>
      </c>
      <c r="C55" s="200" t="s">
        <v>154</v>
      </c>
      <c r="D55" s="209"/>
      <c r="E55" s="230">
        <f t="shared" ref="E55:AB55" si="86">SUM(E56:E58)</f>
        <v>0</v>
      </c>
      <c r="F55" s="231">
        <f t="shared" si="86"/>
        <v>0</v>
      </c>
      <c r="G55" s="232">
        <f t="shared" si="86"/>
        <v>0</v>
      </c>
      <c r="H55" s="134">
        <f t="shared" si="86"/>
        <v>0</v>
      </c>
      <c r="I55" s="135">
        <f t="shared" si="86"/>
        <v>0</v>
      </c>
      <c r="J55" s="167">
        <f t="shared" si="86"/>
        <v>0</v>
      </c>
      <c r="K55" s="243">
        <f t="shared" si="86"/>
        <v>0</v>
      </c>
      <c r="L55" s="231">
        <f t="shared" si="86"/>
        <v>0</v>
      </c>
      <c r="M55" s="244">
        <f t="shared" si="86"/>
        <v>0</v>
      </c>
      <c r="N55" s="230">
        <f t="shared" si="86"/>
        <v>0</v>
      </c>
      <c r="O55" s="231">
        <f t="shared" si="86"/>
        <v>0</v>
      </c>
      <c r="P55" s="244">
        <f t="shared" si="86"/>
        <v>0</v>
      </c>
      <c r="Q55" s="243">
        <f t="shared" si="86"/>
        <v>0</v>
      </c>
      <c r="R55" s="231">
        <f t="shared" si="86"/>
        <v>0</v>
      </c>
      <c r="S55" s="244">
        <f t="shared" si="86"/>
        <v>0</v>
      </c>
      <c r="T55" s="230">
        <f t="shared" si="86"/>
        <v>0</v>
      </c>
      <c r="U55" s="231">
        <f t="shared" si="86"/>
        <v>0</v>
      </c>
      <c r="V55" s="244">
        <f t="shared" si="86"/>
        <v>0</v>
      </c>
      <c r="W55" s="243">
        <f t="shared" si="86"/>
        <v>0</v>
      </c>
      <c r="X55" s="231">
        <f t="shared" si="86"/>
        <v>0</v>
      </c>
      <c r="Y55" s="244">
        <f t="shared" si="86"/>
        <v>0</v>
      </c>
      <c r="Z55" s="230">
        <f t="shared" si="86"/>
        <v>0</v>
      </c>
      <c r="AA55" s="231">
        <f t="shared" si="86"/>
        <v>0</v>
      </c>
      <c r="AB55" s="244">
        <f t="shared" si="86"/>
        <v>0</v>
      </c>
      <c r="AC55" s="137">
        <f t="shared" ref="AC55:AC75" si="87">G55+M55+S55+Y55</f>
        <v>0</v>
      </c>
      <c r="AD55" s="138">
        <f t="shared" ref="AD55:AD75" si="88">J55+P55+V55+AB55</f>
        <v>0</v>
      </c>
      <c r="AE55" s="138">
        <f t="shared" ref="AE55:AE82" si="89">AC55-AD55</f>
        <v>0</v>
      </c>
      <c r="AF55" s="140" t="e">
        <f t="shared" ref="AF55:AF82" si="90">AE55/AC55</f>
        <v>#DIV/0!</v>
      </c>
      <c r="AG55" s="141"/>
      <c r="AH55" s="142"/>
      <c r="AI55" s="142"/>
    </row>
    <row r="56" spans="1:35" ht="34.5" customHeight="1" x14ac:dyDescent="0.2">
      <c r="A56" s="143" t="s">
        <v>111</v>
      </c>
      <c r="B56" s="144" t="s">
        <v>112</v>
      </c>
      <c r="C56" s="145" t="s">
        <v>155</v>
      </c>
      <c r="D56" s="245" t="s">
        <v>156</v>
      </c>
      <c r="E56" s="246"/>
      <c r="F56" s="247"/>
      <c r="G56" s="248">
        <f t="shared" ref="G56:G58" si="91">E56*F56</f>
        <v>0</v>
      </c>
      <c r="H56" s="246"/>
      <c r="I56" s="247"/>
      <c r="J56" s="249">
        <f t="shared" ref="J56:J58" si="92">H56*I56</f>
        <v>0</v>
      </c>
      <c r="K56" s="235"/>
      <c r="L56" s="247"/>
      <c r="M56" s="168">
        <f t="shared" ref="M56:M58" si="93">K56*L56</f>
        <v>0</v>
      </c>
      <c r="N56" s="147"/>
      <c r="O56" s="247"/>
      <c r="P56" s="168">
        <f t="shared" ref="P56:P58" si="94">N56*O56</f>
        <v>0</v>
      </c>
      <c r="Q56" s="235"/>
      <c r="R56" s="247"/>
      <c r="S56" s="168">
        <f t="shared" ref="S56:S58" si="95">Q56*R56</f>
        <v>0</v>
      </c>
      <c r="T56" s="147"/>
      <c r="U56" s="247"/>
      <c r="V56" s="168">
        <f t="shared" ref="V56:V58" si="96">T56*U56</f>
        <v>0</v>
      </c>
      <c r="W56" s="235"/>
      <c r="X56" s="247"/>
      <c r="Y56" s="168">
        <f t="shared" ref="Y56:Y58" si="97">W56*X56</f>
        <v>0</v>
      </c>
      <c r="Z56" s="147"/>
      <c r="AA56" s="247"/>
      <c r="AB56" s="168">
        <f t="shared" ref="AB56:AB58" si="98">Z56*AA56</f>
        <v>0</v>
      </c>
      <c r="AC56" s="150">
        <f t="shared" si="87"/>
        <v>0</v>
      </c>
      <c r="AD56" s="151">
        <f t="shared" si="88"/>
        <v>0</v>
      </c>
      <c r="AE56" s="211">
        <f t="shared" si="89"/>
        <v>0</v>
      </c>
      <c r="AF56" s="153" t="e">
        <f t="shared" si="90"/>
        <v>#DIV/0!</v>
      </c>
      <c r="AG56" s="154"/>
      <c r="AH56" s="129"/>
      <c r="AI56" s="129"/>
    </row>
    <row r="57" spans="1:35" ht="34.5" customHeight="1" x14ac:dyDescent="0.2">
      <c r="A57" s="143" t="s">
        <v>111</v>
      </c>
      <c r="B57" s="144" t="s">
        <v>115</v>
      </c>
      <c r="C57" s="145" t="s">
        <v>155</v>
      </c>
      <c r="D57" s="245" t="s">
        <v>156</v>
      </c>
      <c r="E57" s="246"/>
      <c r="F57" s="247"/>
      <c r="G57" s="248">
        <f t="shared" si="91"/>
        <v>0</v>
      </c>
      <c r="H57" s="246"/>
      <c r="I57" s="247"/>
      <c r="J57" s="249">
        <f t="shared" si="92"/>
        <v>0</v>
      </c>
      <c r="K57" s="235"/>
      <c r="L57" s="247"/>
      <c r="M57" s="168">
        <f t="shared" si="93"/>
        <v>0</v>
      </c>
      <c r="N57" s="147"/>
      <c r="O57" s="247"/>
      <c r="P57" s="168">
        <f t="shared" si="94"/>
        <v>0</v>
      </c>
      <c r="Q57" s="235"/>
      <c r="R57" s="247"/>
      <c r="S57" s="168">
        <f t="shared" si="95"/>
        <v>0</v>
      </c>
      <c r="T57" s="147"/>
      <c r="U57" s="247"/>
      <c r="V57" s="168">
        <f t="shared" si="96"/>
        <v>0</v>
      </c>
      <c r="W57" s="235"/>
      <c r="X57" s="247"/>
      <c r="Y57" s="168">
        <f t="shared" si="97"/>
        <v>0</v>
      </c>
      <c r="Z57" s="147"/>
      <c r="AA57" s="247"/>
      <c r="AB57" s="168">
        <f t="shared" si="98"/>
        <v>0</v>
      </c>
      <c r="AC57" s="150">
        <f t="shared" si="87"/>
        <v>0</v>
      </c>
      <c r="AD57" s="151">
        <f t="shared" si="88"/>
        <v>0</v>
      </c>
      <c r="AE57" s="211">
        <f t="shared" si="89"/>
        <v>0</v>
      </c>
      <c r="AF57" s="153" t="e">
        <f t="shared" si="90"/>
        <v>#DIV/0!</v>
      </c>
      <c r="AG57" s="154"/>
      <c r="AH57" s="129"/>
      <c r="AI57" s="129"/>
    </row>
    <row r="58" spans="1:35" ht="34.5" customHeight="1" x14ac:dyDescent="0.2">
      <c r="A58" s="169" t="s">
        <v>111</v>
      </c>
      <c r="B58" s="156" t="s">
        <v>116</v>
      </c>
      <c r="C58" s="157" t="s">
        <v>155</v>
      </c>
      <c r="D58" s="250" t="s">
        <v>156</v>
      </c>
      <c r="E58" s="251"/>
      <c r="F58" s="252"/>
      <c r="G58" s="253">
        <f t="shared" si="91"/>
        <v>0</v>
      </c>
      <c r="H58" s="254"/>
      <c r="I58" s="255"/>
      <c r="J58" s="256">
        <f t="shared" si="92"/>
        <v>0</v>
      </c>
      <c r="K58" s="257"/>
      <c r="L58" s="252"/>
      <c r="M58" s="258">
        <f t="shared" si="93"/>
        <v>0</v>
      </c>
      <c r="N58" s="159"/>
      <c r="O58" s="252"/>
      <c r="P58" s="258">
        <f t="shared" si="94"/>
        <v>0</v>
      </c>
      <c r="Q58" s="257"/>
      <c r="R58" s="252"/>
      <c r="S58" s="258">
        <f t="shared" si="95"/>
        <v>0</v>
      </c>
      <c r="T58" s="159"/>
      <c r="U58" s="252"/>
      <c r="V58" s="258">
        <f t="shared" si="96"/>
        <v>0</v>
      </c>
      <c r="W58" s="257"/>
      <c r="X58" s="252"/>
      <c r="Y58" s="258">
        <f t="shared" si="97"/>
        <v>0</v>
      </c>
      <c r="Z58" s="159"/>
      <c r="AA58" s="252"/>
      <c r="AB58" s="258">
        <f t="shared" si="98"/>
        <v>0</v>
      </c>
      <c r="AC58" s="162">
        <f t="shared" si="87"/>
        <v>0</v>
      </c>
      <c r="AD58" s="163">
        <f t="shared" si="88"/>
        <v>0</v>
      </c>
      <c r="AE58" s="213">
        <f t="shared" si="89"/>
        <v>0</v>
      </c>
      <c r="AF58" s="153" t="e">
        <f t="shared" si="90"/>
        <v>#DIV/0!</v>
      </c>
      <c r="AG58" s="154"/>
      <c r="AH58" s="129"/>
      <c r="AI58" s="129"/>
    </row>
    <row r="59" spans="1:35" ht="27.75" customHeight="1" x14ac:dyDescent="0.2">
      <c r="A59" s="130" t="s">
        <v>108</v>
      </c>
      <c r="B59" s="131" t="s">
        <v>157</v>
      </c>
      <c r="C59" s="132" t="s">
        <v>158</v>
      </c>
      <c r="D59" s="133"/>
      <c r="E59" s="134">
        <f t="shared" ref="E59:AB59" si="99">SUM(E60:E63)</f>
        <v>74</v>
      </c>
      <c r="F59" s="135">
        <f t="shared" si="99"/>
        <v>3330</v>
      </c>
      <c r="G59" s="136">
        <f t="shared" si="99"/>
        <v>67030</v>
      </c>
      <c r="H59" s="134">
        <f t="shared" si="99"/>
        <v>74</v>
      </c>
      <c r="I59" s="135">
        <f t="shared" si="99"/>
        <v>3330</v>
      </c>
      <c r="J59" s="167">
        <f t="shared" si="99"/>
        <v>67030</v>
      </c>
      <c r="K59" s="233">
        <f t="shared" si="99"/>
        <v>0</v>
      </c>
      <c r="L59" s="135">
        <f t="shared" si="99"/>
        <v>0</v>
      </c>
      <c r="M59" s="167">
        <f t="shared" si="99"/>
        <v>0</v>
      </c>
      <c r="N59" s="134">
        <f t="shared" si="99"/>
        <v>0</v>
      </c>
      <c r="O59" s="135">
        <f t="shared" si="99"/>
        <v>0</v>
      </c>
      <c r="P59" s="167">
        <f t="shared" si="99"/>
        <v>0</v>
      </c>
      <c r="Q59" s="233">
        <f t="shared" si="99"/>
        <v>0</v>
      </c>
      <c r="R59" s="135">
        <f t="shared" si="99"/>
        <v>0</v>
      </c>
      <c r="S59" s="167">
        <f t="shared" si="99"/>
        <v>0</v>
      </c>
      <c r="T59" s="134">
        <f t="shared" si="99"/>
        <v>0</v>
      </c>
      <c r="U59" s="135">
        <f t="shared" si="99"/>
        <v>0</v>
      </c>
      <c r="V59" s="167">
        <f t="shared" si="99"/>
        <v>0</v>
      </c>
      <c r="W59" s="233">
        <f t="shared" si="99"/>
        <v>0</v>
      </c>
      <c r="X59" s="135">
        <f t="shared" si="99"/>
        <v>0</v>
      </c>
      <c r="Y59" s="167">
        <f t="shared" si="99"/>
        <v>0</v>
      </c>
      <c r="Z59" s="134">
        <f t="shared" si="99"/>
        <v>0</v>
      </c>
      <c r="AA59" s="135">
        <f t="shared" si="99"/>
        <v>0</v>
      </c>
      <c r="AB59" s="167">
        <f t="shared" si="99"/>
        <v>0</v>
      </c>
      <c r="AC59" s="137">
        <f t="shared" si="87"/>
        <v>67030</v>
      </c>
      <c r="AD59" s="138">
        <f t="shared" si="88"/>
        <v>67030</v>
      </c>
      <c r="AE59" s="138">
        <f t="shared" si="89"/>
        <v>0</v>
      </c>
      <c r="AF59" s="177">
        <f t="shared" si="90"/>
        <v>0</v>
      </c>
      <c r="AG59" s="178"/>
      <c r="AH59" s="142"/>
      <c r="AI59" s="142"/>
    </row>
    <row r="60" spans="1:35" ht="30" customHeight="1" x14ac:dyDescent="0.2">
      <c r="A60" s="143" t="s">
        <v>111</v>
      </c>
      <c r="B60" s="144" t="s">
        <v>112</v>
      </c>
      <c r="C60" s="259" t="s">
        <v>159</v>
      </c>
      <c r="D60" s="260" t="s">
        <v>135</v>
      </c>
      <c r="E60" s="261">
        <v>21</v>
      </c>
      <c r="F60" s="262">
        <v>860</v>
      </c>
      <c r="G60" s="149">
        <f t="shared" ref="G60:G63" si="100">E60*F60</f>
        <v>18060</v>
      </c>
      <c r="H60" s="147">
        <f t="shared" ref="H60:I60" si="101">E60</f>
        <v>21</v>
      </c>
      <c r="I60" s="148">
        <f t="shared" si="101"/>
        <v>860</v>
      </c>
      <c r="J60" s="168">
        <f t="shared" ref="J60:J63" si="102">H60*I60</f>
        <v>18060</v>
      </c>
      <c r="K60" s="235"/>
      <c r="L60" s="148"/>
      <c r="M60" s="168">
        <f t="shared" ref="M60:M63" si="103">K60*L60</f>
        <v>0</v>
      </c>
      <c r="N60" s="147"/>
      <c r="O60" s="148"/>
      <c r="P60" s="168">
        <f t="shared" ref="P60:P63" si="104">N60*O60</f>
        <v>0</v>
      </c>
      <c r="Q60" s="235"/>
      <c r="R60" s="148"/>
      <c r="S60" s="168">
        <f t="shared" ref="S60:S63" si="105">Q60*R60</f>
        <v>0</v>
      </c>
      <c r="T60" s="147"/>
      <c r="U60" s="148"/>
      <c r="V60" s="168">
        <f t="shared" ref="V60:V63" si="106">T60*U60</f>
        <v>0</v>
      </c>
      <c r="W60" s="235"/>
      <c r="X60" s="148"/>
      <c r="Y60" s="168">
        <f t="shared" ref="Y60:Y63" si="107">W60*X60</f>
        <v>0</v>
      </c>
      <c r="Z60" s="147"/>
      <c r="AA60" s="148"/>
      <c r="AB60" s="168">
        <f t="shared" ref="AB60:AB63" si="108">Z60*AA60</f>
        <v>0</v>
      </c>
      <c r="AC60" s="150">
        <f t="shared" si="87"/>
        <v>18060</v>
      </c>
      <c r="AD60" s="151">
        <f t="shared" si="88"/>
        <v>18060</v>
      </c>
      <c r="AE60" s="211">
        <f t="shared" si="89"/>
        <v>0</v>
      </c>
      <c r="AF60" s="153">
        <f t="shared" si="90"/>
        <v>0</v>
      </c>
      <c r="AG60" s="154"/>
      <c r="AH60" s="129"/>
      <c r="AI60" s="129"/>
    </row>
    <row r="61" spans="1:35" ht="30" customHeight="1" x14ac:dyDescent="0.2">
      <c r="A61" s="143" t="s">
        <v>111</v>
      </c>
      <c r="B61" s="144" t="s">
        <v>115</v>
      </c>
      <c r="C61" s="259" t="s">
        <v>160</v>
      </c>
      <c r="D61" s="260" t="s">
        <v>135</v>
      </c>
      <c r="E61" s="261">
        <v>21</v>
      </c>
      <c r="F61" s="262">
        <v>1500</v>
      </c>
      <c r="G61" s="149">
        <f t="shared" si="100"/>
        <v>31500</v>
      </c>
      <c r="H61" s="147">
        <f t="shared" ref="H61:I61" si="109">E61</f>
        <v>21</v>
      </c>
      <c r="I61" s="148">
        <f t="shared" si="109"/>
        <v>1500</v>
      </c>
      <c r="J61" s="168">
        <f t="shared" si="102"/>
        <v>31500</v>
      </c>
      <c r="K61" s="235"/>
      <c r="L61" s="148"/>
      <c r="M61" s="168">
        <f t="shared" si="103"/>
        <v>0</v>
      </c>
      <c r="N61" s="147"/>
      <c r="O61" s="148"/>
      <c r="P61" s="168">
        <f t="shared" si="104"/>
        <v>0</v>
      </c>
      <c r="Q61" s="235"/>
      <c r="R61" s="148"/>
      <c r="S61" s="168">
        <f t="shared" si="105"/>
        <v>0</v>
      </c>
      <c r="T61" s="147"/>
      <c r="U61" s="148"/>
      <c r="V61" s="168">
        <f t="shared" si="106"/>
        <v>0</v>
      </c>
      <c r="W61" s="235"/>
      <c r="X61" s="148"/>
      <c r="Y61" s="168">
        <f t="shared" si="107"/>
        <v>0</v>
      </c>
      <c r="Z61" s="147"/>
      <c r="AA61" s="148"/>
      <c r="AB61" s="168">
        <f t="shared" si="108"/>
        <v>0</v>
      </c>
      <c r="AC61" s="150">
        <f t="shared" si="87"/>
        <v>31500</v>
      </c>
      <c r="AD61" s="151">
        <f t="shared" si="88"/>
        <v>31500</v>
      </c>
      <c r="AE61" s="211">
        <f t="shared" si="89"/>
        <v>0</v>
      </c>
      <c r="AF61" s="153">
        <f t="shared" si="90"/>
        <v>0</v>
      </c>
      <c r="AG61" s="154"/>
      <c r="AH61" s="129"/>
      <c r="AI61" s="129"/>
    </row>
    <row r="62" spans="1:35" ht="39.75" customHeight="1" x14ac:dyDescent="0.2">
      <c r="A62" s="143" t="s">
        <v>111</v>
      </c>
      <c r="B62" s="156" t="s">
        <v>116</v>
      </c>
      <c r="C62" s="259" t="s">
        <v>161</v>
      </c>
      <c r="D62" s="260" t="s">
        <v>135</v>
      </c>
      <c r="E62" s="261">
        <v>11</v>
      </c>
      <c r="F62" s="263">
        <v>290</v>
      </c>
      <c r="G62" s="149">
        <f t="shared" si="100"/>
        <v>3190</v>
      </c>
      <c r="H62" s="147">
        <f t="shared" ref="H62:I62" si="110">E62</f>
        <v>11</v>
      </c>
      <c r="I62" s="148">
        <f t="shared" si="110"/>
        <v>290</v>
      </c>
      <c r="J62" s="168">
        <f t="shared" si="102"/>
        <v>3190</v>
      </c>
      <c r="K62" s="257"/>
      <c r="L62" s="160"/>
      <c r="M62" s="168">
        <f t="shared" si="103"/>
        <v>0</v>
      </c>
      <c r="N62" s="147"/>
      <c r="O62" s="148"/>
      <c r="P62" s="168">
        <f t="shared" si="104"/>
        <v>0</v>
      </c>
      <c r="Q62" s="235"/>
      <c r="R62" s="148"/>
      <c r="S62" s="168">
        <f t="shared" si="105"/>
        <v>0</v>
      </c>
      <c r="T62" s="147"/>
      <c r="U62" s="148"/>
      <c r="V62" s="168">
        <f t="shared" si="106"/>
        <v>0</v>
      </c>
      <c r="W62" s="235"/>
      <c r="X62" s="148"/>
      <c r="Y62" s="168">
        <f t="shared" si="107"/>
        <v>0</v>
      </c>
      <c r="Z62" s="159"/>
      <c r="AA62" s="160"/>
      <c r="AB62" s="168">
        <f t="shared" si="108"/>
        <v>0</v>
      </c>
      <c r="AC62" s="150">
        <f t="shared" si="87"/>
        <v>3190</v>
      </c>
      <c r="AD62" s="151">
        <f t="shared" si="88"/>
        <v>3190</v>
      </c>
      <c r="AE62" s="211">
        <f t="shared" si="89"/>
        <v>0</v>
      </c>
      <c r="AF62" s="153">
        <f t="shared" si="90"/>
        <v>0</v>
      </c>
      <c r="AG62" s="154"/>
      <c r="AH62" s="129"/>
      <c r="AI62" s="129"/>
    </row>
    <row r="63" spans="1:35" ht="30" customHeight="1" x14ac:dyDescent="0.2">
      <c r="A63" s="143" t="s">
        <v>111</v>
      </c>
      <c r="B63" s="156" t="s">
        <v>162</v>
      </c>
      <c r="C63" s="259" t="s">
        <v>163</v>
      </c>
      <c r="D63" s="260" t="s">
        <v>135</v>
      </c>
      <c r="E63" s="261">
        <v>21</v>
      </c>
      <c r="F63" s="263">
        <v>680</v>
      </c>
      <c r="G63" s="149">
        <f t="shared" si="100"/>
        <v>14280</v>
      </c>
      <c r="H63" s="147">
        <f t="shared" ref="H63:I63" si="111">E63</f>
        <v>21</v>
      </c>
      <c r="I63" s="148">
        <f t="shared" si="111"/>
        <v>680</v>
      </c>
      <c r="J63" s="168">
        <f t="shared" si="102"/>
        <v>14280</v>
      </c>
      <c r="K63" s="257"/>
      <c r="L63" s="160"/>
      <c r="M63" s="168">
        <f t="shared" si="103"/>
        <v>0</v>
      </c>
      <c r="N63" s="147"/>
      <c r="O63" s="148"/>
      <c r="P63" s="168">
        <f t="shared" si="104"/>
        <v>0</v>
      </c>
      <c r="Q63" s="235"/>
      <c r="R63" s="148"/>
      <c r="S63" s="168">
        <f t="shared" si="105"/>
        <v>0</v>
      </c>
      <c r="T63" s="147"/>
      <c r="U63" s="148"/>
      <c r="V63" s="168">
        <f t="shared" si="106"/>
        <v>0</v>
      </c>
      <c r="W63" s="235"/>
      <c r="X63" s="148"/>
      <c r="Y63" s="168">
        <f t="shared" si="107"/>
        <v>0</v>
      </c>
      <c r="Z63" s="159"/>
      <c r="AA63" s="160"/>
      <c r="AB63" s="168">
        <f t="shared" si="108"/>
        <v>0</v>
      </c>
      <c r="AC63" s="150">
        <f t="shared" si="87"/>
        <v>14280</v>
      </c>
      <c r="AD63" s="151">
        <f t="shared" si="88"/>
        <v>14280</v>
      </c>
      <c r="AE63" s="211">
        <f t="shared" si="89"/>
        <v>0</v>
      </c>
      <c r="AF63" s="153">
        <f t="shared" si="90"/>
        <v>0</v>
      </c>
      <c r="AG63" s="154"/>
      <c r="AH63" s="129"/>
      <c r="AI63" s="129"/>
    </row>
    <row r="64" spans="1:35" ht="15" customHeight="1" x14ac:dyDescent="0.2">
      <c r="A64" s="130" t="s">
        <v>108</v>
      </c>
      <c r="B64" s="131" t="s">
        <v>164</v>
      </c>
      <c r="C64" s="132" t="s">
        <v>165</v>
      </c>
      <c r="D64" s="133"/>
      <c r="E64" s="134">
        <f t="shared" ref="E64:AB64" si="112">SUM(E65:E67)</f>
        <v>0</v>
      </c>
      <c r="F64" s="135">
        <f t="shared" si="112"/>
        <v>0</v>
      </c>
      <c r="G64" s="136">
        <f t="shared" si="112"/>
        <v>0</v>
      </c>
      <c r="H64" s="134">
        <f t="shared" si="112"/>
        <v>0</v>
      </c>
      <c r="I64" s="135">
        <f t="shared" si="112"/>
        <v>0</v>
      </c>
      <c r="J64" s="167">
        <f t="shared" si="112"/>
        <v>0</v>
      </c>
      <c r="K64" s="233">
        <f t="shared" si="112"/>
        <v>0</v>
      </c>
      <c r="L64" s="135">
        <f t="shared" si="112"/>
        <v>0</v>
      </c>
      <c r="M64" s="167">
        <f t="shared" si="112"/>
        <v>0</v>
      </c>
      <c r="N64" s="134">
        <f t="shared" si="112"/>
        <v>0</v>
      </c>
      <c r="O64" s="135">
        <f t="shared" si="112"/>
        <v>0</v>
      </c>
      <c r="P64" s="167">
        <f t="shared" si="112"/>
        <v>0</v>
      </c>
      <c r="Q64" s="233">
        <f t="shared" si="112"/>
        <v>0</v>
      </c>
      <c r="R64" s="135">
        <f t="shared" si="112"/>
        <v>0</v>
      </c>
      <c r="S64" s="167">
        <f t="shared" si="112"/>
        <v>0</v>
      </c>
      <c r="T64" s="134">
        <f t="shared" si="112"/>
        <v>0</v>
      </c>
      <c r="U64" s="135">
        <f t="shared" si="112"/>
        <v>0</v>
      </c>
      <c r="V64" s="167">
        <f t="shared" si="112"/>
        <v>0</v>
      </c>
      <c r="W64" s="233">
        <f t="shared" si="112"/>
        <v>0</v>
      </c>
      <c r="X64" s="135">
        <f t="shared" si="112"/>
        <v>0</v>
      </c>
      <c r="Y64" s="167">
        <f t="shared" si="112"/>
        <v>0</v>
      </c>
      <c r="Z64" s="134">
        <f t="shared" si="112"/>
        <v>0</v>
      </c>
      <c r="AA64" s="135">
        <f t="shared" si="112"/>
        <v>0</v>
      </c>
      <c r="AB64" s="167">
        <f t="shared" si="112"/>
        <v>0</v>
      </c>
      <c r="AC64" s="137">
        <f t="shared" si="87"/>
        <v>0</v>
      </c>
      <c r="AD64" s="138">
        <f t="shared" si="88"/>
        <v>0</v>
      </c>
      <c r="AE64" s="138">
        <f t="shared" si="89"/>
        <v>0</v>
      </c>
      <c r="AF64" s="177" t="e">
        <f t="shared" si="90"/>
        <v>#DIV/0!</v>
      </c>
      <c r="AG64" s="178"/>
      <c r="AH64" s="142"/>
      <c r="AI64" s="142"/>
    </row>
    <row r="65" spans="1:35" ht="41.25" customHeight="1" x14ac:dyDescent="0.2">
      <c r="A65" s="143" t="s">
        <v>111</v>
      </c>
      <c r="B65" s="144" t="s">
        <v>112</v>
      </c>
      <c r="C65" s="264" t="s">
        <v>166</v>
      </c>
      <c r="D65" s="146" t="s">
        <v>135</v>
      </c>
      <c r="E65" s="147"/>
      <c r="F65" s="148"/>
      <c r="G65" s="149">
        <f t="shared" ref="G65:G67" si="113">E65*F65</f>
        <v>0</v>
      </c>
      <c r="H65" s="147">
        <f t="shared" ref="H65:I65" si="114">E65</f>
        <v>0</v>
      </c>
      <c r="I65" s="148">
        <f t="shared" si="114"/>
        <v>0</v>
      </c>
      <c r="J65" s="168">
        <f t="shared" ref="J65:J67" si="115">H65*I65</f>
        <v>0</v>
      </c>
      <c r="K65" s="235"/>
      <c r="L65" s="148"/>
      <c r="M65" s="168">
        <f t="shared" ref="M65:M67" si="116">K65*L65</f>
        <v>0</v>
      </c>
      <c r="N65" s="147"/>
      <c r="O65" s="148"/>
      <c r="P65" s="168">
        <f t="shared" ref="P65:P67" si="117">N65*O65</f>
        <v>0</v>
      </c>
      <c r="Q65" s="235"/>
      <c r="R65" s="148"/>
      <c r="S65" s="168">
        <f t="shared" ref="S65:S67" si="118">Q65*R65</f>
        <v>0</v>
      </c>
      <c r="T65" s="147"/>
      <c r="U65" s="148"/>
      <c r="V65" s="168">
        <f t="shared" ref="V65:V67" si="119">T65*U65</f>
        <v>0</v>
      </c>
      <c r="W65" s="235"/>
      <c r="X65" s="148"/>
      <c r="Y65" s="168">
        <f t="shared" ref="Y65:Y67" si="120">W65*X65</f>
        <v>0</v>
      </c>
      <c r="Z65" s="147"/>
      <c r="AA65" s="148"/>
      <c r="AB65" s="168">
        <f t="shared" ref="AB65:AB67" si="121">Z65*AA65</f>
        <v>0</v>
      </c>
      <c r="AC65" s="150">
        <f t="shared" si="87"/>
        <v>0</v>
      </c>
      <c r="AD65" s="151">
        <f t="shared" si="88"/>
        <v>0</v>
      </c>
      <c r="AE65" s="211">
        <f t="shared" si="89"/>
        <v>0</v>
      </c>
      <c r="AF65" s="153" t="e">
        <f t="shared" si="90"/>
        <v>#DIV/0!</v>
      </c>
      <c r="AG65" s="154"/>
      <c r="AH65" s="129"/>
      <c r="AI65" s="129"/>
    </row>
    <row r="66" spans="1:35" ht="41.25" customHeight="1" x14ac:dyDescent="0.2">
      <c r="A66" s="143" t="s">
        <v>111</v>
      </c>
      <c r="B66" s="144" t="s">
        <v>115</v>
      </c>
      <c r="C66" s="264" t="s">
        <v>167</v>
      </c>
      <c r="D66" s="146" t="s">
        <v>168</v>
      </c>
      <c r="E66" s="147"/>
      <c r="F66" s="148"/>
      <c r="G66" s="149">
        <f t="shared" si="113"/>
        <v>0</v>
      </c>
      <c r="H66" s="147"/>
      <c r="I66" s="148"/>
      <c r="J66" s="168">
        <f t="shared" si="115"/>
        <v>0</v>
      </c>
      <c r="K66" s="235"/>
      <c r="L66" s="148"/>
      <c r="M66" s="168">
        <f t="shared" si="116"/>
        <v>0</v>
      </c>
      <c r="N66" s="147"/>
      <c r="O66" s="148"/>
      <c r="P66" s="168">
        <f t="shared" si="117"/>
        <v>0</v>
      </c>
      <c r="Q66" s="235"/>
      <c r="R66" s="148"/>
      <c r="S66" s="168">
        <f t="shared" si="118"/>
        <v>0</v>
      </c>
      <c r="T66" s="147"/>
      <c r="U66" s="148"/>
      <c r="V66" s="168">
        <f t="shared" si="119"/>
        <v>0</v>
      </c>
      <c r="W66" s="235"/>
      <c r="X66" s="148"/>
      <c r="Y66" s="168">
        <f t="shared" si="120"/>
        <v>0</v>
      </c>
      <c r="Z66" s="147"/>
      <c r="AA66" s="148"/>
      <c r="AB66" s="168">
        <f t="shared" si="121"/>
        <v>0</v>
      </c>
      <c r="AC66" s="150">
        <f t="shared" si="87"/>
        <v>0</v>
      </c>
      <c r="AD66" s="151">
        <f t="shared" si="88"/>
        <v>0</v>
      </c>
      <c r="AE66" s="211">
        <f t="shared" si="89"/>
        <v>0</v>
      </c>
      <c r="AF66" s="153" t="e">
        <f t="shared" si="90"/>
        <v>#DIV/0!</v>
      </c>
      <c r="AG66" s="154"/>
      <c r="AH66" s="129"/>
      <c r="AI66" s="129"/>
    </row>
    <row r="67" spans="1:35" ht="40.5" customHeight="1" x14ac:dyDescent="0.2">
      <c r="A67" s="155" t="s">
        <v>111</v>
      </c>
      <c r="B67" s="170" t="s">
        <v>116</v>
      </c>
      <c r="C67" s="265" t="s">
        <v>169</v>
      </c>
      <c r="D67" s="158" t="s">
        <v>168</v>
      </c>
      <c r="E67" s="159"/>
      <c r="F67" s="160"/>
      <c r="G67" s="161">
        <f t="shared" si="113"/>
        <v>0</v>
      </c>
      <c r="H67" s="173"/>
      <c r="I67" s="174"/>
      <c r="J67" s="176">
        <f t="shared" si="115"/>
        <v>0</v>
      </c>
      <c r="K67" s="257"/>
      <c r="L67" s="160"/>
      <c r="M67" s="258">
        <f t="shared" si="116"/>
        <v>0</v>
      </c>
      <c r="N67" s="159"/>
      <c r="O67" s="160"/>
      <c r="P67" s="258">
        <f t="shared" si="117"/>
        <v>0</v>
      </c>
      <c r="Q67" s="257"/>
      <c r="R67" s="160"/>
      <c r="S67" s="258">
        <f t="shared" si="118"/>
        <v>0</v>
      </c>
      <c r="T67" s="159"/>
      <c r="U67" s="160"/>
      <c r="V67" s="258">
        <f t="shared" si="119"/>
        <v>0</v>
      </c>
      <c r="W67" s="257"/>
      <c r="X67" s="160"/>
      <c r="Y67" s="258">
        <f t="shared" si="120"/>
        <v>0</v>
      </c>
      <c r="Z67" s="159"/>
      <c r="AA67" s="160"/>
      <c r="AB67" s="258">
        <f t="shared" si="121"/>
        <v>0</v>
      </c>
      <c r="AC67" s="162">
        <f t="shared" si="87"/>
        <v>0</v>
      </c>
      <c r="AD67" s="163">
        <f t="shared" si="88"/>
        <v>0</v>
      </c>
      <c r="AE67" s="213">
        <f t="shared" si="89"/>
        <v>0</v>
      </c>
      <c r="AF67" s="153" t="e">
        <f t="shared" si="90"/>
        <v>#DIV/0!</v>
      </c>
      <c r="AG67" s="154"/>
      <c r="AH67" s="129"/>
      <c r="AI67" s="129"/>
    </row>
    <row r="68" spans="1:35" ht="15.75" customHeight="1" x14ac:dyDescent="0.2">
      <c r="A68" s="130" t="s">
        <v>108</v>
      </c>
      <c r="B68" s="131" t="s">
        <v>170</v>
      </c>
      <c r="C68" s="132" t="s">
        <v>171</v>
      </c>
      <c r="D68" s="133"/>
      <c r="E68" s="134">
        <f t="shared" ref="E68:AB68" si="122">SUM(E69:E71)</f>
        <v>0</v>
      </c>
      <c r="F68" s="135">
        <f t="shared" si="122"/>
        <v>0</v>
      </c>
      <c r="G68" s="136">
        <f t="shared" si="122"/>
        <v>0</v>
      </c>
      <c r="H68" s="134">
        <f t="shared" si="122"/>
        <v>0</v>
      </c>
      <c r="I68" s="135">
        <f t="shared" si="122"/>
        <v>0</v>
      </c>
      <c r="J68" s="167">
        <f t="shared" si="122"/>
        <v>0</v>
      </c>
      <c r="K68" s="233">
        <f t="shared" si="122"/>
        <v>0</v>
      </c>
      <c r="L68" s="135">
        <f t="shared" si="122"/>
        <v>0</v>
      </c>
      <c r="M68" s="167">
        <f t="shared" si="122"/>
        <v>0</v>
      </c>
      <c r="N68" s="134">
        <f t="shared" si="122"/>
        <v>0</v>
      </c>
      <c r="O68" s="135">
        <f t="shared" si="122"/>
        <v>0</v>
      </c>
      <c r="P68" s="167">
        <f t="shared" si="122"/>
        <v>0</v>
      </c>
      <c r="Q68" s="233">
        <f t="shared" si="122"/>
        <v>0</v>
      </c>
      <c r="R68" s="135">
        <f t="shared" si="122"/>
        <v>0</v>
      </c>
      <c r="S68" s="167">
        <f t="shared" si="122"/>
        <v>0</v>
      </c>
      <c r="T68" s="134">
        <f t="shared" si="122"/>
        <v>0</v>
      </c>
      <c r="U68" s="135">
        <f t="shared" si="122"/>
        <v>0</v>
      </c>
      <c r="V68" s="167">
        <f t="shared" si="122"/>
        <v>0</v>
      </c>
      <c r="W68" s="233">
        <f t="shared" si="122"/>
        <v>0</v>
      </c>
      <c r="X68" s="135">
        <f t="shared" si="122"/>
        <v>0</v>
      </c>
      <c r="Y68" s="167">
        <f t="shared" si="122"/>
        <v>0</v>
      </c>
      <c r="Z68" s="134">
        <f t="shared" si="122"/>
        <v>0</v>
      </c>
      <c r="AA68" s="135">
        <f t="shared" si="122"/>
        <v>0</v>
      </c>
      <c r="AB68" s="167">
        <f t="shared" si="122"/>
        <v>0</v>
      </c>
      <c r="AC68" s="137">
        <f t="shared" si="87"/>
        <v>0</v>
      </c>
      <c r="AD68" s="138">
        <f t="shared" si="88"/>
        <v>0</v>
      </c>
      <c r="AE68" s="138">
        <f t="shared" si="89"/>
        <v>0</v>
      </c>
      <c r="AF68" s="177" t="e">
        <f t="shared" si="90"/>
        <v>#DIV/0!</v>
      </c>
      <c r="AG68" s="178"/>
      <c r="AH68" s="142"/>
      <c r="AI68" s="142"/>
    </row>
    <row r="69" spans="1:35" ht="30" customHeight="1" x14ac:dyDescent="0.2">
      <c r="A69" s="143" t="s">
        <v>111</v>
      </c>
      <c r="B69" s="144" t="s">
        <v>112</v>
      </c>
      <c r="C69" s="145" t="s">
        <v>172</v>
      </c>
      <c r="D69" s="146" t="s">
        <v>173</v>
      </c>
      <c r="E69" s="147"/>
      <c r="F69" s="148"/>
      <c r="G69" s="149">
        <f t="shared" ref="G69:G71" si="123">E69*F69</f>
        <v>0</v>
      </c>
      <c r="H69" s="147"/>
      <c r="I69" s="148"/>
      <c r="J69" s="168">
        <f t="shared" ref="J69:J71" si="124">H69*I69</f>
        <v>0</v>
      </c>
      <c r="K69" s="235"/>
      <c r="L69" s="148"/>
      <c r="M69" s="168">
        <f t="shared" ref="M69:M71" si="125">K69*L69</f>
        <v>0</v>
      </c>
      <c r="N69" s="147"/>
      <c r="O69" s="148"/>
      <c r="P69" s="168">
        <f t="shared" ref="P69:P71" si="126">N69*O69</f>
        <v>0</v>
      </c>
      <c r="Q69" s="235"/>
      <c r="R69" s="148"/>
      <c r="S69" s="168">
        <f t="shared" ref="S69:S71" si="127">Q69*R69</f>
        <v>0</v>
      </c>
      <c r="T69" s="147"/>
      <c r="U69" s="148"/>
      <c r="V69" s="168">
        <f t="shared" ref="V69:V71" si="128">T69*U69</f>
        <v>0</v>
      </c>
      <c r="W69" s="235"/>
      <c r="X69" s="148"/>
      <c r="Y69" s="168">
        <f t="shared" ref="Y69:Y71" si="129">W69*X69</f>
        <v>0</v>
      </c>
      <c r="Z69" s="147"/>
      <c r="AA69" s="148"/>
      <c r="AB69" s="168">
        <f t="shared" ref="AB69:AB71" si="130">Z69*AA69</f>
        <v>0</v>
      </c>
      <c r="AC69" s="150">
        <f t="shared" si="87"/>
        <v>0</v>
      </c>
      <c r="AD69" s="151">
        <f t="shared" si="88"/>
        <v>0</v>
      </c>
      <c r="AE69" s="211">
        <f t="shared" si="89"/>
        <v>0</v>
      </c>
      <c r="AF69" s="153" t="e">
        <f t="shared" si="90"/>
        <v>#DIV/0!</v>
      </c>
      <c r="AG69" s="154"/>
      <c r="AH69" s="129"/>
      <c r="AI69" s="129"/>
    </row>
    <row r="70" spans="1:35" ht="30" customHeight="1" x14ac:dyDescent="0.2">
      <c r="A70" s="143" t="s">
        <v>111</v>
      </c>
      <c r="B70" s="144" t="s">
        <v>115</v>
      </c>
      <c r="C70" s="145" t="s">
        <v>172</v>
      </c>
      <c r="D70" s="146" t="s">
        <v>173</v>
      </c>
      <c r="E70" s="147"/>
      <c r="F70" s="148"/>
      <c r="G70" s="149">
        <f t="shared" si="123"/>
        <v>0</v>
      </c>
      <c r="H70" s="147"/>
      <c r="I70" s="148"/>
      <c r="J70" s="168">
        <f t="shared" si="124"/>
        <v>0</v>
      </c>
      <c r="K70" s="235"/>
      <c r="L70" s="148"/>
      <c r="M70" s="168">
        <f t="shared" si="125"/>
        <v>0</v>
      </c>
      <c r="N70" s="147"/>
      <c r="O70" s="148"/>
      <c r="P70" s="168">
        <f t="shared" si="126"/>
        <v>0</v>
      </c>
      <c r="Q70" s="235"/>
      <c r="R70" s="148"/>
      <c r="S70" s="168">
        <f t="shared" si="127"/>
        <v>0</v>
      </c>
      <c r="T70" s="147"/>
      <c r="U70" s="148"/>
      <c r="V70" s="168">
        <f t="shared" si="128"/>
        <v>0</v>
      </c>
      <c r="W70" s="235"/>
      <c r="X70" s="148"/>
      <c r="Y70" s="168">
        <f t="shared" si="129"/>
        <v>0</v>
      </c>
      <c r="Z70" s="147"/>
      <c r="AA70" s="148"/>
      <c r="AB70" s="168">
        <f t="shared" si="130"/>
        <v>0</v>
      </c>
      <c r="AC70" s="150">
        <f t="shared" si="87"/>
        <v>0</v>
      </c>
      <c r="AD70" s="151">
        <f t="shared" si="88"/>
        <v>0</v>
      </c>
      <c r="AE70" s="211">
        <f t="shared" si="89"/>
        <v>0</v>
      </c>
      <c r="AF70" s="153" t="e">
        <f t="shared" si="90"/>
        <v>#DIV/0!</v>
      </c>
      <c r="AG70" s="154"/>
      <c r="AH70" s="129"/>
      <c r="AI70" s="129"/>
    </row>
    <row r="71" spans="1:35" ht="30" customHeight="1" x14ac:dyDescent="0.2">
      <c r="A71" s="155" t="s">
        <v>111</v>
      </c>
      <c r="B71" s="156" t="s">
        <v>116</v>
      </c>
      <c r="C71" s="157" t="s">
        <v>172</v>
      </c>
      <c r="D71" s="158" t="s">
        <v>173</v>
      </c>
      <c r="E71" s="159"/>
      <c r="F71" s="160"/>
      <c r="G71" s="161">
        <f t="shared" si="123"/>
        <v>0</v>
      </c>
      <c r="H71" s="173"/>
      <c r="I71" s="174"/>
      <c r="J71" s="176">
        <f t="shared" si="124"/>
        <v>0</v>
      </c>
      <c r="K71" s="257"/>
      <c r="L71" s="160"/>
      <c r="M71" s="258">
        <f t="shared" si="125"/>
        <v>0</v>
      </c>
      <c r="N71" s="159"/>
      <c r="O71" s="160"/>
      <c r="P71" s="258">
        <f t="shared" si="126"/>
        <v>0</v>
      </c>
      <c r="Q71" s="257"/>
      <c r="R71" s="160"/>
      <c r="S71" s="258">
        <f t="shared" si="127"/>
        <v>0</v>
      </c>
      <c r="T71" s="159"/>
      <c r="U71" s="160"/>
      <c r="V71" s="258">
        <f t="shared" si="128"/>
        <v>0</v>
      </c>
      <c r="W71" s="257"/>
      <c r="X71" s="160"/>
      <c r="Y71" s="258">
        <f t="shared" si="129"/>
        <v>0</v>
      </c>
      <c r="Z71" s="159"/>
      <c r="AA71" s="160"/>
      <c r="AB71" s="258">
        <f t="shared" si="130"/>
        <v>0</v>
      </c>
      <c r="AC71" s="162">
        <f t="shared" si="87"/>
        <v>0</v>
      </c>
      <c r="AD71" s="163">
        <f t="shared" si="88"/>
        <v>0</v>
      </c>
      <c r="AE71" s="213">
        <f t="shared" si="89"/>
        <v>0</v>
      </c>
      <c r="AF71" s="153" t="e">
        <f t="shared" si="90"/>
        <v>#DIV/0!</v>
      </c>
      <c r="AG71" s="154"/>
      <c r="AH71" s="129"/>
      <c r="AI71" s="129"/>
    </row>
    <row r="72" spans="1:35" ht="15.75" customHeight="1" x14ac:dyDescent="0.2">
      <c r="A72" s="130" t="s">
        <v>108</v>
      </c>
      <c r="B72" s="131" t="s">
        <v>174</v>
      </c>
      <c r="C72" s="132" t="s">
        <v>175</v>
      </c>
      <c r="D72" s="133"/>
      <c r="E72" s="134">
        <f t="shared" ref="E72:AB72" si="131">SUM(E73:E75)</f>
        <v>0</v>
      </c>
      <c r="F72" s="135">
        <f t="shared" si="131"/>
        <v>0</v>
      </c>
      <c r="G72" s="136">
        <f t="shared" si="131"/>
        <v>0</v>
      </c>
      <c r="H72" s="134">
        <f t="shared" si="131"/>
        <v>0</v>
      </c>
      <c r="I72" s="135">
        <f t="shared" si="131"/>
        <v>0</v>
      </c>
      <c r="J72" s="167">
        <f t="shared" si="131"/>
        <v>0</v>
      </c>
      <c r="K72" s="233">
        <f t="shared" si="131"/>
        <v>0</v>
      </c>
      <c r="L72" s="135">
        <f t="shared" si="131"/>
        <v>0</v>
      </c>
      <c r="M72" s="167">
        <f t="shared" si="131"/>
        <v>0</v>
      </c>
      <c r="N72" s="134">
        <f t="shared" si="131"/>
        <v>0</v>
      </c>
      <c r="O72" s="135">
        <f t="shared" si="131"/>
        <v>0</v>
      </c>
      <c r="P72" s="167">
        <f t="shared" si="131"/>
        <v>0</v>
      </c>
      <c r="Q72" s="233">
        <f t="shared" si="131"/>
        <v>0</v>
      </c>
      <c r="R72" s="135">
        <f t="shared" si="131"/>
        <v>0</v>
      </c>
      <c r="S72" s="167">
        <f t="shared" si="131"/>
        <v>0</v>
      </c>
      <c r="T72" s="134">
        <f t="shared" si="131"/>
        <v>0</v>
      </c>
      <c r="U72" s="135">
        <f t="shared" si="131"/>
        <v>0</v>
      </c>
      <c r="V72" s="167">
        <f t="shared" si="131"/>
        <v>0</v>
      </c>
      <c r="W72" s="233">
        <f t="shared" si="131"/>
        <v>0</v>
      </c>
      <c r="X72" s="135">
        <f t="shared" si="131"/>
        <v>0</v>
      </c>
      <c r="Y72" s="167">
        <f t="shared" si="131"/>
        <v>0</v>
      </c>
      <c r="Z72" s="134">
        <f t="shared" si="131"/>
        <v>0</v>
      </c>
      <c r="AA72" s="135">
        <f t="shared" si="131"/>
        <v>0</v>
      </c>
      <c r="AB72" s="167">
        <f t="shared" si="131"/>
        <v>0</v>
      </c>
      <c r="AC72" s="137">
        <f t="shared" si="87"/>
        <v>0</v>
      </c>
      <c r="AD72" s="138">
        <f t="shared" si="88"/>
        <v>0</v>
      </c>
      <c r="AE72" s="138">
        <f t="shared" si="89"/>
        <v>0</v>
      </c>
      <c r="AF72" s="177" t="e">
        <f t="shared" si="90"/>
        <v>#DIV/0!</v>
      </c>
      <c r="AG72" s="178"/>
      <c r="AH72" s="142"/>
      <c r="AI72" s="142"/>
    </row>
    <row r="73" spans="1:35" ht="30" customHeight="1" x14ac:dyDescent="0.2">
      <c r="A73" s="143" t="s">
        <v>111</v>
      </c>
      <c r="B73" s="144" t="s">
        <v>112</v>
      </c>
      <c r="C73" s="145" t="s">
        <v>172</v>
      </c>
      <c r="D73" s="146" t="s">
        <v>173</v>
      </c>
      <c r="E73" s="147"/>
      <c r="F73" s="148"/>
      <c r="G73" s="149">
        <f t="shared" ref="G73:G75" si="132">E73*F73</f>
        <v>0</v>
      </c>
      <c r="H73" s="147"/>
      <c r="I73" s="148"/>
      <c r="J73" s="168">
        <f t="shared" ref="J73:J75" si="133">H73*I73</f>
        <v>0</v>
      </c>
      <c r="K73" s="235"/>
      <c r="L73" s="148"/>
      <c r="M73" s="168">
        <f t="shared" ref="M73:M75" si="134">K73*L73</f>
        <v>0</v>
      </c>
      <c r="N73" s="147"/>
      <c r="O73" s="148"/>
      <c r="P73" s="168">
        <f t="shared" ref="P73:P75" si="135">N73*O73</f>
        <v>0</v>
      </c>
      <c r="Q73" s="235"/>
      <c r="R73" s="148"/>
      <c r="S73" s="168">
        <f t="shared" ref="S73:S75" si="136">Q73*R73</f>
        <v>0</v>
      </c>
      <c r="T73" s="147"/>
      <c r="U73" s="148"/>
      <c r="V73" s="168">
        <f t="shared" ref="V73:V75" si="137">T73*U73</f>
        <v>0</v>
      </c>
      <c r="W73" s="235"/>
      <c r="X73" s="148"/>
      <c r="Y73" s="168">
        <f t="shared" ref="Y73:Y75" si="138">W73*X73</f>
        <v>0</v>
      </c>
      <c r="Z73" s="147"/>
      <c r="AA73" s="148"/>
      <c r="AB73" s="168">
        <f t="shared" ref="AB73:AB75" si="139">Z73*AA73</f>
        <v>0</v>
      </c>
      <c r="AC73" s="150">
        <f t="shared" si="87"/>
        <v>0</v>
      </c>
      <c r="AD73" s="151">
        <f t="shared" si="88"/>
        <v>0</v>
      </c>
      <c r="AE73" s="211">
        <f t="shared" si="89"/>
        <v>0</v>
      </c>
      <c r="AF73" s="153" t="e">
        <f t="shared" si="90"/>
        <v>#DIV/0!</v>
      </c>
      <c r="AG73" s="154"/>
      <c r="AH73" s="129"/>
      <c r="AI73" s="129"/>
    </row>
    <row r="74" spans="1:35" ht="30" customHeight="1" x14ac:dyDescent="0.2">
      <c r="A74" s="143" t="s">
        <v>111</v>
      </c>
      <c r="B74" s="144" t="s">
        <v>115</v>
      </c>
      <c r="C74" s="145" t="s">
        <v>172</v>
      </c>
      <c r="D74" s="146" t="s">
        <v>173</v>
      </c>
      <c r="E74" s="147"/>
      <c r="F74" s="148"/>
      <c r="G74" s="149">
        <f t="shared" si="132"/>
        <v>0</v>
      </c>
      <c r="H74" s="147"/>
      <c r="I74" s="148"/>
      <c r="J74" s="168">
        <f t="shared" si="133"/>
        <v>0</v>
      </c>
      <c r="K74" s="235"/>
      <c r="L74" s="148"/>
      <c r="M74" s="168">
        <f t="shared" si="134"/>
        <v>0</v>
      </c>
      <c r="N74" s="147"/>
      <c r="O74" s="148"/>
      <c r="P74" s="168">
        <f t="shared" si="135"/>
        <v>0</v>
      </c>
      <c r="Q74" s="235"/>
      <c r="R74" s="148"/>
      <c r="S74" s="168">
        <f t="shared" si="136"/>
        <v>0</v>
      </c>
      <c r="T74" s="147"/>
      <c r="U74" s="148"/>
      <c r="V74" s="168">
        <f t="shared" si="137"/>
        <v>0</v>
      </c>
      <c r="W74" s="235"/>
      <c r="X74" s="148"/>
      <c r="Y74" s="168">
        <f t="shared" si="138"/>
        <v>0</v>
      </c>
      <c r="Z74" s="147"/>
      <c r="AA74" s="148"/>
      <c r="AB74" s="168">
        <f t="shared" si="139"/>
        <v>0</v>
      </c>
      <c r="AC74" s="150">
        <f t="shared" si="87"/>
        <v>0</v>
      </c>
      <c r="AD74" s="151">
        <f t="shared" si="88"/>
        <v>0</v>
      </c>
      <c r="AE74" s="211">
        <f t="shared" si="89"/>
        <v>0</v>
      </c>
      <c r="AF74" s="153" t="e">
        <f t="shared" si="90"/>
        <v>#DIV/0!</v>
      </c>
      <c r="AG74" s="154"/>
      <c r="AH74" s="129"/>
      <c r="AI74" s="129"/>
    </row>
    <row r="75" spans="1:35" ht="30" customHeight="1" x14ac:dyDescent="0.2">
      <c r="A75" s="155" t="s">
        <v>111</v>
      </c>
      <c r="B75" s="156" t="s">
        <v>116</v>
      </c>
      <c r="C75" s="157" t="s">
        <v>172</v>
      </c>
      <c r="D75" s="158" t="s">
        <v>173</v>
      </c>
      <c r="E75" s="159"/>
      <c r="F75" s="160"/>
      <c r="G75" s="161">
        <f t="shared" si="132"/>
        <v>0</v>
      </c>
      <c r="H75" s="173"/>
      <c r="I75" s="174"/>
      <c r="J75" s="176">
        <f t="shared" si="133"/>
        <v>0</v>
      </c>
      <c r="K75" s="257"/>
      <c r="L75" s="160"/>
      <c r="M75" s="258">
        <f t="shared" si="134"/>
        <v>0</v>
      </c>
      <c r="N75" s="159"/>
      <c r="O75" s="160"/>
      <c r="P75" s="258">
        <f t="shared" si="135"/>
        <v>0</v>
      </c>
      <c r="Q75" s="257"/>
      <c r="R75" s="160"/>
      <c r="S75" s="258">
        <f t="shared" si="136"/>
        <v>0</v>
      </c>
      <c r="T75" s="159"/>
      <c r="U75" s="160"/>
      <c r="V75" s="258">
        <f t="shared" si="137"/>
        <v>0</v>
      </c>
      <c r="W75" s="257"/>
      <c r="X75" s="160"/>
      <c r="Y75" s="258">
        <f t="shared" si="138"/>
        <v>0</v>
      </c>
      <c r="Z75" s="159"/>
      <c r="AA75" s="160"/>
      <c r="AB75" s="258">
        <f t="shared" si="139"/>
        <v>0</v>
      </c>
      <c r="AC75" s="162">
        <f t="shared" si="87"/>
        <v>0</v>
      </c>
      <c r="AD75" s="163">
        <f t="shared" si="88"/>
        <v>0</v>
      </c>
      <c r="AE75" s="213">
        <f t="shared" si="89"/>
        <v>0</v>
      </c>
      <c r="AF75" s="179" t="e">
        <f t="shared" si="90"/>
        <v>#DIV/0!</v>
      </c>
      <c r="AG75" s="180"/>
      <c r="AH75" s="129"/>
      <c r="AI75" s="129"/>
    </row>
    <row r="76" spans="1:35" ht="15" customHeight="1" x14ac:dyDescent="0.2">
      <c r="A76" s="215" t="s">
        <v>176</v>
      </c>
      <c r="B76" s="216"/>
      <c r="C76" s="217"/>
      <c r="D76" s="218"/>
      <c r="E76" s="219">
        <f t="shared" ref="E76:AD76" si="140">E72+E68+E64+E59+E55</f>
        <v>74</v>
      </c>
      <c r="F76" s="220">
        <f t="shared" si="140"/>
        <v>3330</v>
      </c>
      <c r="G76" s="221">
        <f t="shared" si="140"/>
        <v>67030</v>
      </c>
      <c r="H76" s="185">
        <f t="shared" si="140"/>
        <v>74</v>
      </c>
      <c r="I76" s="187">
        <f t="shared" si="140"/>
        <v>3330</v>
      </c>
      <c r="J76" s="238">
        <f t="shared" si="140"/>
        <v>67030</v>
      </c>
      <c r="K76" s="222">
        <f t="shared" si="140"/>
        <v>0</v>
      </c>
      <c r="L76" s="220">
        <f t="shared" si="140"/>
        <v>0</v>
      </c>
      <c r="M76" s="223">
        <f t="shared" si="140"/>
        <v>0</v>
      </c>
      <c r="N76" s="219">
        <f t="shared" si="140"/>
        <v>0</v>
      </c>
      <c r="O76" s="220">
        <f t="shared" si="140"/>
        <v>0</v>
      </c>
      <c r="P76" s="223">
        <f t="shared" si="140"/>
        <v>0</v>
      </c>
      <c r="Q76" s="222">
        <f t="shared" si="140"/>
        <v>0</v>
      </c>
      <c r="R76" s="220">
        <f t="shared" si="140"/>
        <v>0</v>
      </c>
      <c r="S76" s="223">
        <f t="shared" si="140"/>
        <v>0</v>
      </c>
      <c r="T76" s="219">
        <f t="shared" si="140"/>
        <v>0</v>
      </c>
      <c r="U76" s="220">
        <f t="shared" si="140"/>
        <v>0</v>
      </c>
      <c r="V76" s="223">
        <f t="shared" si="140"/>
        <v>0</v>
      </c>
      <c r="W76" s="222">
        <f t="shared" si="140"/>
        <v>0</v>
      </c>
      <c r="X76" s="220">
        <f t="shared" si="140"/>
        <v>0</v>
      </c>
      <c r="Y76" s="223">
        <f t="shared" si="140"/>
        <v>0</v>
      </c>
      <c r="Z76" s="219">
        <f t="shared" si="140"/>
        <v>0</v>
      </c>
      <c r="AA76" s="220">
        <f t="shared" si="140"/>
        <v>0</v>
      </c>
      <c r="AB76" s="223">
        <f t="shared" si="140"/>
        <v>0</v>
      </c>
      <c r="AC76" s="185">
        <f t="shared" si="140"/>
        <v>67030</v>
      </c>
      <c r="AD76" s="190">
        <f t="shared" si="140"/>
        <v>67030</v>
      </c>
      <c r="AE76" s="185">
        <f t="shared" si="89"/>
        <v>0</v>
      </c>
      <c r="AF76" s="191">
        <f t="shared" si="90"/>
        <v>0</v>
      </c>
      <c r="AG76" s="192"/>
      <c r="AH76" s="129"/>
      <c r="AI76" s="129"/>
    </row>
    <row r="77" spans="1:35" ht="15.75" customHeight="1" x14ac:dyDescent="0.2">
      <c r="A77" s="241" t="s">
        <v>106</v>
      </c>
      <c r="B77" s="266" t="s">
        <v>28</v>
      </c>
      <c r="C77" s="195" t="s">
        <v>177</v>
      </c>
      <c r="D77" s="229"/>
      <c r="E77" s="119"/>
      <c r="F77" s="120"/>
      <c r="G77" s="120"/>
      <c r="H77" s="119"/>
      <c r="I77" s="120"/>
      <c r="J77" s="124"/>
      <c r="K77" s="120"/>
      <c r="L77" s="120"/>
      <c r="M77" s="124"/>
      <c r="N77" s="119"/>
      <c r="O77" s="120"/>
      <c r="P77" s="124"/>
      <c r="Q77" s="120"/>
      <c r="R77" s="120"/>
      <c r="S77" s="124"/>
      <c r="T77" s="119"/>
      <c r="U77" s="120"/>
      <c r="V77" s="124"/>
      <c r="W77" s="120"/>
      <c r="X77" s="120"/>
      <c r="Y77" s="124"/>
      <c r="Z77" s="119"/>
      <c r="AA77" s="120"/>
      <c r="AB77" s="124"/>
      <c r="AC77" s="267"/>
      <c r="AD77" s="267"/>
      <c r="AE77" s="268">
        <f t="shared" si="89"/>
        <v>0</v>
      </c>
      <c r="AF77" s="269" t="e">
        <f t="shared" si="90"/>
        <v>#DIV/0!</v>
      </c>
      <c r="AG77" s="270"/>
      <c r="AH77" s="129"/>
      <c r="AI77" s="129"/>
    </row>
    <row r="78" spans="1:35" ht="48" customHeight="1" x14ac:dyDescent="0.2">
      <c r="A78" s="130" t="s">
        <v>108</v>
      </c>
      <c r="B78" s="131" t="s">
        <v>178</v>
      </c>
      <c r="C78" s="200" t="s">
        <v>179</v>
      </c>
      <c r="D78" s="209"/>
      <c r="E78" s="230">
        <f t="shared" ref="E78:AB78" si="141">SUM(E79:E81)</f>
        <v>0</v>
      </c>
      <c r="F78" s="231">
        <f t="shared" si="141"/>
        <v>0</v>
      </c>
      <c r="G78" s="232">
        <f t="shared" si="141"/>
        <v>0</v>
      </c>
      <c r="H78" s="134">
        <f t="shared" si="141"/>
        <v>0</v>
      </c>
      <c r="I78" s="135">
        <f t="shared" si="141"/>
        <v>0</v>
      </c>
      <c r="J78" s="167">
        <f t="shared" si="141"/>
        <v>0</v>
      </c>
      <c r="K78" s="243">
        <f t="shared" si="141"/>
        <v>0</v>
      </c>
      <c r="L78" s="231">
        <f t="shared" si="141"/>
        <v>0</v>
      </c>
      <c r="M78" s="244">
        <f t="shared" si="141"/>
        <v>0</v>
      </c>
      <c r="N78" s="230">
        <f t="shared" si="141"/>
        <v>0</v>
      </c>
      <c r="O78" s="231">
        <f t="shared" si="141"/>
        <v>0</v>
      </c>
      <c r="P78" s="244">
        <f t="shared" si="141"/>
        <v>0</v>
      </c>
      <c r="Q78" s="243">
        <f t="shared" si="141"/>
        <v>0</v>
      </c>
      <c r="R78" s="231">
        <f t="shared" si="141"/>
        <v>0</v>
      </c>
      <c r="S78" s="244">
        <f t="shared" si="141"/>
        <v>0</v>
      </c>
      <c r="T78" s="230">
        <f t="shared" si="141"/>
        <v>0</v>
      </c>
      <c r="U78" s="231">
        <f t="shared" si="141"/>
        <v>0</v>
      </c>
      <c r="V78" s="244">
        <f t="shared" si="141"/>
        <v>0</v>
      </c>
      <c r="W78" s="243">
        <f t="shared" si="141"/>
        <v>0</v>
      </c>
      <c r="X78" s="231">
        <f t="shared" si="141"/>
        <v>0</v>
      </c>
      <c r="Y78" s="244">
        <f t="shared" si="141"/>
        <v>0</v>
      </c>
      <c r="Z78" s="230">
        <f t="shared" si="141"/>
        <v>0</v>
      </c>
      <c r="AA78" s="231">
        <f t="shared" si="141"/>
        <v>0</v>
      </c>
      <c r="AB78" s="244">
        <f t="shared" si="141"/>
        <v>0</v>
      </c>
      <c r="AC78" s="137">
        <f t="shared" ref="AC78:AC82" si="142">G78+M78+S78+Y78</f>
        <v>0</v>
      </c>
      <c r="AD78" s="138">
        <f t="shared" ref="AD78:AD82" si="143">J78+P78+V78+AB78</f>
        <v>0</v>
      </c>
      <c r="AE78" s="138">
        <f t="shared" si="89"/>
        <v>0</v>
      </c>
      <c r="AF78" s="177" t="e">
        <f t="shared" si="90"/>
        <v>#DIV/0!</v>
      </c>
      <c r="AG78" s="178"/>
      <c r="AH78" s="142"/>
      <c r="AI78" s="142"/>
    </row>
    <row r="79" spans="1:35" ht="36" customHeight="1" x14ac:dyDescent="0.2">
      <c r="A79" s="143" t="s">
        <v>111</v>
      </c>
      <c r="B79" s="144" t="s">
        <v>112</v>
      </c>
      <c r="C79" s="145" t="s">
        <v>180</v>
      </c>
      <c r="D79" s="146" t="s">
        <v>181</v>
      </c>
      <c r="E79" s="147"/>
      <c r="F79" s="148"/>
      <c r="G79" s="149">
        <f t="shared" ref="G79:G81" si="144">E79*F79</f>
        <v>0</v>
      </c>
      <c r="H79" s="147"/>
      <c r="I79" s="148"/>
      <c r="J79" s="168">
        <f t="shared" ref="J79:J81" si="145">H79*I79</f>
        <v>0</v>
      </c>
      <c r="K79" s="235"/>
      <c r="L79" s="148"/>
      <c r="M79" s="168">
        <f t="shared" ref="M79:M81" si="146">K79*L79</f>
        <v>0</v>
      </c>
      <c r="N79" s="147"/>
      <c r="O79" s="148"/>
      <c r="P79" s="168">
        <f t="shared" ref="P79:P81" si="147">N79*O79</f>
        <v>0</v>
      </c>
      <c r="Q79" s="235"/>
      <c r="R79" s="148"/>
      <c r="S79" s="168">
        <f t="shared" ref="S79:S81" si="148">Q79*R79</f>
        <v>0</v>
      </c>
      <c r="T79" s="147"/>
      <c r="U79" s="148"/>
      <c r="V79" s="168">
        <f t="shared" ref="V79:V81" si="149">T79*U79</f>
        <v>0</v>
      </c>
      <c r="W79" s="235"/>
      <c r="X79" s="148"/>
      <c r="Y79" s="168">
        <f t="shared" ref="Y79:Y81" si="150">W79*X79</f>
        <v>0</v>
      </c>
      <c r="Z79" s="147"/>
      <c r="AA79" s="148"/>
      <c r="AB79" s="168">
        <f t="shared" ref="AB79:AB81" si="151">Z79*AA79</f>
        <v>0</v>
      </c>
      <c r="AC79" s="150">
        <f t="shared" si="142"/>
        <v>0</v>
      </c>
      <c r="AD79" s="151">
        <f t="shared" si="143"/>
        <v>0</v>
      </c>
      <c r="AE79" s="211">
        <f t="shared" si="89"/>
        <v>0</v>
      </c>
      <c r="AF79" s="153" t="e">
        <f t="shared" si="90"/>
        <v>#DIV/0!</v>
      </c>
      <c r="AG79" s="154"/>
      <c r="AH79" s="129"/>
      <c r="AI79" s="129"/>
    </row>
    <row r="80" spans="1:35" ht="33.75" customHeight="1" x14ac:dyDescent="0.2">
      <c r="A80" s="143" t="s">
        <v>111</v>
      </c>
      <c r="B80" s="144" t="s">
        <v>115</v>
      </c>
      <c r="C80" s="145" t="s">
        <v>180</v>
      </c>
      <c r="D80" s="146" t="s">
        <v>181</v>
      </c>
      <c r="E80" s="147"/>
      <c r="F80" s="148"/>
      <c r="G80" s="149">
        <f t="shared" si="144"/>
        <v>0</v>
      </c>
      <c r="H80" s="147"/>
      <c r="I80" s="148"/>
      <c r="J80" s="168">
        <f t="shared" si="145"/>
        <v>0</v>
      </c>
      <c r="K80" s="235"/>
      <c r="L80" s="148"/>
      <c r="M80" s="168">
        <f t="shared" si="146"/>
        <v>0</v>
      </c>
      <c r="N80" s="147"/>
      <c r="O80" s="148"/>
      <c r="P80" s="168">
        <f t="shared" si="147"/>
        <v>0</v>
      </c>
      <c r="Q80" s="235"/>
      <c r="R80" s="148"/>
      <c r="S80" s="168">
        <f t="shared" si="148"/>
        <v>0</v>
      </c>
      <c r="T80" s="147"/>
      <c r="U80" s="148"/>
      <c r="V80" s="168">
        <f t="shared" si="149"/>
        <v>0</v>
      </c>
      <c r="W80" s="235"/>
      <c r="X80" s="148"/>
      <c r="Y80" s="168">
        <f t="shared" si="150"/>
        <v>0</v>
      </c>
      <c r="Z80" s="147"/>
      <c r="AA80" s="148"/>
      <c r="AB80" s="168">
        <f t="shared" si="151"/>
        <v>0</v>
      </c>
      <c r="AC80" s="150">
        <f t="shared" si="142"/>
        <v>0</v>
      </c>
      <c r="AD80" s="151">
        <f t="shared" si="143"/>
        <v>0</v>
      </c>
      <c r="AE80" s="211">
        <f t="shared" si="89"/>
        <v>0</v>
      </c>
      <c r="AF80" s="153" t="e">
        <f t="shared" si="90"/>
        <v>#DIV/0!</v>
      </c>
      <c r="AG80" s="154"/>
      <c r="AH80" s="129"/>
      <c r="AI80" s="129"/>
    </row>
    <row r="81" spans="1:35" ht="33" customHeight="1" x14ac:dyDescent="0.2">
      <c r="A81" s="169" t="s">
        <v>111</v>
      </c>
      <c r="B81" s="170" t="s">
        <v>116</v>
      </c>
      <c r="C81" s="171" t="s">
        <v>180</v>
      </c>
      <c r="D81" s="172" t="s">
        <v>181</v>
      </c>
      <c r="E81" s="173"/>
      <c r="F81" s="174"/>
      <c r="G81" s="175">
        <f t="shared" si="144"/>
        <v>0</v>
      </c>
      <c r="H81" s="173"/>
      <c r="I81" s="174"/>
      <c r="J81" s="176">
        <f t="shared" si="145"/>
        <v>0</v>
      </c>
      <c r="K81" s="237"/>
      <c r="L81" s="174"/>
      <c r="M81" s="176">
        <f t="shared" si="146"/>
        <v>0</v>
      </c>
      <c r="N81" s="173"/>
      <c r="O81" s="174"/>
      <c r="P81" s="176">
        <f t="shared" si="147"/>
        <v>0</v>
      </c>
      <c r="Q81" s="237"/>
      <c r="R81" s="174"/>
      <c r="S81" s="176">
        <f t="shared" si="148"/>
        <v>0</v>
      </c>
      <c r="T81" s="173"/>
      <c r="U81" s="174"/>
      <c r="V81" s="176">
        <f t="shared" si="149"/>
        <v>0</v>
      </c>
      <c r="W81" s="237"/>
      <c r="X81" s="174"/>
      <c r="Y81" s="176">
        <f t="shared" si="150"/>
        <v>0</v>
      </c>
      <c r="Z81" s="173"/>
      <c r="AA81" s="174"/>
      <c r="AB81" s="176">
        <f t="shared" si="151"/>
        <v>0</v>
      </c>
      <c r="AC81" s="271">
        <f t="shared" si="142"/>
        <v>0</v>
      </c>
      <c r="AD81" s="272">
        <f t="shared" si="143"/>
        <v>0</v>
      </c>
      <c r="AE81" s="273">
        <f t="shared" si="89"/>
        <v>0</v>
      </c>
      <c r="AF81" s="153" t="e">
        <f t="shared" si="90"/>
        <v>#DIV/0!</v>
      </c>
      <c r="AG81" s="154"/>
      <c r="AH81" s="129"/>
      <c r="AI81" s="129"/>
    </row>
    <row r="82" spans="1:35" ht="15" customHeight="1" x14ac:dyDescent="0.2">
      <c r="A82" s="215" t="s">
        <v>182</v>
      </c>
      <c r="B82" s="216"/>
      <c r="C82" s="217"/>
      <c r="D82" s="218"/>
      <c r="E82" s="219">
        <f t="shared" ref="E82:AB82" si="152">E78</f>
        <v>0</v>
      </c>
      <c r="F82" s="220">
        <f t="shared" si="152"/>
        <v>0</v>
      </c>
      <c r="G82" s="221">
        <f t="shared" si="152"/>
        <v>0</v>
      </c>
      <c r="H82" s="185">
        <f t="shared" si="152"/>
        <v>0</v>
      </c>
      <c r="I82" s="187">
        <f t="shared" si="152"/>
        <v>0</v>
      </c>
      <c r="J82" s="238">
        <f t="shared" si="152"/>
        <v>0</v>
      </c>
      <c r="K82" s="222">
        <f t="shared" si="152"/>
        <v>0</v>
      </c>
      <c r="L82" s="220">
        <f t="shared" si="152"/>
        <v>0</v>
      </c>
      <c r="M82" s="223">
        <f t="shared" si="152"/>
        <v>0</v>
      </c>
      <c r="N82" s="219">
        <f t="shared" si="152"/>
        <v>0</v>
      </c>
      <c r="O82" s="220">
        <f t="shared" si="152"/>
        <v>0</v>
      </c>
      <c r="P82" s="223">
        <f t="shared" si="152"/>
        <v>0</v>
      </c>
      <c r="Q82" s="222">
        <f t="shared" si="152"/>
        <v>0</v>
      </c>
      <c r="R82" s="220">
        <f t="shared" si="152"/>
        <v>0</v>
      </c>
      <c r="S82" s="223">
        <f t="shared" si="152"/>
        <v>0</v>
      </c>
      <c r="T82" s="219">
        <f t="shared" si="152"/>
        <v>0</v>
      </c>
      <c r="U82" s="220">
        <f t="shared" si="152"/>
        <v>0</v>
      </c>
      <c r="V82" s="223">
        <f t="shared" si="152"/>
        <v>0</v>
      </c>
      <c r="W82" s="222">
        <f t="shared" si="152"/>
        <v>0</v>
      </c>
      <c r="X82" s="220">
        <f t="shared" si="152"/>
        <v>0</v>
      </c>
      <c r="Y82" s="223">
        <f t="shared" si="152"/>
        <v>0</v>
      </c>
      <c r="Z82" s="219">
        <f t="shared" si="152"/>
        <v>0</v>
      </c>
      <c r="AA82" s="220">
        <f t="shared" si="152"/>
        <v>0</v>
      </c>
      <c r="AB82" s="223">
        <f t="shared" si="152"/>
        <v>0</v>
      </c>
      <c r="AC82" s="219">
        <f t="shared" si="142"/>
        <v>0</v>
      </c>
      <c r="AD82" s="224">
        <f t="shared" si="143"/>
        <v>0</v>
      </c>
      <c r="AE82" s="223">
        <f t="shared" si="89"/>
        <v>0</v>
      </c>
      <c r="AF82" s="225" t="e">
        <f t="shared" si="90"/>
        <v>#DIV/0!</v>
      </c>
      <c r="AG82" s="226"/>
      <c r="AH82" s="129"/>
      <c r="AI82" s="129"/>
    </row>
    <row r="83" spans="1:35" ht="15.75" customHeight="1" x14ac:dyDescent="0.2">
      <c r="A83" s="241" t="s">
        <v>106</v>
      </c>
      <c r="B83" s="266" t="s">
        <v>29</v>
      </c>
      <c r="C83" s="195" t="s">
        <v>183</v>
      </c>
      <c r="D83" s="274"/>
      <c r="E83" s="275"/>
      <c r="F83" s="276"/>
      <c r="G83" s="276"/>
      <c r="H83" s="119"/>
      <c r="I83" s="120"/>
      <c r="J83" s="124"/>
      <c r="K83" s="276"/>
      <c r="L83" s="276"/>
      <c r="M83" s="277"/>
      <c r="N83" s="275"/>
      <c r="O83" s="276"/>
      <c r="P83" s="277"/>
      <c r="Q83" s="276"/>
      <c r="R83" s="276"/>
      <c r="S83" s="277"/>
      <c r="T83" s="275"/>
      <c r="U83" s="276"/>
      <c r="V83" s="277"/>
      <c r="W83" s="276"/>
      <c r="X83" s="276"/>
      <c r="Y83" s="277"/>
      <c r="Z83" s="275"/>
      <c r="AA83" s="276"/>
      <c r="AB83" s="276"/>
      <c r="AC83" s="125"/>
      <c r="AD83" s="126"/>
      <c r="AE83" s="126"/>
      <c r="AF83" s="127"/>
      <c r="AG83" s="128"/>
      <c r="AH83" s="129"/>
      <c r="AI83" s="129"/>
    </row>
    <row r="84" spans="1:35" ht="24.75" customHeight="1" x14ac:dyDescent="0.2">
      <c r="A84" s="130" t="s">
        <v>108</v>
      </c>
      <c r="B84" s="131" t="s">
        <v>184</v>
      </c>
      <c r="C84" s="278" t="s">
        <v>185</v>
      </c>
      <c r="D84" s="209"/>
      <c r="E84" s="230">
        <f t="shared" ref="E84:AB84" si="153">SUM(E85:E87)</f>
        <v>0</v>
      </c>
      <c r="F84" s="231">
        <f t="shared" si="153"/>
        <v>0</v>
      </c>
      <c r="G84" s="232">
        <f t="shared" si="153"/>
        <v>0</v>
      </c>
      <c r="H84" s="134">
        <f t="shared" si="153"/>
        <v>0</v>
      </c>
      <c r="I84" s="135">
        <f t="shared" si="153"/>
        <v>0</v>
      </c>
      <c r="J84" s="167">
        <f t="shared" si="153"/>
        <v>0</v>
      </c>
      <c r="K84" s="243">
        <f t="shared" si="153"/>
        <v>0</v>
      </c>
      <c r="L84" s="231">
        <f t="shared" si="153"/>
        <v>0</v>
      </c>
      <c r="M84" s="244">
        <f t="shared" si="153"/>
        <v>0</v>
      </c>
      <c r="N84" s="230">
        <f t="shared" si="153"/>
        <v>0</v>
      </c>
      <c r="O84" s="231">
        <f t="shared" si="153"/>
        <v>0</v>
      </c>
      <c r="P84" s="244">
        <f t="shared" si="153"/>
        <v>0</v>
      </c>
      <c r="Q84" s="243">
        <f t="shared" si="153"/>
        <v>0</v>
      </c>
      <c r="R84" s="231">
        <f t="shared" si="153"/>
        <v>0</v>
      </c>
      <c r="S84" s="244">
        <f t="shared" si="153"/>
        <v>0</v>
      </c>
      <c r="T84" s="230">
        <f t="shared" si="153"/>
        <v>0</v>
      </c>
      <c r="U84" s="231">
        <f t="shared" si="153"/>
        <v>0</v>
      </c>
      <c r="V84" s="244">
        <f t="shared" si="153"/>
        <v>0</v>
      </c>
      <c r="W84" s="243">
        <f t="shared" si="153"/>
        <v>0</v>
      </c>
      <c r="X84" s="231">
        <f t="shared" si="153"/>
        <v>0</v>
      </c>
      <c r="Y84" s="244">
        <f t="shared" si="153"/>
        <v>0</v>
      </c>
      <c r="Z84" s="230">
        <f t="shared" si="153"/>
        <v>0</v>
      </c>
      <c r="AA84" s="231">
        <f t="shared" si="153"/>
        <v>0</v>
      </c>
      <c r="AB84" s="244">
        <f t="shared" si="153"/>
        <v>0</v>
      </c>
      <c r="AC84" s="137">
        <f t="shared" ref="AC84:AC96" si="154">G84+M84+S84+Y84</f>
        <v>0</v>
      </c>
      <c r="AD84" s="138">
        <f t="shared" ref="AD84:AD96" si="155">J84+P84+V84+AB84</f>
        <v>0</v>
      </c>
      <c r="AE84" s="138">
        <f t="shared" ref="AE84:AE96" si="156">AC84-AD84</f>
        <v>0</v>
      </c>
      <c r="AF84" s="140" t="e">
        <f t="shared" ref="AF84:AF96" si="157">AE84/AC84</f>
        <v>#DIV/0!</v>
      </c>
      <c r="AG84" s="141"/>
      <c r="AH84" s="142"/>
      <c r="AI84" s="142"/>
    </row>
    <row r="85" spans="1:35" ht="24" customHeight="1" x14ac:dyDescent="0.2">
      <c r="A85" s="143" t="s">
        <v>111</v>
      </c>
      <c r="B85" s="144" t="s">
        <v>112</v>
      </c>
      <c r="C85" s="145" t="s">
        <v>186</v>
      </c>
      <c r="D85" s="146" t="s">
        <v>131</v>
      </c>
      <c r="E85" s="147"/>
      <c r="F85" s="148"/>
      <c r="G85" s="149">
        <f t="shared" ref="G85:G87" si="158">E85*F85</f>
        <v>0</v>
      </c>
      <c r="H85" s="147"/>
      <c r="I85" s="148"/>
      <c r="J85" s="168">
        <f t="shared" ref="J85:J87" si="159">H85*I85</f>
        <v>0</v>
      </c>
      <c r="K85" s="235"/>
      <c r="L85" s="148"/>
      <c r="M85" s="168">
        <f t="shared" ref="M85:M87" si="160">K85*L85</f>
        <v>0</v>
      </c>
      <c r="N85" s="147"/>
      <c r="O85" s="148"/>
      <c r="P85" s="168">
        <f t="shared" ref="P85:P87" si="161">N85*O85</f>
        <v>0</v>
      </c>
      <c r="Q85" s="235"/>
      <c r="R85" s="148"/>
      <c r="S85" s="168">
        <f t="shared" ref="S85:S87" si="162">Q85*R85</f>
        <v>0</v>
      </c>
      <c r="T85" s="147"/>
      <c r="U85" s="148"/>
      <c r="V85" s="168">
        <f t="shared" ref="V85:V87" si="163">T85*U85</f>
        <v>0</v>
      </c>
      <c r="W85" s="235"/>
      <c r="X85" s="148"/>
      <c r="Y85" s="168">
        <f t="shared" ref="Y85:Y87" si="164">W85*X85</f>
        <v>0</v>
      </c>
      <c r="Z85" s="147"/>
      <c r="AA85" s="148"/>
      <c r="AB85" s="168">
        <f t="shared" ref="AB85:AB87" si="165">Z85*AA85</f>
        <v>0</v>
      </c>
      <c r="AC85" s="150">
        <f t="shared" si="154"/>
        <v>0</v>
      </c>
      <c r="AD85" s="151">
        <f t="shared" si="155"/>
        <v>0</v>
      </c>
      <c r="AE85" s="211">
        <f t="shared" si="156"/>
        <v>0</v>
      </c>
      <c r="AF85" s="153" t="e">
        <f t="shared" si="157"/>
        <v>#DIV/0!</v>
      </c>
      <c r="AG85" s="154"/>
      <c r="AH85" s="129"/>
      <c r="AI85" s="129"/>
    </row>
    <row r="86" spans="1:35" ht="18.75" customHeight="1" x14ac:dyDescent="0.2">
      <c r="A86" s="143" t="s">
        <v>111</v>
      </c>
      <c r="B86" s="144" t="s">
        <v>115</v>
      </c>
      <c r="C86" s="145" t="s">
        <v>186</v>
      </c>
      <c r="D86" s="146" t="s">
        <v>131</v>
      </c>
      <c r="E86" s="147"/>
      <c r="F86" s="148"/>
      <c r="G86" s="149">
        <f t="shared" si="158"/>
        <v>0</v>
      </c>
      <c r="H86" s="147"/>
      <c r="I86" s="148"/>
      <c r="J86" s="168">
        <f t="shared" si="159"/>
        <v>0</v>
      </c>
      <c r="K86" s="235"/>
      <c r="L86" s="148"/>
      <c r="M86" s="168">
        <f t="shared" si="160"/>
        <v>0</v>
      </c>
      <c r="N86" s="147"/>
      <c r="O86" s="148"/>
      <c r="P86" s="168">
        <f t="shared" si="161"/>
        <v>0</v>
      </c>
      <c r="Q86" s="235"/>
      <c r="R86" s="148"/>
      <c r="S86" s="168">
        <f t="shared" si="162"/>
        <v>0</v>
      </c>
      <c r="T86" s="147"/>
      <c r="U86" s="148"/>
      <c r="V86" s="168">
        <f t="shared" si="163"/>
        <v>0</v>
      </c>
      <c r="W86" s="235"/>
      <c r="X86" s="148"/>
      <c r="Y86" s="168">
        <f t="shared" si="164"/>
        <v>0</v>
      </c>
      <c r="Z86" s="147"/>
      <c r="AA86" s="148"/>
      <c r="AB86" s="168">
        <f t="shared" si="165"/>
        <v>0</v>
      </c>
      <c r="AC86" s="150">
        <f t="shared" si="154"/>
        <v>0</v>
      </c>
      <c r="AD86" s="151">
        <f t="shared" si="155"/>
        <v>0</v>
      </c>
      <c r="AE86" s="211">
        <f t="shared" si="156"/>
        <v>0</v>
      </c>
      <c r="AF86" s="153" t="e">
        <f t="shared" si="157"/>
        <v>#DIV/0!</v>
      </c>
      <c r="AG86" s="154"/>
      <c r="AH86" s="129"/>
      <c r="AI86" s="129"/>
    </row>
    <row r="87" spans="1:35" ht="21.75" customHeight="1" x14ac:dyDescent="0.2">
      <c r="A87" s="155" t="s">
        <v>111</v>
      </c>
      <c r="B87" s="156" t="s">
        <v>116</v>
      </c>
      <c r="C87" s="157" t="s">
        <v>186</v>
      </c>
      <c r="D87" s="158" t="s">
        <v>131</v>
      </c>
      <c r="E87" s="159"/>
      <c r="F87" s="160"/>
      <c r="G87" s="161">
        <f t="shared" si="158"/>
        <v>0</v>
      </c>
      <c r="H87" s="173"/>
      <c r="I87" s="174"/>
      <c r="J87" s="176">
        <f t="shared" si="159"/>
        <v>0</v>
      </c>
      <c r="K87" s="257"/>
      <c r="L87" s="160"/>
      <c r="M87" s="258">
        <f t="shared" si="160"/>
        <v>0</v>
      </c>
      <c r="N87" s="159"/>
      <c r="O87" s="160"/>
      <c r="P87" s="258">
        <f t="shared" si="161"/>
        <v>0</v>
      </c>
      <c r="Q87" s="257"/>
      <c r="R87" s="160"/>
      <c r="S87" s="258">
        <f t="shared" si="162"/>
        <v>0</v>
      </c>
      <c r="T87" s="159"/>
      <c r="U87" s="160"/>
      <c r="V87" s="258">
        <f t="shared" si="163"/>
        <v>0</v>
      </c>
      <c r="W87" s="257"/>
      <c r="X87" s="160"/>
      <c r="Y87" s="258">
        <f t="shared" si="164"/>
        <v>0</v>
      </c>
      <c r="Z87" s="159"/>
      <c r="AA87" s="160"/>
      <c r="AB87" s="258">
        <f t="shared" si="165"/>
        <v>0</v>
      </c>
      <c r="AC87" s="271">
        <f t="shared" si="154"/>
        <v>0</v>
      </c>
      <c r="AD87" s="272">
        <f t="shared" si="155"/>
        <v>0</v>
      </c>
      <c r="AE87" s="273">
        <f t="shared" si="156"/>
        <v>0</v>
      </c>
      <c r="AF87" s="153" t="e">
        <f t="shared" si="157"/>
        <v>#DIV/0!</v>
      </c>
      <c r="AG87" s="154"/>
      <c r="AH87" s="129"/>
      <c r="AI87" s="129"/>
    </row>
    <row r="88" spans="1:35" ht="24.75" customHeight="1" x14ac:dyDescent="0.2">
      <c r="A88" s="130" t="s">
        <v>108</v>
      </c>
      <c r="B88" s="131" t="s">
        <v>187</v>
      </c>
      <c r="C88" s="279" t="s">
        <v>188</v>
      </c>
      <c r="D88" s="133"/>
      <c r="E88" s="134">
        <f t="shared" ref="E88:AB88" si="166">SUM(E89:E91)</f>
        <v>2</v>
      </c>
      <c r="F88" s="135">
        <f t="shared" si="166"/>
        <v>9228</v>
      </c>
      <c r="G88" s="136">
        <f t="shared" si="166"/>
        <v>9228</v>
      </c>
      <c r="H88" s="134">
        <f t="shared" si="166"/>
        <v>2</v>
      </c>
      <c r="I88" s="135">
        <f t="shared" si="166"/>
        <v>7999</v>
      </c>
      <c r="J88" s="167">
        <f t="shared" si="166"/>
        <v>7999</v>
      </c>
      <c r="K88" s="233">
        <f t="shared" si="166"/>
        <v>1</v>
      </c>
      <c r="L88" s="135">
        <f t="shared" si="166"/>
        <v>6009</v>
      </c>
      <c r="M88" s="167">
        <f t="shared" si="166"/>
        <v>6009</v>
      </c>
      <c r="N88" s="134">
        <f t="shared" si="166"/>
        <v>1</v>
      </c>
      <c r="O88" s="135">
        <f t="shared" si="166"/>
        <v>5539</v>
      </c>
      <c r="P88" s="167">
        <f t="shared" si="166"/>
        <v>5539</v>
      </c>
      <c r="Q88" s="233">
        <f t="shared" si="166"/>
        <v>0</v>
      </c>
      <c r="R88" s="135">
        <f t="shared" si="166"/>
        <v>0</v>
      </c>
      <c r="S88" s="167">
        <f t="shared" si="166"/>
        <v>0</v>
      </c>
      <c r="T88" s="134">
        <f t="shared" si="166"/>
        <v>0</v>
      </c>
      <c r="U88" s="135">
        <f t="shared" si="166"/>
        <v>0</v>
      </c>
      <c r="V88" s="167">
        <f t="shared" si="166"/>
        <v>0</v>
      </c>
      <c r="W88" s="233">
        <f t="shared" si="166"/>
        <v>0</v>
      </c>
      <c r="X88" s="135">
        <f t="shared" si="166"/>
        <v>0</v>
      </c>
      <c r="Y88" s="167">
        <f t="shared" si="166"/>
        <v>0</v>
      </c>
      <c r="Z88" s="134">
        <f t="shared" si="166"/>
        <v>0</v>
      </c>
      <c r="AA88" s="135">
        <f t="shared" si="166"/>
        <v>0</v>
      </c>
      <c r="AB88" s="167">
        <f t="shared" si="166"/>
        <v>0</v>
      </c>
      <c r="AC88" s="137">
        <f t="shared" si="154"/>
        <v>15237</v>
      </c>
      <c r="AD88" s="138">
        <f t="shared" si="155"/>
        <v>13538</v>
      </c>
      <c r="AE88" s="138">
        <f t="shared" si="156"/>
        <v>1699</v>
      </c>
      <c r="AF88" s="177">
        <f t="shared" si="157"/>
        <v>0.11150488941392663</v>
      </c>
      <c r="AG88" s="178"/>
      <c r="AH88" s="142"/>
      <c r="AI88" s="142"/>
    </row>
    <row r="89" spans="1:35" ht="30" customHeight="1" x14ac:dyDescent="0.2">
      <c r="A89" s="143" t="s">
        <v>111</v>
      </c>
      <c r="B89" s="144" t="s">
        <v>112</v>
      </c>
      <c r="C89" s="280" t="s">
        <v>189</v>
      </c>
      <c r="D89" s="260" t="s">
        <v>131</v>
      </c>
      <c r="E89" s="261">
        <v>1</v>
      </c>
      <c r="F89" s="262">
        <v>6009</v>
      </c>
      <c r="G89" s="595">
        <f t="shared" ref="G89:G91" si="167">E89*F89</f>
        <v>6009</v>
      </c>
      <c r="H89" s="593">
        <v>1</v>
      </c>
      <c r="I89" s="594">
        <v>6000</v>
      </c>
      <c r="J89" s="596">
        <v>6000</v>
      </c>
      <c r="K89" s="597">
        <v>1</v>
      </c>
      <c r="L89" s="598">
        <v>6009</v>
      </c>
      <c r="M89" s="596">
        <f t="shared" ref="M89:M91" si="168">K89*L89</f>
        <v>6009</v>
      </c>
      <c r="N89" s="599">
        <v>1</v>
      </c>
      <c r="O89" s="262">
        <v>5539</v>
      </c>
      <c r="P89" s="168">
        <f t="shared" ref="P89:P91" si="169">N89*O89</f>
        <v>5539</v>
      </c>
      <c r="Q89" s="235"/>
      <c r="R89" s="148"/>
      <c r="S89" s="168">
        <f t="shared" ref="S89:S91" si="170">Q89*R89</f>
        <v>0</v>
      </c>
      <c r="T89" s="147"/>
      <c r="U89" s="148"/>
      <c r="V89" s="168">
        <f t="shared" ref="V89:V91" si="171">T89*U89</f>
        <v>0</v>
      </c>
      <c r="W89" s="235"/>
      <c r="X89" s="148"/>
      <c r="Y89" s="168">
        <f t="shared" ref="Y89:Y91" si="172">W89*X89</f>
        <v>0</v>
      </c>
      <c r="Z89" s="147"/>
      <c r="AA89" s="148"/>
      <c r="AB89" s="168">
        <f t="shared" ref="AB89:AB91" si="173">Z89*AA89</f>
        <v>0</v>
      </c>
      <c r="AC89" s="150">
        <f t="shared" si="154"/>
        <v>12018</v>
      </c>
      <c r="AD89" s="151">
        <f t="shared" si="155"/>
        <v>11539</v>
      </c>
      <c r="AE89" s="211">
        <f t="shared" si="156"/>
        <v>479</v>
      </c>
      <c r="AF89" s="153">
        <f t="shared" si="157"/>
        <v>3.9856881344649694E-2</v>
      </c>
      <c r="AG89" s="154"/>
      <c r="AH89" s="129"/>
      <c r="AI89" s="129"/>
    </row>
    <row r="90" spans="1:35" ht="42" customHeight="1" x14ac:dyDescent="0.2">
      <c r="A90" s="143" t="s">
        <v>111</v>
      </c>
      <c r="B90" s="144" t="s">
        <v>115</v>
      </c>
      <c r="C90" s="280" t="s">
        <v>190</v>
      </c>
      <c r="D90" s="260" t="s">
        <v>131</v>
      </c>
      <c r="E90" s="261">
        <v>1</v>
      </c>
      <c r="F90" s="262">
        <v>3219</v>
      </c>
      <c r="G90" s="149">
        <f t="shared" si="167"/>
        <v>3219</v>
      </c>
      <c r="H90" s="261">
        <v>1</v>
      </c>
      <c r="I90" s="262">
        <v>1999</v>
      </c>
      <c r="J90" s="168">
        <f t="shared" ref="J90:J91" si="174">H90*I90</f>
        <v>1999</v>
      </c>
      <c r="K90" s="235"/>
      <c r="L90" s="148"/>
      <c r="M90" s="168">
        <f t="shared" si="168"/>
        <v>0</v>
      </c>
      <c r="N90" s="147"/>
      <c r="O90" s="148"/>
      <c r="P90" s="168">
        <f t="shared" si="169"/>
        <v>0</v>
      </c>
      <c r="Q90" s="235"/>
      <c r="R90" s="148"/>
      <c r="S90" s="168">
        <f t="shared" si="170"/>
        <v>0</v>
      </c>
      <c r="T90" s="147"/>
      <c r="U90" s="148"/>
      <c r="V90" s="168">
        <f t="shared" si="171"/>
        <v>0</v>
      </c>
      <c r="W90" s="235"/>
      <c r="X90" s="148"/>
      <c r="Y90" s="168">
        <f t="shared" si="172"/>
        <v>0</v>
      </c>
      <c r="Z90" s="147"/>
      <c r="AA90" s="148"/>
      <c r="AB90" s="168">
        <f t="shared" si="173"/>
        <v>0</v>
      </c>
      <c r="AC90" s="150">
        <f t="shared" si="154"/>
        <v>3219</v>
      </c>
      <c r="AD90" s="151">
        <f t="shared" si="155"/>
        <v>1999</v>
      </c>
      <c r="AE90" s="211">
        <f t="shared" si="156"/>
        <v>1220</v>
      </c>
      <c r="AF90" s="153">
        <f t="shared" si="157"/>
        <v>0.37899968934451694</v>
      </c>
      <c r="AG90" s="154"/>
      <c r="AH90" s="129"/>
      <c r="AI90" s="129"/>
    </row>
    <row r="91" spans="1:35" ht="21.75" customHeight="1" x14ac:dyDescent="0.2">
      <c r="A91" s="155" t="s">
        <v>111</v>
      </c>
      <c r="B91" s="156" t="s">
        <v>116</v>
      </c>
      <c r="C91" s="157" t="s">
        <v>186</v>
      </c>
      <c r="D91" s="158" t="s">
        <v>131</v>
      </c>
      <c r="E91" s="159"/>
      <c r="F91" s="160"/>
      <c r="G91" s="161">
        <f t="shared" si="167"/>
        <v>0</v>
      </c>
      <c r="H91" s="173"/>
      <c r="I91" s="174"/>
      <c r="J91" s="176">
        <f t="shared" si="174"/>
        <v>0</v>
      </c>
      <c r="K91" s="257"/>
      <c r="L91" s="160"/>
      <c r="M91" s="258">
        <f t="shared" si="168"/>
        <v>0</v>
      </c>
      <c r="N91" s="159"/>
      <c r="O91" s="160"/>
      <c r="P91" s="258">
        <f t="shared" si="169"/>
        <v>0</v>
      </c>
      <c r="Q91" s="257"/>
      <c r="R91" s="160"/>
      <c r="S91" s="258">
        <f t="shared" si="170"/>
        <v>0</v>
      </c>
      <c r="T91" s="159"/>
      <c r="U91" s="160"/>
      <c r="V91" s="258">
        <f t="shared" si="171"/>
        <v>0</v>
      </c>
      <c r="W91" s="257"/>
      <c r="X91" s="160"/>
      <c r="Y91" s="258">
        <f t="shared" si="172"/>
        <v>0</v>
      </c>
      <c r="Z91" s="159"/>
      <c r="AA91" s="160"/>
      <c r="AB91" s="258">
        <f t="shared" si="173"/>
        <v>0</v>
      </c>
      <c r="AC91" s="271">
        <f t="shared" si="154"/>
        <v>0</v>
      </c>
      <c r="AD91" s="272">
        <f t="shared" si="155"/>
        <v>0</v>
      </c>
      <c r="AE91" s="273">
        <f t="shared" si="156"/>
        <v>0</v>
      </c>
      <c r="AF91" s="153" t="e">
        <f t="shared" si="157"/>
        <v>#DIV/0!</v>
      </c>
      <c r="AG91" s="154"/>
      <c r="AH91" s="129"/>
      <c r="AI91" s="129"/>
    </row>
    <row r="92" spans="1:35" ht="24.75" customHeight="1" x14ac:dyDescent="0.2">
      <c r="A92" s="130" t="s">
        <v>108</v>
      </c>
      <c r="B92" s="131" t="s">
        <v>191</v>
      </c>
      <c r="C92" s="279" t="s">
        <v>192</v>
      </c>
      <c r="D92" s="133"/>
      <c r="E92" s="134">
        <f t="shared" ref="E92:AB92" si="175">SUM(E93:E95)</f>
        <v>0</v>
      </c>
      <c r="F92" s="135">
        <f t="shared" si="175"/>
        <v>0</v>
      </c>
      <c r="G92" s="136">
        <f t="shared" si="175"/>
        <v>0</v>
      </c>
      <c r="H92" s="134">
        <f t="shared" si="175"/>
        <v>0</v>
      </c>
      <c r="I92" s="135">
        <f t="shared" si="175"/>
        <v>0</v>
      </c>
      <c r="J92" s="167">
        <f t="shared" si="175"/>
        <v>0</v>
      </c>
      <c r="K92" s="233">
        <f t="shared" si="175"/>
        <v>0</v>
      </c>
      <c r="L92" s="135">
        <f t="shared" si="175"/>
        <v>0</v>
      </c>
      <c r="M92" s="167">
        <f t="shared" si="175"/>
        <v>0</v>
      </c>
      <c r="N92" s="134">
        <f t="shared" si="175"/>
        <v>0</v>
      </c>
      <c r="O92" s="135">
        <f t="shared" si="175"/>
        <v>0</v>
      </c>
      <c r="P92" s="167">
        <f t="shared" si="175"/>
        <v>0</v>
      </c>
      <c r="Q92" s="233">
        <f t="shared" si="175"/>
        <v>0</v>
      </c>
      <c r="R92" s="135">
        <f t="shared" si="175"/>
        <v>0</v>
      </c>
      <c r="S92" s="167">
        <f t="shared" si="175"/>
        <v>0</v>
      </c>
      <c r="T92" s="134">
        <f t="shared" si="175"/>
        <v>0</v>
      </c>
      <c r="U92" s="135">
        <f t="shared" si="175"/>
        <v>0</v>
      </c>
      <c r="V92" s="167">
        <f t="shared" si="175"/>
        <v>0</v>
      </c>
      <c r="W92" s="233">
        <f t="shared" si="175"/>
        <v>0</v>
      </c>
      <c r="X92" s="135">
        <f t="shared" si="175"/>
        <v>0</v>
      </c>
      <c r="Y92" s="167">
        <f t="shared" si="175"/>
        <v>0</v>
      </c>
      <c r="Z92" s="134">
        <f t="shared" si="175"/>
        <v>0</v>
      </c>
      <c r="AA92" s="135">
        <f t="shared" si="175"/>
        <v>0</v>
      </c>
      <c r="AB92" s="167">
        <f t="shared" si="175"/>
        <v>0</v>
      </c>
      <c r="AC92" s="137">
        <f t="shared" si="154"/>
        <v>0</v>
      </c>
      <c r="AD92" s="138">
        <f t="shared" si="155"/>
        <v>0</v>
      </c>
      <c r="AE92" s="138">
        <f t="shared" si="156"/>
        <v>0</v>
      </c>
      <c r="AF92" s="177" t="e">
        <f t="shared" si="157"/>
        <v>#DIV/0!</v>
      </c>
      <c r="AG92" s="178"/>
      <c r="AH92" s="142"/>
      <c r="AI92" s="142"/>
    </row>
    <row r="93" spans="1:35" ht="24" customHeight="1" x14ac:dyDescent="0.2">
      <c r="A93" s="143" t="s">
        <v>111</v>
      </c>
      <c r="B93" s="144" t="s">
        <v>112</v>
      </c>
      <c r="C93" s="145" t="s">
        <v>186</v>
      </c>
      <c r="D93" s="146" t="s">
        <v>131</v>
      </c>
      <c r="E93" s="147"/>
      <c r="F93" s="148"/>
      <c r="G93" s="149">
        <f t="shared" ref="G93:G95" si="176">E93*F93</f>
        <v>0</v>
      </c>
      <c r="H93" s="147"/>
      <c r="I93" s="148"/>
      <c r="J93" s="168">
        <f t="shared" ref="J93:J95" si="177">H93*I93</f>
        <v>0</v>
      </c>
      <c r="K93" s="235"/>
      <c r="L93" s="148"/>
      <c r="M93" s="168">
        <f t="shared" ref="M93:M95" si="178">K93*L93</f>
        <v>0</v>
      </c>
      <c r="N93" s="147"/>
      <c r="O93" s="148"/>
      <c r="P93" s="168">
        <f t="shared" ref="P93:P95" si="179">N93*O93</f>
        <v>0</v>
      </c>
      <c r="Q93" s="235"/>
      <c r="R93" s="148"/>
      <c r="S93" s="168">
        <f t="shared" ref="S93:S95" si="180">Q93*R93</f>
        <v>0</v>
      </c>
      <c r="T93" s="147"/>
      <c r="U93" s="148"/>
      <c r="V93" s="168">
        <f t="shared" ref="V93:V95" si="181">T93*U93</f>
        <v>0</v>
      </c>
      <c r="W93" s="235"/>
      <c r="X93" s="148"/>
      <c r="Y93" s="168">
        <f t="shared" ref="Y93:Y95" si="182">W93*X93</f>
        <v>0</v>
      </c>
      <c r="Z93" s="147"/>
      <c r="AA93" s="148"/>
      <c r="AB93" s="168">
        <f t="shared" ref="AB93:AB95" si="183">Z93*AA93</f>
        <v>0</v>
      </c>
      <c r="AC93" s="150">
        <f t="shared" si="154"/>
        <v>0</v>
      </c>
      <c r="AD93" s="151">
        <f t="shared" si="155"/>
        <v>0</v>
      </c>
      <c r="AE93" s="211">
        <f t="shared" si="156"/>
        <v>0</v>
      </c>
      <c r="AF93" s="153" t="e">
        <f t="shared" si="157"/>
        <v>#DIV/0!</v>
      </c>
      <c r="AG93" s="154"/>
      <c r="AH93" s="129"/>
      <c r="AI93" s="129"/>
    </row>
    <row r="94" spans="1:35" ht="18.75" customHeight="1" x14ac:dyDescent="0.2">
      <c r="A94" s="143" t="s">
        <v>111</v>
      </c>
      <c r="B94" s="144" t="s">
        <v>115</v>
      </c>
      <c r="C94" s="145" t="s">
        <v>186</v>
      </c>
      <c r="D94" s="146" t="s">
        <v>131</v>
      </c>
      <c r="E94" s="147"/>
      <c r="F94" s="148"/>
      <c r="G94" s="149">
        <f t="shared" si="176"/>
        <v>0</v>
      </c>
      <c r="H94" s="147"/>
      <c r="I94" s="148"/>
      <c r="J94" s="168">
        <f t="shared" si="177"/>
        <v>0</v>
      </c>
      <c r="K94" s="235"/>
      <c r="L94" s="148"/>
      <c r="M94" s="168">
        <f t="shared" si="178"/>
        <v>0</v>
      </c>
      <c r="N94" s="147"/>
      <c r="O94" s="148"/>
      <c r="P94" s="168">
        <f t="shared" si="179"/>
        <v>0</v>
      </c>
      <c r="Q94" s="235"/>
      <c r="R94" s="148"/>
      <c r="S94" s="168">
        <f t="shared" si="180"/>
        <v>0</v>
      </c>
      <c r="T94" s="147"/>
      <c r="U94" s="148"/>
      <c r="V94" s="168">
        <f t="shared" si="181"/>
        <v>0</v>
      </c>
      <c r="W94" s="235"/>
      <c r="X94" s="148"/>
      <c r="Y94" s="168">
        <f t="shared" si="182"/>
        <v>0</v>
      </c>
      <c r="Z94" s="147"/>
      <c r="AA94" s="148"/>
      <c r="AB94" s="168">
        <f t="shared" si="183"/>
        <v>0</v>
      </c>
      <c r="AC94" s="150">
        <f t="shared" si="154"/>
        <v>0</v>
      </c>
      <c r="AD94" s="151">
        <f t="shared" si="155"/>
        <v>0</v>
      </c>
      <c r="AE94" s="211">
        <f t="shared" si="156"/>
        <v>0</v>
      </c>
      <c r="AF94" s="153" t="e">
        <f t="shared" si="157"/>
        <v>#DIV/0!</v>
      </c>
      <c r="AG94" s="154"/>
      <c r="AH94" s="129"/>
      <c r="AI94" s="129"/>
    </row>
    <row r="95" spans="1:35" ht="21.75" customHeight="1" x14ac:dyDescent="0.2">
      <c r="A95" s="169" t="s">
        <v>111</v>
      </c>
      <c r="B95" s="170" t="s">
        <v>116</v>
      </c>
      <c r="C95" s="171" t="s">
        <v>186</v>
      </c>
      <c r="D95" s="172" t="s">
        <v>131</v>
      </c>
      <c r="E95" s="173"/>
      <c r="F95" s="174"/>
      <c r="G95" s="175">
        <f t="shared" si="176"/>
        <v>0</v>
      </c>
      <c r="H95" s="173"/>
      <c r="I95" s="174"/>
      <c r="J95" s="176">
        <f t="shared" si="177"/>
        <v>0</v>
      </c>
      <c r="K95" s="237"/>
      <c r="L95" s="174"/>
      <c r="M95" s="176">
        <f t="shared" si="178"/>
        <v>0</v>
      </c>
      <c r="N95" s="173"/>
      <c r="O95" s="174"/>
      <c r="P95" s="176">
        <f t="shared" si="179"/>
        <v>0</v>
      </c>
      <c r="Q95" s="237"/>
      <c r="R95" s="174"/>
      <c r="S95" s="176">
        <f t="shared" si="180"/>
        <v>0</v>
      </c>
      <c r="T95" s="173"/>
      <c r="U95" s="174"/>
      <c r="V95" s="176">
        <f t="shared" si="181"/>
        <v>0</v>
      </c>
      <c r="W95" s="237"/>
      <c r="X95" s="174"/>
      <c r="Y95" s="176">
        <f t="shared" si="182"/>
        <v>0</v>
      </c>
      <c r="Z95" s="173"/>
      <c r="AA95" s="174"/>
      <c r="AB95" s="176">
        <f t="shared" si="183"/>
        <v>0</v>
      </c>
      <c r="AC95" s="162">
        <f t="shared" si="154"/>
        <v>0</v>
      </c>
      <c r="AD95" s="163">
        <f t="shared" si="155"/>
        <v>0</v>
      </c>
      <c r="AE95" s="213">
        <f t="shared" si="156"/>
        <v>0</v>
      </c>
      <c r="AF95" s="179" t="e">
        <f t="shared" si="157"/>
        <v>#DIV/0!</v>
      </c>
      <c r="AG95" s="180"/>
      <c r="AH95" s="129"/>
      <c r="AI95" s="129"/>
    </row>
    <row r="96" spans="1:35" ht="15" customHeight="1" x14ac:dyDescent="0.2">
      <c r="A96" s="215" t="s">
        <v>193</v>
      </c>
      <c r="B96" s="216"/>
      <c r="C96" s="217"/>
      <c r="D96" s="218"/>
      <c r="E96" s="219">
        <f t="shared" ref="E96:AB96" si="184">E92+E88+E84</f>
        <v>2</v>
      </c>
      <c r="F96" s="220">
        <f t="shared" si="184"/>
        <v>9228</v>
      </c>
      <c r="G96" s="221">
        <f t="shared" si="184"/>
        <v>9228</v>
      </c>
      <c r="H96" s="219">
        <f t="shared" si="184"/>
        <v>2</v>
      </c>
      <c r="I96" s="220">
        <f t="shared" si="184"/>
        <v>7999</v>
      </c>
      <c r="J96" s="223">
        <f t="shared" si="184"/>
        <v>7999</v>
      </c>
      <c r="K96" s="222">
        <f t="shared" si="184"/>
        <v>1</v>
      </c>
      <c r="L96" s="220">
        <f t="shared" si="184"/>
        <v>6009</v>
      </c>
      <c r="M96" s="223">
        <f t="shared" si="184"/>
        <v>6009</v>
      </c>
      <c r="N96" s="219">
        <f t="shared" si="184"/>
        <v>1</v>
      </c>
      <c r="O96" s="220">
        <f t="shared" si="184"/>
        <v>5539</v>
      </c>
      <c r="P96" s="223">
        <f t="shared" si="184"/>
        <v>5539</v>
      </c>
      <c r="Q96" s="222">
        <f t="shared" si="184"/>
        <v>0</v>
      </c>
      <c r="R96" s="220">
        <f t="shared" si="184"/>
        <v>0</v>
      </c>
      <c r="S96" s="223">
        <f t="shared" si="184"/>
        <v>0</v>
      </c>
      <c r="T96" s="219">
        <f t="shared" si="184"/>
        <v>0</v>
      </c>
      <c r="U96" s="220">
        <f t="shared" si="184"/>
        <v>0</v>
      </c>
      <c r="V96" s="223">
        <f t="shared" si="184"/>
        <v>0</v>
      </c>
      <c r="W96" s="222">
        <f t="shared" si="184"/>
        <v>0</v>
      </c>
      <c r="X96" s="220">
        <f t="shared" si="184"/>
        <v>0</v>
      </c>
      <c r="Y96" s="223">
        <f t="shared" si="184"/>
        <v>0</v>
      </c>
      <c r="Z96" s="219">
        <f t="shared" si="184"/>
        <v>0</v>
      </c>
      <c r="AA96" s="220">
        <f t="shared" si="184"/>
        <v>0</v>
      </c>
      <c r="AB96" s="223">
        <f t="shared" si="184"/>
        <v>0</v>
      </c>
      <c r="AC96" s="185">
        <f t="shared" si="154"/>
        <v>15237</v>
      </c>
      <c r="AD96" s="190">
        <f t="shared" si="155"/>
        <v>13538</v>
      </c>
      <c r="AE96" s="238">
        <f t="shared" si="156"/>
        <v>1699</v>
      </c>
      <c r="AF96" s="281">
        <f t="shared" si="157"/>
        <v>0.11150488941392663</v>
      </c>
      <c r="AG96" s="240"/>
      <c r="AH96" s="129"/>
      <c r="AI96" s="129"/>
    </row>
    <row r="97" spans="1:35" ht="15.75" customHeight="1" x14ac:dyDescent="0.2">
      <c r="A97" s="282" t="s">
        <v>106</v>
      </c>
      <c r="B97" s="283" t="s">
        <v>30</v>
      </c>
      <c r="C97" s="195" t="s">
        <v>194</v>
      </c>
      <c r="D97" s="229"/>
      <c r="E97" s="119"/>
      <c r="F97" s="120"/>
      <c r="G97" s="120"/>
      <c r="H97" s="119"/>
      <c r="I97" s="120"/>
      <c r="J97" s="124"/>
      <c r="K97" s="120"/>
      <c r="L97" s="120"/>
      <c r="M97" s="124"/>
      <c r="N97" s="119"/>
      <c r="O97" s="120"/>
      <c r="P97" s="124"/>
      <c r="Q97" s="120"/>
      <c r="R97" s="120"/>
      <c r="S97" s="124"/>
      <c r="T97" s="119"/>
      <c r="U97" s="120"/>
      <c r="V97" s="124"/>
      <c r="W97" s="120"/>
      <c r="X97" s="120"/>
      <c r="Y97" s="124"/>
      <c r="Z97" s="119"/>
      <c r="AA97" s="120"/>
      <c r="AB97" s="120"/>
      <c r="AC97" s="125"/>
      <c r="AD97" s="126"/>
      <c r="AE97" s="126"/>
      <c r="AF97" s="127"/>
      <c r="AG97" s="128"/>
      <c r="AH97" s="129"/>
      <c r="AI97" s="129"/>
    </row>
    <row r="98" spans="1:35" ht="15.75" customHeight="1" x14ac:dyDescent="0.2">
      <c r="A98" s="130" t="s">
        <v>108</v>
      </c>
      <c r="B98" s="131" t="s">
        <v>195</v>
      </c>
      <c r="C98" s="278" t="s">
        <v>196</v>
      </c>
      <c r="D98" s="209"/>
      <c r="E98" s="230">
        <f t="shared" ref="E98:AB98" si="185">SUM(E99:E108)</f>
        <v>0</v>
      </c>
      <c r="F98" s="231">
        <f t="shared" si="185"/>
        <v>0</v>
      </c>
      <c r="G98" s="232">
        <f t="shared" si="185"/>
        <v>0</v>
      </c>
      <c r="H98" s="230">
        <f t="shared" si="185"/>
        <v>0</v>
      </c>
      <c r="I98" s="231">
        <f t="shared" si="185"/>
        <v>0</v>
      </c>
      <c r="J98" s="244">
        <f t="shared" si="185"/>
        <v>0</v>
      </c>
      <c r="K98" s="243">
        <f t="shared" si="185"/>
        <v>0</v>
      </c>
      <c r="L98" s="231">
        <f t="shared" si="185"/>
        <v>0</v>
      </c>
      <c r="M98" s="244">
        <f t="shared" si="185"/>
        <v>0</v>
      </c>
      <c r="N98" s="230">
        <f t="shared" si="185"/>
        <v>0</v>
      </c>
      <c r="O98" s="231">
        <f t="shared" si="185"/>
        <v>0</v>
      </c>
      <c r="P98" s="244">
        <f t="shared" si="185"/>
        <v>0</v>
      </c>
      <c r="Q98" s="243">
        <f t="shared" si="185"/>
        <v>0</v>
      </c>
      <c r="R98" s="231">
        <f t="shared" si="185"/>
        <v>0</v>
      </c>
      <c r="S98" s="244">
        <f t="shared" si="185"/>
        <v>0</v>
      </c>
      <c r="T98" s="230">
        <f t="shared" si="185"/>
        <v>0</v>
      </c>
      <c r="U98" s="231">
        <f t="shared" si="185"/>
        <v>0</v>
      </c>
      <c r="V98" s="244">
        <f t="shared" si="185"/>
        <v>0</v>
      </c>
      <c r="W98" s="243">
        <f t="shared" si="185"/>
        <v>0</v>
      </c>
      <c r="X98" s="231">
        <f t="shared" si="185"/>
        <v>0</v>
      </c>
      <c r="Y98" s="244">
        <f t="shared" si="185"/>
        <v>0</v>
      </c>
      <c r="Z98" s="230">
        <f t="shared" si="185"/>
        <v>0</v>
      </c>
      <c r="AA98" s="231">
        <f t="shared" si="185"/>
        <v>0</v>
      </c>
      <c r="AB98" s="244">
        <f t="shared" si="185"/>
        <v>0</v>
      </c>
      <c r="AC98" s="137">
        <f t="shared" ref="AC98:AC109" si="186">G98+M98+S98+Y98</f>
        <v>0</v>
      </c>
      <c r="AD98" s="138">
        <f t="shared" ref="AD98:AD109" si="187">J98+P98+V98+AB98</f>
        <v>0</v>
      </c>
      <c r="AE98" s="138">
        <f t="shared" ref="AE98:AE109" si="188">AC98-AD98</f>
        <v>0</v>
      </c>
      <c r="AF98" s="140" t="e">
        <f t="shared" ref="AF98:AF109" si="189">AE98/AC98</f>
        <v>#DIV/0!</v>
      </c>
      <c r="AG98" s="141"/>
      <c r="AH98" s="142"/>
      <c r="AI98" s="142"/>
    </row>
    <row r="99" spans="1:35" ht="15.75" customHeight="1" x14ac:dyDescent="0.2">
      <c r="A99" s="143" t="s">
        <v>111</v>
      </c>
      <c r="B99" s="144" t="s">
        <v>112</v>
      </c>
      <c r="C99" s="145" t="s">
        <v>197</v>
      </c>
      <c r="D99" s="146" t="s">
        <v>131</v>
      </c>
      <c r="E99" s="147"/>
      <c r="F99" s="148"/>
      <c r="G99" s="149">
        <f t="shared" ref="G99:G108" si="190">E99*F99</f>
        <v>0</v>
      </c>
      <c r="H99" s="147"/>
      <c r="I99" s="148"/>
      <c r="J99" s="168">
        <f t="shared" ref="J99:J108" si="191">H99*I99</f>
        <v>0</v>
      </c>
      <c r="K99" s="235"/>
      <c r="L99" s="148"/>
      <c r="M99" s="168">
        <f t="shared" ref="M99:M108" si="192">K99*L99</f>
        <v>0</v>
      </c>
      <c r="N99" s="147"/>
      <c r="O99" s="148"/>
      <c r="P99" s="168">
        <f t="shared" ref="P99:P108" si="193">N99*O99</f>
        <v>0</v>
      </c>
      <c r="Q99" s="235"/>
      <c r="R99" s="148"/>
      <c r="S99" s="168">
        <f t="shared" ref="S99:S108" si="194">Q99*R99</f>
        <v>0</v>
      </c>
      <c r="T99" s="147"/>
      <c r="U99" s="148"/>
      <c r="V99" s="168">
        <f t="shared" ref="V99:V108" si="195">T99*U99</f>
        <v>0</v>
      </c>
      <c r="W99" s="235"/>
      <c r="X99" s="148"/>
      <c r="Y99" s="168">
        <f t="shared" ref="Y99:Y108" si="196">W99*X99</f>
        <v>0</v>
      </c>
      <c r="Z99" s="147"/>
      <c r="AA99" s="148"/>
      <c r="AB99" s="168">
        <f t="shared" ref="AB99:AB108" si="197">Z99*AA99</f>
        <v>0</v>
      </c>
      <c r="AC99" s="150">
        <f t="shared" si="186"/>
        <v>0</v>
      </c>
      <c r="AD99" s="151">
        <f t="shared" si="187"/>
        <v>0</v>
      </c>
      <c r="AE99" s="211">
        <f t="shared" si="188"/>
        <v>0</v>
      </c>
      <c r="AF99" s="153" t="e">
        <f t="shared" si="189"/>
        <v>#DIV/0!</v>
      </c>
      <c r="AG99" s="154"/>
      <c r="AH99" s="129"/>
      <c r="AI99" s="129"/>
    </row>
    <row r="100" spans="1:35" ht="15.75" customHeight="1" x14ac:dyDescent="0.2">
      <c r="A100" s="143" t="s">
        <v>111</v>
      </c>
      <c r="B100" s="144" t="s">
        <v>115</v>
      </c>
      <c r="C100" s="145" t="s">
        <v>198</v>
      </c>
      <c r="D100" s="146" t="s">
        <v>131</v>
      </c>
      <c r="E100" s="147"/>
      <c r="F100" s="148"/>
      <c r="G100" s="149">
        <f t="shared" si="190"/>
        <v>0</v>
      </c>
      <c r="H100" s="147"/>
      <c r="I100" s="148"/>
      <c r="J100" s="168">
        <f t="shared" si="191"/>
        <v>0</v>
      </c>
      <c r="K100" s="235"/>
      <c r="L100" s="148"/>
      <c r="M100" s="168">
        <f t="shared" si="192"/>
        <v>0</v>
      </c>
      <c r="N100" s="147"/>
      <c r="O100" s="148"/>
      <c r="P100" s="168">
        <f t="shared" si="193"/>
        <v>0</v>
      </c>
      <c r="Q100" s="235"/>
      <c r="R100" s="148"/>
      <c r="S100" s="168">
        <f t="shared" si="194"/>
        <v>0</v>
      </c>
      <c r="T100" s="147"/>
      <c r="U100" s="148"/>
      <c r="V100" s="168">
        <f t="shared" si="195"/>
        <v>0</v>
      </c>
      <c r="W100" s="235"/>
      <c r="X100" s="148"/>
      <c r="Y100" s="168">
        <f t="shared" si="196"/>
        <v>0</v>
      </c>
      <c r="Z100" s="147"/>
      <c r="AA100" s="148"/>
      <c r="AB100" s="168">
        <f t="shared" si="197"/>
        <v>0</v>
      </c>
      <c r="AC100" s="150">
        <f t="shared" si="186"/>
        <v>0</v>
      </c>
      <c r="AD100" s="151">
        <f t="shared" si="187"/>
        <v>0</v>
      </c>
      <c r="AE100" s="211">
        <f t="shared" si="188"/>
        <v>0</v>
      </c>
      <c r="AF100" s="153" t="e">
        <f t="shared" si="189"/>
        <v>#DIV/0!</v>
      </c>
      <c r="AG100" s="154"/>
      <c r="AH100" s="129"/>
      <c r="AI100" s="129"/>
    </row>
    <row r="101" spans="1:35" ht="15.75" customHeight="1" x14ac:dyDescent="0.2">
      <c r="A101" s="143" t="s">
        <v>111</v>
      </c>
      <c r="B101" s="144" t="s">
        <v>116</v>
      </c>
      <c r="C101" s="145" t="s">
        <v>199</v>
      </c>
      <c r="D101" s="146" t="s">
        <v>131</v>
      </c>
      <c r="E101" s="147"/>
      <c r="F101" s="148"/>
      <c r="G101" s="149">
        <f t="shared" si="190"/>
        <v>0</v>
      </c>
      <c r="H101" s="147"/>
      <c r="I101" s="148"/>
      <c r="J101" s="168">
        <f t="shared" si="191"/>
        <v>0</v>
      </c>
      <c r="K101" s="235"/>
      <c r="L101" s="148"/>
      <c r="M101" s="168">
        <f t="shared" si="192"/>
        <v>0</v>
      </c>
      <c r="N101" s="147"/>
      <c r="O101" s="148"/>
      <c r="P101" s="168">
        <f t="shared" si="193"/>
        <v>0</v>
      </c>
      <c r="Q101" s="235"/>
      <c r="R101" s="148"/>
      <c r="S101" s="168">
        <f t="shared" si="194"/>
        <v>0</v>
      </c>
      <c r="T101" s="147"/>
      <c r="U101" s="148"/>
      <c r="V101" s="168">
        <f t="shared" si="195"/>
        <v>0</v>
      </c>
      <c r="W101" s="235"/>
      <c r="X101" s="148"/>
      <c r="Y101" s="168">
        <f t="shared" si="196"/>
        <v>0</v>
      </c>
      <c r="Z101" s="147"/>
      <c r="AA101" s="148"/>
      <c r="AB101" s="168">
        <f t="shared" si="197"/>
        <v>0</v>
      </c>
      <c r="AC101" s="150">
        <f t="shared" si="186"/>
        <v>0</v>
      </c>
      <c r="AD101" s="151">
        <f t="shared" si="187"/>
        <v>0</v>
      </c>
      <c r="AE101" s="211">
        <f t="shared" si="188"/>
        <v>0</v>
      </c>
      <c r="AF101" s="153" t="e">
        <f t="shared" si="189"/>
        <v>#DIV/0!</v>
      </c>
      <c r="AG101" s="154"/>
      <c r="AH101" s="129"/>
      <c r="AI101" s="129"/>
    </row>
    <row r="102" spans="1:35" ht="15.75" customHeight="1" x14ac:dyDescent="0.2">
      <c r="A102" s="143" t="s">
        <v>111</v>
      </c>
      <c r="B102" s="144" t="s">
        <v>162</v>
      </c>
      <c r="C102" s="145" t="s">
        <v>200</v>
      </c>
      <c r="D102" s="146" t="s">
        <v>131</v>
      </c>
      <c r="E102" s="147"/>
      <c r="F102" s="148"/>
      <c r="G102" s="149">
        <f t="shared" si="190"/>
        <v>0</v>
      </c>
      <c r="H102" s="147"/>
      <c r="I102" s="148"/>
      <c r="J102" s="168">
        <f t="shared" si="191"/>
        <v>0</v>
      </c>
      <c r="K102" s="235"/>
      <c r="L102" s="148"/>
      <c r="M102" s="168">
        <f t="shared" si="192"/>
        <v>0</v>
      </c>
      <c r="N102" s="147"/>
      <c r="O102" s="148"/>
      <c r="P102" s="168">
        <f t="shared" si="193"/>
        <v>0</v>
      </c>
      <c r="Q102" s="235"/>
      <c r="R102" s="148"/>
      <c r="S102" s="168">
        <f t="shared" si="194"/>
        <v>0</v>
      </c>
      <c r="T102" s="147"/>
      <c r="U102" s="148"/>
      <c r="V102" s="168">
        <f t="shared" si="195"/>
        <v>0</v>
      </c>
      <c r="W102" s="235"/>
      <c r="X102" s="148"/>
      <c r="Y102" s="168">
        <f t="shared" si="196"/>
        <v>0</v>
      </c>
      <c r="Z102" s="147"/>
      <c r="AA102" s="148"/>
      <c r="AB102" s="168">
        <f t="shared" si="197"/>
        <v>0</v>
      </c>
      <c r="AC102" s="150">
        <f t="shared" si="186"/>
        <v>0</v>
      </c>
      <c r="AD102" s="151">
        <f t="shared" si="187"/>
        <v>0</v>
      </c>
      <c r="AE102" s="211">
        <f t="shared" si="188"/>
        <v>0</v>
      </c>
      <c r="AF102" s="153" t="e">
        <f t="shared" si="189"/>
        <v>#DIV/0!</v>
      </c>
      <c r="AG102" s="154"/>
      <c r="AH102" s="129"/>
      <c r="AI102" s="129"/>
    </row>
    <row r="103" spans="1:35" ht="15.75" customHeight="1" x14ac:dyDescent="0.2">
      <c r="A103" s="143" t="s">
        <v>111</v>
      </c>
      <c r="B103" s="284" t="s">
        <v>201</v>
      </c>
      <c r="C103" s="145" t="s">
        <v>202</v>
      </c>
      <c r="D103" s="146" t="s">
        <v>131</v>
      </c>
      <c r="E103" s="147"/>
      <c r="F103" s="148"/>
      <c r="G103" s="149">
        <f t="shared" si="190"/>
        <v>0</v>
      </c>
      <c r="H103" s="147"/>
      <c r="I103" s="148"/>
      <c r="J103" s="168">
        <f t="shared" si="191"/>
        <v>0</v>
      </c>
      <c r="K103" s="235"/>
      <c r="L103" s="148"/>
      <c r="M103" s="168">
        <f t="shared" si="192"/>
        <v>0</v>
      </c>
      <c r="N103" s="147"/>
      <c r="O103" s="148"/>
      <c r="P103" s="168">
        <f t="shared" si="193"/>
        <v>0</v>
      </c>
      <c r="Q103" s="235"/>
      <c r="R103" s="148"/>
      <c r="S103" s="168">
        <f t="shared" si="194"/>
        <v>0</v>
      </c>
      <c r="T103" s="147"/>
      <c r="U103" s="148"/>
      <c r="V103" s="168">
        <f t="shared" si="195"/>
        <v>0</v>
      </c>
      <c r="W103" s="235"/>
      <c r="X103" s="148"/>
      <c r="Y103" s="168">
        <f t="shared" si="196"/>
        <v>0</v>
      </c>
      <c r="Z103" s="147"/>
      <c r="AA103" s="148"/>
      <c r="AB103" s="168">
        <f t="shared" si="197"/>
        <v>0</v>
      </c>
      <c r="AC103" s="150">
        <f t="shared" si="186"/>
        <v>0</v>
      </c>
      <c r="AD103" s="151">
        <f t="shared" si="187"/>
        <v>0</v>
      </c>
      <c r="AE103" s="211">
        <f t="shared" si="188"/>
        <v>0</v>
      </c>
      <c r="AF103" s="153" t="e">
        <f t="shared" si="189"/>
        <v>#DIV/0!</v>
      </c>
      <c r="AG103" s="154"/>
      <c r="AH103" s="129"/>
      <c r="AI103" s="129"/>
    </row>
    <row r="104" spans="1:35" ht="15.75" customHeight="1" x14ac:dyDescent="0.2">
      <c r="A104" s="143" t="s">
        <v>111</v>
      </c>
      <c r="B104" s="144" t="s">
        <v>203</v>
      </c>
      <c r="C104" s="145" t="s">
        <v>204</v>
      </c>
      <c r="D104" s="146" t="s">
        <v>131</v>
      </c>
      <c r="E104" s="147"/>
      <c r="F104" s="148"/>
      <c r="G104" s="149">
        <f t="shared" si="190"/>
        <v>0</v>
      </c>
      <c r="H104" s="147"/>
      <c r="I104" s="148"/>
      <c r="J104" s="168">
        <f t="shared" si="191"/>
        <v>0</v>
      </c>
      <c r="K104" s="235"/>
      <c r="L104" s="148"/>
      <c r="M104" s="168">
        <f t="shared" si="192"/>
        <v>0</v>
      </c>
      <c r="N104" s="147"/>
      <c r="O104" s="148"/>
      <c r="P104" s="168">
        <f t="shared" si="193"/>
        <v>0</v>
      </c>
      <c r="Q104" s="235"/>
      <c r="R104" s="148"/>
      <c r="S104" s="168">
        <f t="shared" si="194"/>
        <v>0</v>
      </c>
      <c r="T104" s="147"/>
      <c r="U104" s="148"/>
      <c r="V104" s="168">
        <f t="shared" si="195"/>
        <v>0</v>
      </c>
      <c r="W104" s="235"/>
      <c r="X104" s="148"/>
      <c r="Y104" s="168">
        <f t="shared" si="196"/>
        <v>0</v>
      </c>
      <c r="Z104" s="147"/>
      <c r="AA104" s="148"/>
      <c r="AB104" s="168">
        <f t="shared" si="197"/>
        <v>0</v>
      </c>
      <c r="AC104" s="150">
        <f t="shared" si="186"/>
        <v>0</v>
      </c>
      <c r="AD104" s="151">
        <f t="shared" si="187"/>
        <v>0</v>
      </c>
      <c r="AE104" s="211">
        <f t="shared" si="188"/>
        <v>0</v>
      </c>
      <c r="AF104" s="153" t="e">
        <f t="shared" si="189"/>
        <v>#DIV/0!</v>
      </c>
      <c r="AG104" s="154"/>
      <c r="AH104" s="129"/>
      <c r="AI104" s="129"/>
    </row>
    <row r="105" spans="1:35" ht="15.75" customHeight="1" x14ac:dyDescent="0.2">
      <c r="A105" s="143" t="s">
        <v>111</v>
      </c>
      <c r="B105" s="144" t="s">
        <v>205</v>
      </c>
      <c r="C105" s="145" t="s">
        <v>206</v>
      </c>
      <c r="D105" s="146" t="s">
        <v>131</v>
      </c>
      <c r="E105" s="147"/>
      <c r="F105" s="148"/>
      <c r="G105" s="149">
        <f t="shared" si="190"/>
        <v>0</v>
      </c>
      <c r="H105" s="147"/>
      <c r="I105" s="148"/>
      <c r="J105" s="168">
        <f t="shared" si="191"/>
        <v>0</v>
      </c>
      <c r="K105" s="235"/>
      <c r="L105" s="148"/>
      <c r="M105" s="168">
        <f t="shared" si="192"/>
        <v>0</v>
      </c>
      <c r="N105" s="147"/>
      <c r="O105" s="148"/>
      <c r="P105" s="168">
        <f t="shared" si="193"/>
        <v>0</v>
      </c>
      <c r="Q105" s="235"/>
      <c r="R105" s="148"/>
      <c r="S105" s="168">
        <f t="shared" si="194"/>
        <v>0</v>
      </c>
      <c r="T105" s="147"/>
      <c r="U105" s="148"/>
      <c r="V105" s="168">
        <f t="shared" si="195"/>
        <v>0</v>
      </c>
      <c r="W105" s="235"/>
      <c r="X105" s="148"/>
      <c r="Y105" s="168">
        <f t="shared" si="196"/>
        <v>0</v>
      </c>
      <c r="Z105" s="147"/>
      <c r="AA105" s="148"/>
      <c r="AB105" s="168">
        <f t="shared" si="197"/>
        <v>0</v>
      </c>
      <c r="AC105" s="150">
        <f t="shared" si="186"/>
        <v>0</v>
      </c>
      <c r="AD105" s="151">
        <f t="shared" si="187"/>
        <v>0</v>
      </c>
      <c r="AE105" s="211">
        <f t="shared" si="188"/>
        <v>0</v>
      </c>
      <c r="AF105" s="153" t="e">
        <f t="shared" si="189"/>
        <v>#DIV/0!</v>
      </c>
      <c r="AG105" s="154"/>
      <c r="AH105" s="129"/>
      <c r="AI105" s="129"/>
    </row>
    <row r="106" spans="1:35" ht="15.75" customHeight="1" x14ac:dyDescent="0.2">
      <c r="A106" s="143" t="s">
        <v>111</v>
      </c>
      <c r="B106" s="144" t="s">
        <v>207</v>
      </c>
      <c r="C106" s="145" t="s">
        <v>208</v>
      </c>
      <c r="D106" s="146" t="s">
        <v>131</v>
      </c>
      <c r="E106" s="147"/>
      <c r="F106" s="148"/>
      <c r="G106" s="149">
        <f t="shared" si="190"/>
        <v>0</v>
      </c>
      <c r="H106" s="147"/>
      <c r="I106" s="148"/>
      <c r="J106" s="168">
        <f t="shared" si="191"/>
        <v>0</v>
      </c>
      <c r="K106" s="235"/>
      <c r="L106" s="148"/>
      <c r="M106" s="168">
        <f t="shared" si="192"/>
        <v>0</v>
      </c>
      <c r="N106" s="147"/>
      <c r="O106" s="148"/>
      <c r="P106" s="168">
        <f t="shared" si="193"/>
        <v>0</v>
      </c>
      <c r="Q106" s="235"/>
      <c r="R106" s="148"/>
      <c r="S106" s="168">
        <f t="shared" si="194"/>
        <v>0</v>
      </c>
      <c r="T106" s="147"/>
      <c r="U106" s="148"/>
      <c r="V106" s="168">
        <f t="shared" si="195"/>
        <v>0</v>
      </c>
      <c r="W106" s="235"/>
      <c r="X106" s="148"/>
      <c r="Y106" s="168">
        <f t="shared" si="196"/>
        <v>0</v>
      </c>
      <c r="Z106" s="147"/>
      <c r="AA106" s="148"/>
      <c r="AB106" s="168">
        <f t="shared" si="197"/>
        <v>0</v>
      </c>
      <c r="AC106" s="150">
        <f t="shared" si="186"/>
        <v>0</v>
      </c>
      <c r="AD106" s="151">
        <f t="shared" si="187"/>
        <v>0</v>
      </c>
      <c r="AE106" s="211">
        <f t="shared" si="188"/>
        <v>0</v>
      </c>
      <c r="AF106" s="153" t="e">
        <f t="shared" si="189"/>
        <v>#DIV/0!</v>
      </c>
      <c r="AG106" s="154"/>
      <c r="AH106" s="129"/>
      <c r="AI106" s="129"/>
    </row>
    <row r="107" spans="1:35" ht="15.75" customHeight="1" x14ac:dyDescent="0.2">
      <c r="A107" s="155" t="s">
        <v>111</v>
      </c>
      <c r="B107" s="156" t="s">
        <v>209</v>
      </c>
      <c r="C107" s="157" t="s">
        <v>210</v>
      </c>
      <c r="D107" s="146" t="s">
        <v>131</v>
      </c>
      <c r="E107" s="159"/>
      <c r="F107" s="160"/>
      <c r="G107" s="149">
        <f t="shared" si="190"/>
        <v>0</v>
      </c>
      <c r="H107" s="159"/>
      <c r="I107" s="160"/>
      <c r="J107" s="168">
        <f t="shared" si="191"/>
        <v>0</v>
      </c>
      <c r="K107" s="235"/>
      <c r="L107" s="148"/>
      <c r="M107" s="168">
        <f t="shared" si="192"/>
        <v>0</v>
      </c>
      <c r="N107" s="147"/>
      <c r="O107" s="148"/>
      <c r="P107" s="168">
        <f t="shared" si="193"/>
        <v>0</v>
      </c>
      <c r="Q107" s="235"/>
      <c r="R107" s="148"/>
      <c r="S107" s="168">
        <f t="shared" si="194"/>
        <v>0</v>
      </c>
      <c r="T107" s="147"/>
      <c r="U107" s="148"/>
      <c r="V107" s="168">
        <f t="shared" si="195"/>
        <v>0</v>
      </c>
      <c r="W107" s="235"/>
      <c r="X107" s="148"/>
      <c r="Y107" s="168">
        <f t="shared" si="196"/>
        <v>0</v>
      </c>
      <c r="Z107" s="147"/>
      <c r="AA107" s="148"/>
      <c r="AB107" s="168">
        <f t="shared" si="197"/>
        <v>0</v>
      </c>
      <c r="AC107" s="150">
        <f t="shared" si="186"/>
        <v>0</v>
      </c>
      <c r="AD107" s="151">
        <f t="shared" si="187"/>
        <v>0</v>
      </c>
      <c r="AE107" s="211">
        <f t="shared" si="188"/>
        <v>0</v>
      </c>
      <c r="AF107" s="153" t="e">
        <f t="shared" si="189"/>
        <v>#DIV/0!</v>
      </c>
      <c r="AG107" s="154"/>
      <c r="AH107" s="129"/>
      <c r="AI107" s="129"/>
    </row>
    <row r="108" spans="1:35" ht="15.75" customHeight="1" x14ac:dyDescent="0.2">
      <c r="A108" s="169" t="s">
        <v>111</v>
      </c>
      <c r="B108" s="170" t="s">
        <v>211</v>
      </c>
      <c r="C108" s="171" t="s">
        <v>212</v>
      </c>
      <c r="D108" s="172" t="s">
        <v>131</v>
      </c>
      <c r="E108" s="173"/>
      <c r="F108" s="174"/>
      <c r="G108" s="175">
        <f t="shared" si="190"/>
        <v>0</v>
      </c>
      <c r="H108" s="173"/>
      <c r="I108" s="174"/>
      <c r="J108" s="176">
        <f t="shared" si="191"/>
        <v>0</v>
      </c>
      <c r="K108" s="237"/>
      <c r="L108" s="174"/>
      <c r="M108" s="176">
        <f t="shared" si="192"/>
        <v>0</v>
      </c>
      <c r="N108" s="173"/>
      <c r="O108" s="174"/>
      <c r="P108" s="176">
        <f t="shared" si="193"/>
        <v>0</v>
      </c>
      <c r="Q108" s="237"/>
      <c r="R108" s="174"/>
      <c r="S108" s="176">
        <f t="shared" si="194"/>
        <v>0</v>
      </c>
      <c r="T108" s="173"/>
      <c r="U108" s="174"/>
      <c r="V108" s="176">
        <f t="shared" si="195"/>
        <v>0</v>
      </c>
      <c r="W108" s="237"/>
      <c r="X108" s="174"/>
      <c r="Y108" s="176">
        <f t="shared" si="196"/>
        <v>0</v>
      </c>
      <c r="Z108" s="173"/>
      <c r="AA108" s="174"/>
      <c r="AB108" s="176">
        <f t="shared" si="197"/>
        <v>0</v>
      </c>
      <c r="AC108" s="162">
        <f t="shared" si="186"/>
        <v>0</v>
      </c>
      <c r="AD108" s="163">
        <f t="shared" si="187"/>
        <v>0</v>
      </c>
      <c r="AE108" s="213">
        <f t="shared" si="188"/>
        <v>0</v>
      </c>
      <c r="AF108" s="153" t="e">
        <f t="shared" si="189"/>
        <v>#DIV/0!</v>
      </c>
      <c r="AG108" s="154"/>
      <c r="AH108" s="129"/>
      <c r="AI108" s="129"/>
    </row>
    <row r="109" spans="1:35" ht="15" customHeight="1" x14ac:dyDescent="0.2">
      <c r="A109" s="215" t="s">
        <v>213</v>
      </c>
      <c r="B109" s="216"/>
      <c r="C109" s="217"/>
      <c r="D109" s="218"/>
      <c r="E109" s="219">
        <f t="shared" ref="E109:AB109" si="198">E98</f>
        <v>0</v>
      </c>
      <c r="F109" s="220">
        <f t="shared" si="198"/>
        <v>0</v>
      </c>
      <c r="G109" s="221">
        <f t="shared" si="198"/>
        <v>0</v>
      </c>
      <c r="H109" s="185">
        <f t="shared" si="198"/>
        <v>0</v>
      </c>
      <c r="I109" s="187">
        <f t="shared" si="198"/>
        <v>0</v>
      </c>
      <c r="J109" s="238">
        <f t="shared" si="198"/>
        <v>0</v>
      </c>
      <c r="K109" s="222">
        <f t="shared" si="198"/>
        <v>0</v>
      </c>
      <c r="L109" s="220">
        <f t="shared" si="198"/>
        <v>0</v>
      </c>
      <c r="M109" s="223">
        <f t="shared" si="198"/>
        <v>0</v>
      </c>
      <c r="N109" s="219">
        <f t="shared" si="198"/>
        <v>0</v>
      </c>
      <c r="O109" s="220">
        <f t="shared" si="198"/>
        <v>0</v>
      </c>
      <c r="P109" s="223">
        <f t="shared" si="198"/>
        <v>0</v>
      </c>
      <c r="Q109" s="222">
        <f t="shared" si="198"/>
        <v>0</v>
      </c>
      <c r="R109" s="220">
        <f t="shared" si="198"/>
        <v>0</v>
      </c>
      <c r="S109" s="223">
        <f t="shared" si="198"/>
        <v>0</v>
      </c>
      <c r="T109" s="219">
        <f t="shared" si="198"/>
        <v>0</v>
      </c>
      <c r="U109" s="220">
        <f t="shared" si="198"/>
        <v>0</v>
      </c>
      <c r="V109" s="223">
        <f t="shared" si="198"/>
        <v>0</v>
      </c>
      <c r="W109" s="222">
        <f t="shared" si="198"/>
        <v>0</v>
      </c>
      <c r="X109" s="220">
        <f t="shared" si="198"/>
        <v>0</v>
      </c>
      <c r="Y109" s="223">
        <f t="shared" si="198"/>
        <v>0</v>
      </c>
      <c r="Z109" s="219">
        <f t="shared" si="198"/>
        <v>0</v>
      </c>
      <c r="AA109" s="220">
        <f t="shared" si="198"/>
        <v>0</v>
      </c>
      <c r="AB109" s="223">
        <f t="shared" si="198"/>
        <v>0</v>
      </c>
      <c r="AC109" s="219">
        <f t="shared" si="186"/>
        <v>0</v>
      </c>
      <c r="AD109" s="224">
        <f t="shared" si="187"/>
        <v>0</v>
      </c>
      <c r="AE109" s="223">
        <f t="shared" si="188"/>
        <v>0</v>
      </c>
      <c r="AF109" s="285" t="e">
        <f t="shared" si="189"/>
        <v>#DIV/0!</v>
      </c>
      <c r="AG109" s="226"/>
      <c r="AH109" s="129"/>
      <c r="AI109" s="129"/>
    </row>
    <row r="110" spans="1:35" ht="30" customHeight="1" x14ac:dyDescent="0.2">
      <c r="A110" s="282" t="s">
        <v>106</v>
      </c>
      <c r="B110" s="283" t="s">
        <v>31</v>
      </c>
      <c r="C110" s="286" t="s">
        <v>214</v>
      </c>
      <c r="D110" s="287"/>
      <c r="E110" s="288"/>
      <c r="F110" s="289"/>
      <c r="G110" s="289"/>
      <c r="H110" s="288"/>
      <c r="I110" s="289"/>
      <c r="J110" s="289"/>
      <c r="K110" s="289"/>
      <c r="L110" s="289"/>
      <c r="M110" s="290"/>
      <c r="N110" s="288"/>
      <c r="O110" s="289"/>
      <c r="P110" s="290"/>
      <c r="Q110" s="289"/>
      <c r="R110" s="289"/>
      <c r="S110" s="290"/>
      <c r="T110" s="288"/>
      <c r="U110" s="289"/>
      <c r="V110" s="290"/>
      <c r="W110" s="289"/>
      <c r="X110" s="289"/>
      <c r="Y110" s="290"/>
      <c r="Z110" s="288"/>
      <c r="AA110" s="289"/>
      <c r="AB110" s="289"/>
      <c r="AC110" s="275"/>
      <c r="AD110" s="276"/>
      <c r="AE110" s="276"/>
      <c r="AF110" s="291"/>
      <c r="AG110" s="292"/>
      <c r="AH110" s="129"/>
      <c r="AI110" s="129"/>
    </row>
    <row r="111" spans="1:35" ht="30" customHeight="1" x14ac:dyDescent="0.2">
      <c r="A111" s="143" t="s">
        <v>111</v>
      </c>
      <c r="B111" s="293" t="s">
        <v>215</v>
      </c>
      <c r="C111" s="294" t="s">
        <v>216</v>
      </c>
      <c r="D111" s="295" t="s">
        <v>217</v>
      </c>
      <c r="E111" s="261">
        <v>1</v>
      </c>
      <c r="F111" s="262">
        <v>13500</v>
      </c>
      <c r="G111" s="149">
        <f t="shared" ref="G111:G113" si="199">E111*F111</f>
        <v>13500</v>
      </c>
      <c r="H111" s="147">
        <f t="shared" ref="H111:I111" si="200">E111</f>
        <v>1</v>
      </c>
      <c r="I111" s="148">
        <f t="shared" si="200"/>
        <v>13500</v>
      </c>
      <c r="J111" s="168">
        <f t="shared" ref="J111:J113" si="201">H111*I111</f>
        <v>13500</v>
      </c>
      <c r="K111" s="235"/>
      <c r="L111" s="148"/>
      <c r="M111" s="168">
        <f t="shared" ref="M111:M113" si="202">K111*L111</f>
        <v>0</v>
      </c>
      <c r="N111" s="147"/>
      <c r="O111" s="148"/>
      <c r="P111" s="168">
        <f t="shared" ref="P111:P113" si="203">N111*O111</f>
        <v>0</v>
      </c>
      <c r="Q111" s="235"/>
      <c r="R111" s="148"/>
      <c r="S111" s="168">
        <f t="shared" ref="S111:S113" si="204">Q111*R111</f>
        <v>0</v>
      </c>
      <c r="T111" s="147"/>
      <c r="U111" s="148"/>
      <c r="V111" s="168">
        <f t="shared" ref="V111:V113" si="205">T111*U111</f>
        <v>0</v>
      </c>
      <c r="W111" s="235"/>
      <c r="X111" s="148"/>
      <c r="Y111" s="168">
        <f t="shared" ref="Y111:Y113" si="206">W111*X111</f>
        <v>0</v>
      </c>
      <c r="Z111" s="147"/>
      <c r="AA111" s="148"/>
      <c r="AB111" s="168">
        <f t="shared" ref="AB111:AB113" si="207">Z111*AA111</f>
        <v>0</v>
      </c>
      <c r="AC111" s="150">
        <f t="shared" ref="AC111:AC114" si="208">G111+M111+S111+Y111</f>
        <v>13500</v>
      </c>
      <c r="AD111" s="151">
        <f t="shared" ref="AD111:AD114" si="209">J111+P111+V111+AB111</f>
        <v>13500</v>
      </c>
      <c r="AE111" s="211">
        <f t="shared" ref="AE111:AE114" si="210">AC111-AD111</f>
        <v>0</v>
      </c>
      <c r="AF111" s="296">
        <f t="shared" ref="AF111:AF114" si="211">AE111/AC111</f>
        <v>0</v>
      </c>
      <c r="AG111" s="297"/>
      <c r="AH111" s="129"/>
      <c r="AI111" s="129"/>
    </row>
    <row r="112" spans="1:35" ht="30" customHeight="1" x14ac:dyDescent="0.2">
      <c r="A112" s="143" t="s">
        <v>111</v>
      </c>
      <c r="B112" s="298" t="s">
        <v>115</v>
      </c>
      <c r="C112" s="294" t="s">
        <v>218</v>
      </c>
      <c r="D112" s="295" t="s">
        <v>219</v>
      </c>
      <c r="E112" s="261">
        <v>6</v>
      </c>
      <c r="F112" s="262">
        <v>2160</v>
      </c>
      <c r="G112" s="149">
        <f t="shared" si="199"/>
        <v>12960</v>
      </c>
      <c r="H112" s="147">
        <f t="shared" ref="H112:I112" si="212">E112</f>
        <v>6</v>
      </c>
      <c r="I112" s="148">
        <f t="shared" si="212"/>
        <v>2160</v>
      </c>
      <c r="J112" s="168">
        <f t="shared" si="201"/>
        <v>12960</v>
      </c>
      <c r="K112" s="235"/>
      <c r="L112" s="148"/>
      <c r="M112" s="168">
        <f t="shared" si="202"/>
        <v>0</v>
      </c>
      <c r="N112" s="147"/>
      <c r="O112" s="148"/>
      <c r="P112" s="168">
        <f t="shared" si="203"/>
        <v>0</v>
      </c>
      <c r="Q112" s="235"/>
      <c r="R112" s="148"/>
      <c r="S112" s="168">
        <f t="shared" si="204"/>
        <v>0</v>
      </c>
      <c r="T112" s="147"/>
      <c r="U112" s="148"/>
      <c r="V112" s="168">
        <f t="shared" si="205"/>
        <v>0</v>
      </c>
      <c r="W112" s="235"/>
      <c r="X112" s="148"/>
      <c r="Y112" s="168">
        <f t="shared" si="206"/>
        <v>0</v>
      </c>
      <c r="Z112" s="147"/>
      <c r="AA112" s="148"/>
      <c r="AB112" s="168">
        <f t="shared" si="207"/>
        <v>0</v>
      </c>
      <c r="AC112" s="150">
        <f t="shared" si="208"/>
        <v>12960</v>
      </c>
      <c r="AD112" s="151">
        <f t="shared" si="209"/>
        <v>12960</v>
      </c>
      <c r="AE112" s="211">
        <f t="shared" si="210"/>
        <v>0</v>
      </c>
      <c r="AF112" s="296">
        <f t="shared" si="211"/>
        <v>0</v>
      </c>
      <c r="AG112" s="297"/>
      <c r="AH112" s="129"/>
      <c r="AI112" s="129"/>
    </row>
    <row r="113" spans="1:35" ht="30" customHeight="1" x14ac:dyDescent="0.2">
      <c r="A113" s="169" t="s">
        <v>111</v>
      </c>
      <c r="B113" s="298" t="s">
        <v>116</v>
      </c>
      <c r="C113" s="299" t="s">
        <v>220</v>
      </c>
      <c r="D113" s="300" t="s">
        <v>221</v>
      </c>
      <c r="E113" s="301">
        <v>2</v>
      </c>
      <c r="F113" s="302">
        <v>15000</v>
      </c>
      <c r="G113" s="175">
        <f t="shared" si="199"/>
        <v>30000</v>
      </c>
      <c r="H113" s="173">
        <f t="shared" ref="H113:I113" si="213">E113</f>
        <v>2</v>
      </c>
      <c r="I113" s="174">
        <f t="shared" si="213"/>
        <v>15000</v>
      </c>
      <c r="J113" s="176">
        <f t="shared" si="201"/>
        <v>30000</v>
      </c>
      <c r="K113" s="237"/>
      <c r="L113" s="174"/>
      <c r="M113" s="176">
        <f t="shared" si="202"/>
        <v>0</v>
      </c>
      <c r="N113" s="173"/>
      <c r="O113" s="174"/>
      <c r="P113" s="176">
        <f t="shared" si="203"/>
        <v>0</v>
      </c>
      <c r="Q113" s="237"/>
      <c r="R113" s="174"/>
      <c r="S113" s="176">
        <f t="shared" si="204"/>
        <v>0</v>
      </c>
      <c r="T113" s="173"/>
      <c r="U113" s="174"/>
      <c r="V113" s="176">
        <f t="shared" si="205"/>
        <v>0</v>
      </c>
      <c r="W113" s="237"/>
      <c r="X113" s="174"/>
      <c r="Y113" s="176">
        <f t="shared" si="206"/>
        <v>0</v>
      </c>
      <c r="Z113" s="173"/>
      <c r="AA113" s="174"/>
      <c r="AB113" s="176">
        <f t="shared" si="207"/>
        <v>0</v>
      </c>
      <c r="AC113" s="162">
        <f t="shared" si="208"/>
        <v>30000</v>
      </c>
      <c r="AD113" s="163">
        <f t="shared" si="209"/>
        <v>30000</v>
      </c>
      <c r="AE113" s="213">
        <f t="shared" si="210"/>
        <v>0</v>
      </c>
      <c r="AF113" s="296">
        <f t="shared" si="211"/>
        <v>0</v>
      </c>
      <c r="AG113" s="297"/>
      <c r="AH113" s="129"/>
      <c r="AI113" s="129"/>
    </row>
    <row r="114" spans="1:35" ht="15" customHeight="1" x14ac:dyDescent="0.2">
      <c r="A114" s="303" t="s">
        <v>222</v>
      </c>
      <c r="B114" s="304"/>
      <c r="C114" s="305"/>
      <c r="D114" s="306"/>
      <c r="E114" s="307">
        <f t="shared" ref="E114:AB114" si="214">SUM(E111:E113)</f>
        <v>9</v>
      </c>
      <c r="F114" s="308">
        <f t="shared" si="214"/>
        <v>30660</v>
      </c>
      <c r="G114" s="309">
        <f t="shared" si="214"/>
        <v>56460</v>
      </c>
      <c r="H114" s="310">
        <f t="shared" si="214"/>
        <v>9</v>
      </c>
      <c r="I114" s="311">
        <f t="shared" si="214"/>
        <v>30660</v>
      </c>
      <c r="J114" s="312">
        <f t="shared" si="214"/>
        <v>56460</v>
      </c>
      <c r="K114" s="313">
        <f t="shared" si="214"/>
        <v>0</v>
      </c>
      <c r="L114" s="308">
        <f t="shared" si="214"/>
        <v>0</v>
      </c>
      <c r="M114" s="314">
        <f t="shared" si="214"/>
        <v>0</v>
      </c>
      <c r="N114" s="307">
        <f t="shared" si="214"/>
        <v>0</v>
      </c>
      <c r="O114" s="308">
        <f t="shared" si="214"/>
        <v>0</v>
      </c>
      <c r="P114" s="314">
        <f t="shared" si="214"/>
        <v>0</v>
      </c>
      <c r="Q114" s="313">
        <f t="shared" si="214"/>
        <v>0</v>
      </c>
      <c r="R114" s="308">
        <f t="shared" si="214"/>
        <v>0</v>
      </c>
      <c r="S114" s="314">
        <f t="shared" si="214"/>
        <v>0</v>
      </c>
      <c r="T114" s="307">
        <f t="shared" si="214"/>
        <v>0</v>
      </c>
      <c r="U114" s="308">
        <f t="shared" si="214"/>
        <v>0</v>
      </c>
      <c r="V114" s="314">
        <f t="shared" si="214"/>
        <v>0</v>
      </c>
      <c r="W114" s="313">
        <f t="shared" si="214"/>
        <v>0</v>
      </c>
      <c r="X114" s="308">
        <f t="shared" si="214"/>
        <v>0</v>
      </c>
      <c r="Y114" s="314">
        <f t="shared" si="214"/>
        <v>0</v>
      </c>
      <c r="Z114" s="307">
        <f t="shared" si="214"/>
        <v>0</v>
      </c>
      <c r="AA114" s="308">
        <f t="shared" si="214"/>
        <v>0</v>
      </c>
      <c r="AB114" s="314">
        <f t="shared" si="214"/>
        <v>0</v>
      </c>
      <c r="AC114" s="219">
        <f t="shared" si="208"/>
        <v>56460</v>
      </c>
      <c r="AD114" s="224">
        <f t="shared" si="209"/>
        <v>56460</v>
      </c>
      <c r="AE114" s="223">
        <f t="shared" si="210"/>
        <v>0</v>
      </c>
      <c r="AF114" s="285">
        <f t="shared" si="211"/>
        <v>0</v>
      </c>
      <c r="AG114" s="226"/>
      <c r="AH114" s="129"/>
      <c r="AI114" s="129"/>
    </row>
    <row r="115" spans="1:35" ht="15" customHeight="1" x14ac:dyDescent="0.2">
      <c r="A115" s="282" t="s">
        <v>106</v>
      </c>
      <c r="B115" s="315" t="s">
        <v>32</v>
      </c>
      <c r="C115" s="195" t="s">
        <v>223</v>
      </c>
      <c r="D115" s="316"/>
      <c r="E115" s="119"/>
      <c r="F115" s="120"/>
      <c r="G115" s="120"/>
      <c r="H115" s="119"/>
      <c r="I115" s="120"/>
      <c r="J115" s="124"/>
      <c r="K115" s="120"/>
      <c r="L115" s="120"/>
      <c r="M115" s="124"/>
      <c r="N115" s="119"/>
      <c r="O115" s="120"/>
      <c r="P115" s="124"/>
      <c r="Q115" s="120"/>
      <c r="R115" s="120"/>
      <c r="S115" s="124"/>
      <c r="T115" s="119"/>
      <c r="U115" s="120"/>
      <c r="V115" s="124"/>
      <c r="W115" s="120"/>
      <c r="X115" s="120"/>
      <c r="Y115" s="124"/>
      <c r="Z115" s="119"/>
      <c r="AA115" s="120"/>
      <c r="AB115" s="120"/>
      <c r="AC115" s="275"/>
      <c r="AD115" s="276"/>
      <c r="AE115" s="276"/>
      <c r="AF115" s="291"/>
      <c r="AG115" s="292"/>
      <c r="AH115" s="129"/>
      <c r="AI115" s="129"/>
    </row>
    <row r="116" spans="1:35" ht="30" customHeight="1" x14ac:dyDescent="0.2">
      <c r="A116" s="317" t="s">
        <v>111</v>
      </c>
      <c r="B116" s="318" t="s">
        <v>112</v>
      </c>
      <c r="C116" s="319" t="s">
        <v>224</v>
      </c>
      <c r="D116" s="320"/>
      <c r="E116" s="321"/>
      <c r="F116" s="322"/>
      <c r="G116" s="323">
        <f t="shared" ref="G116:G117" si="215">E116*F116</f>
        <v>0</v>
      </c>
      <c r="H116" s="324"/>
      <c r="I116" s="325"/>
      <c r="J116" s="326">
        <f t="shared" ref="J116:J117" si="216">H116*I116</f>
        <v>0</v>
      </c>
      <c r="K116" s="327"/>
      <c r="L116" s="322"/>
      <c r="M116" s="328">
        <f t="shared" ref="M116:M117" si="217">K116*L116</f>
        <v>0</v>
      </c>
      <c r="N116" s="321"/>
      <c r="O116" s="322"/>
      <c r="P116" s="328">
        <f t="shared" ref="P116:P117" si="218">N116*O116</f>
        <v>0</v>
      </c>
      <c r="Q116" s="327"/>
      <c r="R116" s="322"/>
      <c r="S116" s="328">
        <f t="shared" ref="S116:S117" si="219">Q116*R116</f>
        <v>0</v>
      </c>
      <c r="T116" s="321"/>
      <c r="U116" s="322"/>
      <c r="V116" s="328">
        <f t="shared" ref="V116:V117" si="220">T116*U116</f>
        <v>0</v>
      </c>
      <c r="W116" s="327"/>
      <c r="X116" s="322"/>
      <c r="Y116" s="328">
        <f t="shared" ref="Y116:Y117" si="221">W116*X116</f>
        <v>0</v>
      </c>
      <c r="Z116" s="321"/>
      <c r="AA116" s="322"/>
      <c r="AB116" s="328">
        <f t="shared" ref="AB116:AB117" si="222">Z116*AA116</f>
        <v>0</v>
      </c>
      <c r="AC116" s="329">
        <f t="shared" ref="AC116:AC118" si="223">G116+M116+S116+Y116</f>
        <v>0</v>
      </c>
      <c r="AD116" s="330">
        <f t="shared" ref="AD116:AD118" si="224">J116+P116+V116+AB116</f>
        <v>0</v>
      </c>
      <c r="AE116" s="331">
        <f t="shared" ref="AE116:AE118" si="225">AC116-AD116</f>
        <v>0</v>
      </c>
      <c r="AF116" s="332" t="e">
        <f t="shared" ref="AF116:AF118" si="226">AE116/AC116</f>
        <v>#DIV/0!</v>
      </c>
      <c r="AG116" s="333"/>
      <c r="AH116" s="129"/>
      <c r="AI116" s="129"/>
    </row>
    <row r="117" spans="1:35" ht="30" customHeight="1" x14ac:dyDescent="0.2">
      <c r="A117" s="334" t="s">
        <v>111</v>
      </c>
      <c r="B117" s="318" t="s">
        <v>115</v>
      </c>
      <c r="C117" s="335" t="s">
        <v>225</v>
      </c>
      <c r="D117" s="158"/>
      <c r="E117" s="159"/>
      <c r="F117" s="160"/>
      <c r="G117" s="149">
        <f t="shared" si="215"/>
        <v>0</v>
      </c>
      <c r="H117" s="159"/>
      <c r="I117" s="160"/>
      <c r="J117" s="168">
        <f t="shared" si="216"/>
        <v>0</v>
      </c>
      <c r="K117" s="257"/>
      <c r="L117" s="160"/>
      <c r="M117" s="258">
        <f t="shared" si="217"/>
        <v>0</v>
      </c>
      <c r="N117" s="159"/>
      <c r="O117" s="160"/>
      <c r="P117" s="258">
        <f t="shared" si="218"/>
        <v>0</v>
      </c>
      <c r="Q117" s="257"/>
      <c r="R117" s="160"/>
      <c r="S117" s="258">
        <f t="shared" si="219"/>
        <v>0</v>
      </c>
      <c r="T117" s="159"/>
      <c r="U117" s="160"/>
      <c r="V117" s="258">
        <f t="shared" si="220"/>
        <v>0</v>
      </c>
      <c r="W117" s="257"/>
      <c r="X117" s="160"/>
      <c r="Y117" s="258">
        <f t="shared" si="221"/>
        <v>0</v>
      </c>
      <c r="Z117" s="159"/>
      <c r="AA117" s="160"/>
      <c r="AB117" s="258">
        <f t="shared" si="222"/>
        <v>0</v>
      </c>
      <c r="AC117" s="162">
        <f t="shared" si="223"/>
        <v>0</v>
      </c>
      <c r="AD117" s="163">
        <f t="shared" si="224"/>
        <v>0</v>
      </c>
      <c r="AE117" s="213">
        <f t="shared" si="225"/>
        <v>0</v>
      </c>
      <c r="AF117" s="296" t="e">
        <f t="shared" si="226"/>
        <v>#DIV/0!</v>
      </c>
      <c r="AG117" s="297"/>
      <c r="AH117" s="129"/>
      <c r="AI117" s="129"/>
    </row>
    <row r="118" spans="1:35" ht="15" customHeight="1" x14ac:dyDescent="0.2">
      <c r="A118" s="215" t="s">
        <v>226</v>
      </c>
      <c r="B118" s="216"/>
      <c r="C118" s="217"/>
      <c r="D118" s="218"/>
      <c r="E118" s="219">
        <f t="shared" ref="E118:AB118" si="227">SUM(E116:E117)</f>
        <v>0</v>
      </c>
      <c r="F118" s="220">
        <f t="shared" si="227"/>
        <v>0</v>
      </c>
      <c r="G118" s="221">
        <f t="shared" si="227"/>
        <v>0</v>
      </c>
      <c r="H118" s="185">
        <f t="shared" si="227"/>
        <v>0</v>
      </c>
      <c r="I118" s="187">
        <f t="shared" si="227"/>
        <v>0</v>
      </c>
      <c r="J118" s="238">
        <f t="shared" si="227"/>
        <v>0</v>
      </c>
      <c r="K118" s="222">
        <f t="shared" si="227"/>
        <v>0</v>
      </c>
      <c r="L118" s="220">
        <f t="shared" si="227"/>
        <v>0</v>
      </c>
      <c r="M118" s="223">
        <f t="shared" si="227"/>
        <v>0</v>
      </c>
      <c r="N118" s="219">
        <f t="shared" si="227"/>
        <v>0</v>
      </c>
      <c r="O118" s="220">
        <f t="shared" si="227"/>
        <v>0</v>
      </c>
      <c r="P118" s="223">
        <f t="shared" si="227"/>
        <v>0</v>
      </c>
      <c r="Q118" s="222">
        <f t="shared" si="227"/>
        <v>0</v>
      </c>
      <c r="R118" s="220">
        <f t="shared" si="227"/>
        <v>0</v>
      </c>
      <c r="S118" s="223">
        <f t="shared" si="227"/>
        <v>0</v>
      </c>
      <c r="T118" s="219">
        <f t="shared" si="227"/>
        <v>0</v>
      </c>
      <c r="U118" s="220">
        <f t="shared" si="227"/>
        <v>0</v>
      </c>
      <c r="V118" s="223">
        <f t="shared" si="227"/>
        <v>0</v>
      </c>
      <c r="W118" s="222">
        <f t="shared" si="227"/>
        <v>0</v>
      </c>
      <c r="X118" s="220">
        <f t="shared" si="227"/>
        <v>0</v>
      </c>
      <c r="Y118" s="223">
        <f t="shared" si="227"/>
        <v>0</v>
      </c>
      <c r="Z118" s="219">
        <f t="shared" si="227"/>
        <v>0</v>
      </c>
      <c r="AA118" s="220">
        <f t="shared" si="227"/>
        <v>0</v>
      </c>
      <c r="AB118" s="223">
        <f t="shared" si="227"/>
        <v>0</v>
      </c>
      <c r="AC118" s="185">
        <f t="shared" si="223"/>
        <v>0</v>
      </c>
      <c r="AD118" s="190">
        <f t="shared" si="224"/>
        <v>0</v>
      </c>
      <c r="AE118" s="238">
        <f t="shared" si="225"/>
        <v>0</v>
      </c>
      <c r="AF118" s="336" t="e">
        <f t="shared" si="226"/>
        <v>#DIV/0!</v>
      </c>
      <c r="AG118" s="337"/>
      <c r="AH118" s="129"/>
      <c r="AI118" s="129"/>
    </row>
    <row r="119" spans="1:35" ht="54.75" customHeight="1" x14ac:dyDescent="0.2">
      <c r="A119" s="338" t="s">
        <v>106</v>
      </c>
      <c r="B119" s="315" t="s">
        <v>33</v>
      </c>
      <c r="C119" s="195" t="s">
        <v>227</v>
      </c>
      <c r="D119" s="316"/>
      <c r="E119" s="119"/>
      <c r="F119" s="120"/>
      <c r="G119" s="120"/>
      <c r="H119" s="119"/>
      <c r="I119" s="120"/>
      <c r="J119" s="124"/>
      <c r="K119" s="120"/>
      <c r="L119" s="120"/>
      <c r="M119" s="124"/>
      <c r="N119" s="119"/>
      <c r="O119" s="120"/>
      <c r="P119" s="124"/>
      <c r="Q119" s="120"/>
      <c r="R119" s="120"/>
      <c r="S119" s="124"/>
      <c r="T119" s="119"/>
      <c r="U119" s="120"/>
      <c r="V119" s="124"/>
      <c r="W119" s="120"/>
      <c r="X119" s="120"/>
      <c r="Y119" s="124"/>
      <c r="Z119" s="119"/>
      <c r="AA119" s="120"/>
      <c r="AB119" s="124"/>
      <c r="AC119" s="275"/>
      <c r="AD119" s="276"/>
      <c r="AE119" s="276"/>
      <c r="AF119" s="291"/>
      <c r="AG119" s="292"/>
      <c r="AH119" s="129"/>
      <c r="AI119" s="129"/>
    </row>
    <row r="120" spans="1:35" ht="30" customHeight="1" x14ac:dyDescent="0.2">
      <c r="A120" s="317" t="s">
        <v>111</v>
      </c>
      <c r="B120" s="318" t="s">
        <v>112</v>
      </c>
      <c r="C120" s="319" t="s">
        <v>228</v>
      </c>
      <c r="D120" s="320" t="s">
        <v>229</v>
      </c>
      <c r="E120" s="321"/>
      <c r="F120" s="322"/>
      <c r="G120" s="323">
        <f t="shared" ref="G120:G121" si="228">E120*F120</f>
        <v>0</v>
      </c>
      <c r="H120" s="324"/>
      <c r="I120" s="325"/>
      <c r="J120" s="326">
        <f t="shared" ref="J120:J121" si="229">H120*I120</f>
        <v>0</v>
      </c>
      <c r="K120" s="327"/>
      <c r="L120" s="322"/>
      <c r="M120" s="328">
        <f t="shared" ref="M120:M121" si="230">K120*L120</f>
        <v>0</v>
      </c>
      <c r="N120" s="321"/>
      <c r="O120" s="322"/>
      <c r="P120" s="328">
        <f t="shared" ref="P120:P121" si="231">N120*O120</f>
        <v>0</v>
      </c>
      <c r="Q120" s="327"/>
      <c r="R120" s="322"/>
      <c r="S120" s="328">
        <f t="shared" ref="S120:S121" si="232">Q120*R120</f>
        <v>0</v>
      </c>
      <c r="T120" s="321"/>
      <c r="U120" s="322"/>
      <c r="V120" s="328">
        <f t="shared" ref="V120:V121" si="233">T120*U120</f>
        <v>0</v>
      </c>
      <c r="W120" s="327"/>
      <c r="X120" s="322"/>
      <c r="Y120" s="328">
        <f t="shared" ref="Y120:Y121" si="234">W120*X120</f>
        <v>0</v>
      </c>
      <c r="Z120" s="321"/>
      <c r="AA120" s="322"/>
      <c r="AB120" s="328">
        <f t="shared" ref="AB120:AB121" si="235">Z120*AA120</f>
        <v>0</v>
      </c>
      <c r="AC120" s="329">
        <f t="shared" ref="AC120:AC122" si="236">G120+M120+S120+Y120</f>
        <v>0</v>
      </c>
      <c r="AD120" s="330">
        <f t="shared" ref="AD120:AD122" si="237">J120+P120+V120+AB120</f>
        <v>0</v>
      </c>
      <c r="AE120" s="331">
        <f t="shared" ref="AE120:AE122" si="238">AC120-AD120</f>
        <v>0</v>
      </c>
      <c r="AF120" s="296" t="e">
        <f t="shared" ref="AF120:AF122" si="239">AE120/AC120</f>
        <v>#DIV/0!</v>
      </c>
      <c r="AG120" s="297"/>
      <c r="AH120" s="129"/>
      <c r="AI120" s="129"/>
    </row>
    <row r="121" spans="1:35" ht="30" customHeight="1" x14ac:dyDescent="0.2">
      <c r="A121" s="334" t="s">
        <v>111</v>
      </c>
      <c r="B121" s="318" t="s">
        <v>115</v>
      </c>
      <c r="C121" s="335" t="s">
        <v>228</v>
      </c>
      <c r="D121" s="158" t="s">
        <v>229</v>
      </c>
      <c r="E121" s="159"/>
      <c r="F121" s="160"/>
      <c r="G121" s="149">
        <f t="shared" si="228"/>
        <v>0</v>
      </c>
      <c r="H121" s="159"/>
      <c r="I121" s="160"/>
      <c r="J121" s="168">
        <f t="shared" si="229"/>
        <v>0</v>
      </c>
      <c r="K121" s="257"/>
      <c r="L121" s="160"/>
      <c r="M121" s="258">
        <f t="shared" si="230"/>
        <v>0</v>
      </c>
      <c r="N121" s="159"/>
      <c r="O121" s="160"/>
      <c r="P121" s="258">
        <f t="shared" si="231"/>
        <v>0</v>
      </c>
      <c r="Q121" s="257"/>
      <c r="R121" s="160"/>
      <c r="S121" s="258">
        <f t="shared" si="232"/>
        <v>0</v>
      </c>
      <c r="T121" s="159"/>
      <c r="U121" s="160"/>
      <c r="V121" s="258">
        <f t="shared" si="233"/>
        <v>0</v>
      </c>
      <c r="W121" s="257"/>
      <c r="X121" s="160"/>
      <c r="Y121" s="258">
        <f t="shared" si="234"/>
        <v>0</v>
      </c>
      <c r="Z121" s="159"/>
      <c r="AA121" s="160"/>
      <c r="AB121" s="258">
        <f t="shared" si="235"/>
        <v>0</v>
      </c>
      <c r="AC121" s="162">
        <f t="shared" si="236"/>
        <v>0</v>
      </c>
      <c r="AD121" s="163">
        <f t="shared" si="237"/>
        <v>0</v>
      </c>
      <c r="AE121" s="213">
        <f t="shared" si="238"/>
        <v>0</v>
      </c>
      <c r="AF121" s="296" t="e">
        <f t="shared" si="239"/>
        <v>#DIV/0!</v>
      </c>
      <c r="AG121" s="297"/>
      <c r="AH121" s="129"/>
      <c r="AI121" s="129"/>
    </row>
    <row r="122" spans="1:35" ht="42" customHeight="1" x14ac:dyDescent="0.2">
      <c r="A122" s="545" t="s">
        <v>230</v>
      </c>
      <c r="B122" s="534"/>
      <c r="C122" s="535"/>
      <c r="D122" s="339"/>
      <c r="E122" s="340">
        <f t="shared" ref="E122:AB122" si="240">SUM(E120:E121)</f>
        <v>0</v>
      </c>
      <c r="F122" s="341">
        <f t="shared" si="240"/>
        <v>0</v>
      </c>
      <c r="G122" s="342">
        <f t="shared" si="240"/>
        <v>0</v>
      </c>
      <c r="H122" s="343">
        <f t="shared" si="240"/>
        <v>0</v>
      </c>
      <c r="I122" s="344">
        <f t="shared" si="240"/>
        <v>0</v>
      </c>
      <c r="J122" s="344">
        <f t="shared" si="240"/>
        <v>0</v>
      </c>
      <c r="K122" s="345">
        <f t="shared" si="240"/>
        <v>0</v>
      </c>
      <c r="L122" s="341">
        <f t="shared" si="240"/>
        <v>0</v>
      </c>
      <c r="M122" s="341">
        <f t="shared" si="240"/>
        <v>0</v>
      </c>
      <c r="N122" s="340">
        <f t="shared" si="240"/>
        <v>0</v>
      </c>
      <c r="O122" s="341">
        <f t="shared" si="240"/>
        <v>0</v>
      </c>
      <c r="P122" s="341">
        <f t="shared" si="240"/>
        <v>0</v>
      </c>
      <c r="Q122" s="345">
        <f t="shared" si="240"/>
        <v>0</v>
      </c>
      <c r="R122" s="341">
        <f t="shared" si="240"/>
        <v>0</v>
      </c>
      <c r="S122" s="341">
        <f t="shared" si="240"/>
        <v>0</v>
      </c>
      <c r="T122" s="340">
        <f t="shared" si="240"/>
        <v>0</v>
      </c>
      <c r="U122" s="341">
        <f t="shared" si="240"/>
        <v>0</v>
      </c>
      <c r="V122" s="341">
        <f t="shared" si="240"/>
        <v>0</v>
      </c>
      <c r="W122" s="345">
        <f t="shared" si="240"/>
        <v>0</v>
      </c>
      <c r="X122" s="341">
        <f t="shared" si="240"/>
        <v>0</v>
      </c>
      <c r="Y122" s="341">
        <f t="shared" si="240"/>
        <v>0</v>
      </c>
      <c r="Z122" s="340">
        <f t="shared" si="240"/>
        <v>0</v>
      </c>
      <c r="AA122" s="341">
        <f t="shared" si="240"/>
        <v>0</v>
      </c>
      <c r="AB122" s="341">
        <f t="shared" si="240"/>
        <v>0</v>
      </c>
      <c r="AC122" s="185">
        <f t="shared" si="236"/>
        <v>0</v>
      </c>
      <c r="AD122" s="190">
        <f t="shared" si="237"/>
        <v>0</v>
      </c>
      <c r="AE122" s="238">
        <f t="shared" si="238"/>
        <v>0</v>
      </c>
      <c r="AF122" s="346" t="e">
        <f t="shared" si="239"/>
        <v>#DIV/0!</v>
      </c>
      <c r="AG122" s="347"/>
      <c r="AH122" s="129"/>
      <c r="AI122" s="129"/>
    </row>
    <row r="123" spans="1:35" ht="15.75" customHeight="1" x14ac:dyDescent="0.2">
      <c r="A123" s="227" t="s">
        <v>106</v>
      </c>
      <c r="B123" s="283" t="s">
        <v>34</v>
      </c>
      <c r="C123" s="286" t="s">
        <v>231</v>
      </c>
      <c r="D123" s="348"/>
      <c r="E123" s="349"/>
      <c r="F123" s="350"/>
      <c r="G123" s="350"/>
      <c r="H123" s="349"/>
      <c r="I123" s="350"/>
      <c r="J123" s="350"/>
      <c r="K123" s="350"/>
      <c r="L123" s="350"/>
      <c r="M123" s="351"/>
      <c r="N123" s="349"/>
      <c r="O123" s="350"/>
      <c r="P123" s="351"/>
      <c r="Q123" s="350"/>
      <c r="R123" s="350"/>
      <c r="S123" s="351"/>
      <c r="T123" s="349"/>
      <c r="U123" s="350"/>
      <c r="V123" s="351"/>
      <c r="W123" s="350"/>
      <c r="X123" s="350"/>
      <c r="Y123" s="351"/>
      <c r="Z123" s="349"/>
      <c r="AA123" s="350"/>
      <c r="AB123" s="351"/>
      <c r="AC123" s="349"/>
      <c r="AD123" s="350"/>
      <c r="AE123" s="350"/>
      <c r="AF123" s="291"/>
      <c r="AG123" s="292"/>
      <c r="AH123" s="129"/>
      <c r="AI123" s="129"/>
    </row>
    <row r="124" spans="1:35" ht="40.5" customHeight="1" x14ac:dyDescent="0.2">
      <c r="A124" s="352" t="s">
        <v>111</v>
      </c>
      <c r="B124" s="353" t="s">
        <v>112</v>
      </c>
      <c r="C124" s="280" t="s">
        <v>232</v>
      </c>
      <c r="D124" s="354" t="s">
        <v>233</v>
      </c>
      <c r="E124" s="355">
        <v>50</v>
      </c>
      <c r="F124" s="356">
        <v>200</v>
      </c>
      <c r="G124" s="357">
        <f t="shared" ref="G124:G127" si="241">E124*F124</f>
        <v>10000</v>
      </c>
      <c r="H124" s="324">
        <f t="shared" ref="H124:I124" si="242">E124</f>
        <v>50</v>
      </c>
      <c r="I124" s="325">
        <f t="shared" si="242"/>
        <v>200</v>
      </c>
      <c r="J124" s="326">
        <f t="shared" ref="J124:J125" si="243">H124*I124</f>
        <v>10000</v>
      </c>
      <c r="K124" s="358"/>
      <c r="L124" s="325"/>
      <c r="M124" s="326">
        <f t="shared" ref="M124:M127" si="244">K124*L124</f>
        <v>0</v>
      </c>
      <c r="N124" s="324"/>
      <c r="O124" s="325"/>
      <c r="P124" s="326">
        <f t="shared" ref="P124:P127" si="245">N124*O124</f>
        <v>0</v>
      </c>
      <c r="Q124" s="358"/>
      <c r="R124" s="325"/>
      <c r="S124" s="326">
        <f t="shared" ref="S124:S125" si="246">Q124*R124</f>
        <v>0</v>
      </c>
      <c r="T124" s="324"/>
      <c r="U124" s="325"/>
      <c r="V124" s="326">
        <f t="shared" ref="V124:V125" si="247">T124*U124</f>
        <v>0</v>
      </c>
      <c r="W124" s="358"/>
      <c r="X124" s="325"/>
      <c r="Y124" s="326">
        <f t="shared" ref="Y124:Y125" si="248">W124*X124</f>
        <v>0</v>
      </c>
      <c r="Z124" s="324"/>
      <c r="AA124" s="325"/>
      <c r="AB124" s="357">
        <f t="shared" ref="AB124:AB125" si="249">Z124*AA124</f>
        <v>0</v>
      </c>
      <c r="AC124" s="329">
        <f t="shared" ref="AC124:AC128" si="250">G124+M124+S124+Y124</f>
        <v>10000</v>
      </c>
      <c r="AD124" s="359">
        <f t="shared" ref="AD124:AD128" si="251">J124+P124+V124+AB124</f>
        <v>10000</v>
      </c>
      <c r="AE124" s="360">
        <f t="shared" ref="AE124:AE128" si="252">AC124-AD124</f>
        <v>0</v>
      </c>
      <c r="AF124" s="361">
        <f t="shared" ref="AF124:AF128" si="253">AE124/AC124</f>
        <v>0</v>
      </c>
      <c r="AG124" s="297"/>
      <c r="AH124" s="129"/>
      <c r="AI124" s="129"/>
    </row>
    <row r="125" spans="1:35" ht="30" customHeight="1" x14ac:dyDescent="0.2">
      <c r="A125" s="143" t="s">
        <v>111</v>
      </c>
      <c r="B125" s="298" t="s">
        <v>115</v>
      </c>
      <c r="C125" s="294" t="s">
        <v>234</v>
      </c>
      <c r="D125" s="295" t="s">
        <v>233</v>
      </c>
      <c r="E125" s="261">
        <v>50</v>
      </c>
      <c r="F125" s="262">
        <v>200</v>
      </c>
      <c r="G125" s="149">
        <f t="shared" si="241"/>
        <v>10000</v>
      </c>
      <c r="H125" s="147">
        <f t="shared" ref="H125:I125" si="254">E125</f>
        <v>50</v>
      </c>
      <c r="I125" s="148">
        <f t="shared" si="254"/>
        <v>200</v>
      </c>
      <c r="J125" s="168">
        <f t="shared" si="243"/>
        <v>10000</v>
      </c>
      <c r="K125" s="235"/>
      <c r="L125" s="148"/>
      <c r="M125" s="168">
        <f t="shared" si="244"/>
        <v>0</v>
      </c>
      <c r="N125" s="147"/>
      <c r="O125" s="148"/>
      <c r="P125" s="168">
        <f t="shared" si="245"/>
        <v>0</v>
      </c>
      <c r="Q125" s="235"/>
      <c r="R125" s="148"/>
      <c r="S125" s="168">
        <f t="shared" si="246"/>
        <v>0</v>
      </c>
      <c r="T125" s="147"/>
      <c r="U125" s="148"/>
      <c r="V125" s="168">
        <f t="shared" si="247"/>
        <v>0</v>
      </c>
      <c r="W125" s="235"/>
      <c r="X125" s="148"/>
      <c r="Y125" s="168">
        <f t="shared" si="248"/>
        <v>0</v>
      </c>
      <c r="Z125" s="147"/>
      <c r="AA125" s="148"/>
      <c r="AB125" s="149">
        <f t="shared" si="249"/>
        <v>0</v>
      </c>
      <c r="AC125" s="150">
        <f t="shared" si="250"/>
        <v>10000</v>
      </c>
      <c r="AD125" s="362">
        <f t="shared" si="251"/>
        <v>10000</v>
      </c>
      <c r="AE125" s="363">
        <f t="shared" si="252"/>
        <v>0</v>
      </c>
      <c r="AF125" s="361">
        <f t="shared" si="253"/>
        <v>0</v>
      </c>
      <c r="AG125" s="297"/>
      <c r="AH125" s="129"/>
      <c r="AI125" s="129"/>
    </row>
    <row r="126" spans="1:35" ht="30" customHeight="1" x14ac:dyDescent="0.2">
      <c r="A126" s="143" t="s">
        <v>111</v>
      </c>
      <c r="B126" s="364" t="s">
        <v>116</v>
      </c>
      <c r="C126" s="145"/>
      <c r="D126" s="365" t="s">
        <v>235</v>
      </c>
      <c r="E126" s="159"/>
      <c r="F126" s="160"/>
      <c r="G126" s="161">
        <f t="shared" si="241"/>
        <v>0</v>
      </c>
      <c r="H126" s="159"/>
      <c r="I126" s="160"/>
      <c r="J126" s="258"/>
      <c r="K126" s="257"/>
      <c r="L126" s="160"/>
      <c r="M126" s="168">
        <f t="shared" si="244"/>
        <v>0</v>
      </c>
      <c r="N126" s="159">
        <f t="shared" ref="N126:O126" si="255">K126</f>
        <v>0</v>
      </c>
      <c r="O126" s="160">
        <f t="shared" si="255"/>
        <v>0</v>
      </c>
      <c r="P126" s="168">
        <f t="shared" si="245"/>
        <v>0</v>
      </c>
      <c r="Q126" s="257"/>
      <c r="R126" s="160"/>
      <c r="S126" s="258"/>
      <c r="T126" s="159"/>
      <c r="U126" s="160"/>
      <c r="V126" s="258"/>
      <c r="W126" s="257"/>
      <c r="X126" s="160"/>
      <c r="Y126" s="258"/>
      <c r="Z126" s="159"/>
      <c r="AA126" s="160"/>
      <c r="AB126" s="161"/>
      <c r="AC126" s="150">
        <f t="shared" si="250"/>
        <v>0</v>
      </c>
      <c r="AD126" s="362">
        <f t="shared" si="251"/>
        <v>0</v>
      </c>
      <c r="AE126" s="363">
        <f t="shared" si="252"/>
        <v>0</v>
      </c>
      <c r="AF126" s="361" t="e">
        <f t="shared" si="253"/>
        <v>#DIV/0!</v>
      </c>
      <c r="AG126" s="297"/>
      <c r="AH126" s="129"/>
      <c r="AI126" s="129"/>
    </row>
    <row r="127" spans="1:35" ht="30" customHeight="1" x14ac:dyDescent="0.2">
      <c r="A127" s="169" t="s">
        <v>111</v>
      </c>
      <c r="B127" s="366" t="s">
        <v>162</v>
      </c>
      <c r="C127" s="367"/>
      <c r="D127" s="365" t="s">
        <v>235</v>
      </c>
      <c r="E127" s="173"/>
      <c r="F127" s="174"/>
      <c r="G127" s="175">
        <f t="shared" si="241"/>
        <v>0</v>
      </c>
      <c r="H127" s="173"/>
      <c r="I127" s="174"/>
      <c r="J127" s="176">
        <f>H127*I127</f>
        <v>0</v>
      </c>
      <c r="K127" s="237"/>
      <c r="L127" s="174"/>
      <c r="M127" s="176">
        <f t="shared" si="244"/>
        <v>0</v>
      </c>
      <c r="N127" s="173">
        <f t="shared" ref="N127:O127" si="256">K127</f>
        <v>0</v>
      </c>
      <c r="O127" s="174">
        <f t="shared" si="256"/>
        <v>0</v>
      </c>
      <c r="P127" s="176">
        <f t="shared" si="245"/>
        <v>0</v>
      </c>
      <c r="Q127" s="237"/>
      <c r="R127" s="174"/>
      <c r="S127" s="176">
        <f>Q127*R127</f>
        <v>0</v>
      </c>
      <c r="T127" s="173"/>
      <c r="U127" s="174"/>
      <c r="V127" s="176">
        <f>T127*U127</f>
        <v>0</v>
      </c>
      <c r="W127" s="237"/>
      <c r="X127" s="174"/>
      <c r="Y127" s="176">
        <f>W127*X127</f>
        <v>0</v>
      </c>
      <c r="Z127" s="173"/>
      <c r="AA127" s="174"/>
      <c r="AB127" s="175">
        <f>Z127*AA127</f>
        <v>0</v>
      </c>
      <c r="AC127" s="271">
        <f t="shared" si="250"/>
        <v>0</v>
      </c>
      <c r="AD127" s="368">
        <f t="shared" si="251"/>
        <v>0</v>
      </c>
      <c r="AE127" s="363">
        <f t="shared" si="252"/>
        <v>0</v>
      </c>
      <c r="AF127" s="361" t="e">
        <f t="shared" si="253"/>
        <v>#DIV/0!</v>
      </c>
      <c r="AG127" s="297"/>
      <c r="AH127" s="129"/>
      <c r="AI127" s="129"/>
    </row>
    <row r="128" spans="1:35" ht="15.75" customHeight="1" x14ac:dyDescent="0.2">
      <c r="A128" s="546" t="s">
        <v>236</v>
      </c>
      <c r="B128" s="547"/>
      <c r="C128" s="548"/>
      <c r="D128" s="369"/>
      <c r="E128" s="370">
        <f t="shared" ref="E128:AB128" si="257">SUM(E124:E127)</f>
        <v>100</v>
      </c>
      <c r="F128" s="371">
        <f t="shared" si="257"/>
        <v>400</v>
      </c>
      <c r="G128" s="372">
        <f t="shared" si="257"/>
        <v>20000</v>
      </c>
      <c r="H128" s="373">
        <f t="shared" si="257"/>
        <v>100</v>
      </c>
      <c r="I128" s="374">
        <f t="shared" si="257"/>
        <v>400</v>
      </c>
      <c r="J128" s="374">
        <f t="shared" si="257"/>
        <v>20000</v>
      </c>
      <c r="K128" s="375">
        <f t="shared" si="257"/>
        <v>0</v>
      </c>
      <c r="L128" s="371">
        <f t="shared" si="257"/>
        <v>0</v>
      </c>
      <c r="M128" s="371">
        <f t="shared" si="257"/>
        <v>0</v>
      </c>
      <c r="N128" s="370">
        <f t="shared" si="257"/>
        <v>0</v>
      </c>
      <c r="O128" s="371">
        <f t="shared" si="257"/>
        <v>0</v>
      </c>
      <c r="P128" s="371">
        <f t="shared" si="257"/>
        <v>0</v>
      </c>
      <c r="Q128" s="375">
        <f t="shared" si="257"/>
        <v>0</v>
      </c>
      <c r="R128" s="371">
        <f t="shared" si="257"/>
        <v>0</v>
      </c>
      <c r="S128" s="371">
        <f t="shared" si="257"/>
        <v>0</v>
      </c>
      <c r="T128" s="370">
        <f t="shared" si="257"/>
        <v>0</v>
      </c>
      <c r="U128" s="371">
        <f t="shared" si="257"/>
        <v>0</v>
      </c>
      <c r="V128" s="371">
        <f t="shared" si="257"/>
        <v>0</v>
      </c>
      <c r="W128" s="375">
        <f t="shared" si="257"/>
        <v>0</v>
      </c>
      <c r="X128" s="371">
        <f t="shared" si="257"/>
        <v>0</v>
      </c>
      <c r="Y128" s="371">
        <f t="shared" si="257"/>
        <v>0</v>
      </c>
      <c r="Z128" s="370">
        <f t="shared" si="257"/>
        <v>0</v>
      </c>
      <c r="AA128" s="371">
        <f t="shared" si="257"/>
        <v>0</v>
      </c>
      <c r="AB128" s="371">
        <f t="shared" si="257"/>
        <v>0</v>
      </c>
      <c r="AC128" s="310">
        <f t="shared" si="250"/>
        <v>20000</v>
      </c>
      <c r="AD128" s="376">
        <f t="shared" si="251"/>
        <v>20000</v>
      </c>
      <c r="AE128" s="377">
        <f t="shared" si="252"/>
        <v>0</v>
      </c>
      <c r="AF128" s="378">
        <f t="shared" si="253"/>
        <v>0</v>
      </c>
      <c r="AG128" s="347"/>
      <c r="AH128" s="129"/>
      <c r="AI128" s="129"/>
    </row>
    <row r="129" spans="1:35" ht="15" customHeight="1" x14ac:dyDescent="0.2">
      <c r="A129" s="227" t="s">
        <v>106</v>
      </c>
      <c r="B129" s="283" t="s">
        <v>35</v>
      </c>
      <c r="C129" s="286" t="s">
        <v>237</v>
      </c>
      <c r="D129" s="287"/>
      <c r="E129" s="288"/>
      <c r="F129" s="289"/>
      <c r="G129" s="289"/>
      <c r="H129" s="288"/>
      <c r="I129" s="289"/>
      <c r="J129" s="290"/>
      <c r="K129" s="289"/>
      <c r="L129" s="289"/>
      <c r="M129" s="290"/>
      <c r="N129" s="288"/>
      <c r="O129" s="289"/>
      <c r="P129" s="290"/>
      <c r="Q129" s="289"/>
      <c r="R129" s="289"/>
      <c r="S129" s="290"/>
      <c r="T129" s="288"/>
      <c r="U129" s="289"/>
      <c r="V129" s="290"/>
      <c r="W129" s="289"/>
      <c r="X129" s="289"/>
      <c r="Y129" s="290"/>
      <c r="Z129" s="288"/>
      <c r="AA129" s="289"/>
      <c r="AB129" s="290"/>
      <c r="AC129" s="349"/>
      <c r="AD129" s="350"/>
      <c r="AE129" s="379"/>
      <c r="AF129" s="380"/>
      <c r="AG129" s="381"/>
      <c r="AH129" s="129"/>
      <c r="AI129" s="129"/>
    </row>
    <row r="130" spans="1:35" ht="30" customHeight="1" x14ac:dyDescent="0.2">
      <c r="A130" s="352" t="s">
        <v>111</v>
      </c>
      <c r="B130" s="353" t="s">
        <v>112</v>
      </c>
      <c r="C130" s="382" t="s">
        <v>238</v>
      </c>
      <c r="D130" s="354" t="s">
        <v>221</v>
      </c>
      <c r="E130" s="355">
        <v>5</v>
      </c>
      <c r="F130" s="356">
        <v>11000</v>
      </c>
      <c r="G130" s="357">
        <f t="shared" ref="G130:G133" si="258">E130*F130</f>
        <v>55000</v>
      </c>
      <c r="H130" s="355">
        <v>5</v>
      </c>
      <c r="I130" s="356">
        <v>11000</v>
      </c>
      <c r="J130" s="326">
        <f t="shared" ref="J130:J133" si="259">H130*I130</f>
        <v>55000</v>
      </c>
      <c r="K130" s="358"/>
      <c r="L130" s="325"/>
      <c r="M130" s="326">
        <f t="shared" ref="M130:M133" si="260">K130*L130</f>
        <v>0</v>
      </c>
      <c r="N130" s="324"/>
      <c r="O130" s="325"/>
      <c r="P130" s="326">
        <f t="shared" ref="P130:P133" si="261">N130*O130</f>
        <v>0</v>
      </c>
      <c r="Q130" s="358"/>
      <c r="R130" s="325"/>
      <c r="S130" s="326">
        <f t="shared" ref="S130:S133" si="262">Q130*R130</f>
        <v>0</v>
      </c>
      <c r="T130" s="324"/>
      <c r="U130" s="325"/>
      <c r="V130" s="326">
        <f t="shared" ref="V130:V133" si="263">T130*U130</f>
        <v>0</v>
      </c>
      <c r="W130" s="358"/>
      <c r="X130" s="325"/>
      <c r="Y130" s="326">
        <f t="shared" ref="Y130:Y133" si="264">W130*X130</f>
        <v>0</v>
      </c>
      <c r="Z130" s="324"/>
      <c r="AA130" s="325"/>
      <c r="AB130" s="357">
        <f t="shared" ref="AB130:AB133" si="265">Z130*AA130</f>
        <v>0</v>
      </c>
      <c r="AC130" s="329">
        <f t="shared" ref="AC130:AC134" si="266">G130+M130+S130+Y130</f>
        <v>55000</v>
      </c>
      <c r="AD130" s="359">
        <f t="shared" ref="AD130:AD134" si="267">J130+P130+V130+AB130</f>
        <v>55000</v>
      </c>
      <c r="AE130" s="329">
        <f t="shared" ref="AE130:AE134" si="268">AC130-AD130</f>
        <v>0</v>
      </c>
      <c r="AF130" s="332">
        <f t="shared" ref="AF130:AF134" si="269">AE130/AC130</f>
        <v>0</v>
      </c>
      <c r="AG130" s="333"/>
      <c r="AH130" s="129"/>
      <c r="AI130" s="129"/>
    </row>
    <row r="131" spans="1:35" ht="30" customHeight="1" x14ac:dyDescent="0.2">
      <c r="A131" s="143" t="s">
        <v>111</v>
      </c>
      <c r="B131" s="298" t="s">
        <v>115</v>
      </c>
      <c r="C131" s="383" t="s">
        <v>239</v>
      </c>
      <c r="D131" s="295" t="s">
        <v>240</v>
      </c>
      <c r="E131" s="261"/>
      <c r="F131" s="262"/>
      <c r="G131" s="149">
        <f t="shared" si="258"/>
        <v>0</v>
      </c>
      <c r="H131" s="261"/>
      <c r="I131" s="262"/>
      <c r="J131" s="168">
        <f t="shared" si="259"/>
        <v>0</v>
      </c>
      <c r="K131" s="235"/>
      <c r="L131" s="148"/>
      <c r="M131" s="168">
        <f t="shared" si="260"/>
        <v>0</v>
      </c>
      <c r="N131" s="147"/>
      <c r="O131" s="148"/>
      <c r="P131" s="168">
        <f t="shared" si="261"/>
        <v>0</v>
      </c>
      <c r="Q131" s="235"/>
      <c r="R131" s="148"/>
      <c r="S131" s="168">
        <f t="shared" si="262"/>
        <v>0</v>
      </c>
      <c r="T131" s="147"/>
      <c r="U131" s="148"/>
      <c r="V131" s="168">
        <f t="shared" si="263"/>
        <v>0</v>
      </c>
      <c r="W131" s="235"/>
      <c r="X131" s="148"/>
      <c r="Y131" s="168">
        <f t="shared" si="264"/>
        <v>0</v>
      </c>
      <c r="Z131" s="147"/>
      <c r="AA131" s="148"/>
      <c r="AB131" s="149">
        <f t="shared" si="265"/>
        <v>0</v>
      </c>
      <c r="AC131" s="150">
        <f t="shared" si="266"/>
        <v>0</v>
      </c>
      <c r="AD131" s="362">
        <f t="shared" si="267"/>
        <v>0</v>
      </c>
      <c r="AE131" s="150">
        <f t="shared" si="268"/>
        <v>0</v>
      </c>
      <c r="AF131" s="296" t="e">
        <f t="shared" si="269"/>
        <v>#DIV/0!</v>
      </c>
      <c r="AG131" s="297"/>
      <c r="AH131" s="129"/>
      <c r="AI131" s="129"/>
    </row>
    <row r="132" spans="1:35" ht="30" customHeight="1" x14ac:dyDescent="0.2">
      <c r="A132" s="143" t="s">
        <v>111</v>
      </c>
      <c r="B132" s="298" t="s">
        <v>116</v>
      </c>
      <c r="C132" s="383" t="s">
        <v>241</v>
      </c>
      <c r="D132" s="365" t="s">
        <v>240</v>
      </c>
      <c r="E132" s="261">
        <v>1</v>
      </c>
      <c r="F132" s="262">
        <v>29000</v>
      </c>
      <c r="G132" s="149">
        <f t="shared" si="258"/>
        <v>29000</v>
      </c>
      <c r="H132" s="261">
        <v>1</v>
      </c>
      <c r="I132" s="262">
        <v>29000</v>
      </c>
      <c r="J132" s="168">
        <f t="shared" si="259"/>
        <v>29000</v>
      </c>
      <c r="K132" s="235"/>
      <c r="L132" s="148"/>
      <c r="M132" s="168">
        <f t="shared" si="260"/>
        <v>0</v>
      </c>
      <c r="N132" s="147"/>
      <c r="O132" s="148"/>
      <c r="P132" s="168">
        <f t="shared" si="261"/>
        <v>0</v>
      </c>
      <c r="Q132" s="235"/>
      <c r="R132" s="148"/>
      <c r="S132" s="168">
        <f t="shared" si="262"/>
        <v>0</v>
      </c>
      <c r="T132" s="147"/>
      <c r="U132" s="148"/>
      <c r="V132" s="168">
        <f t="shared" si="263"/>
        <v>0</v>
      </c>
      <c r="W132" s="235"/>
      <c r="X132" s="148"/>
      <c r="Y132" s="168">
        <f t="shared" si="264"/>
        <v>0</v>
      </c>
      <c r="Z132" s="147"/>
      <c r="AA132" s="148"/>
      <c r="AB132" s="149">
        <f t="shared" si="265"/>
        <v>0</v>
      </c>
      <c r="AC132" s="150">
        <f t="shared" si="266"/>
        <v>29000</v>
      </c>
      <c r="AD132" s="362">
        <f t="shared" si="267"/>
        <v>29000</v>
      </c>
      <c r="AE132" s="150">
        <f t="shared" si="268"/>
        <v>0</v>
      </c>
      <c r="AF132" s="296">
        <f t="shared" si="269"/>
        <v>0</v>
      </c>
      <c r="AG132" s="297"/>
      <c r="AH132" s="129"/>
      <c r="AI132" s="129"/>
    </row>
    <row r="133" spans="1:35" ht="30" customHeight="1" x14ac:dyDescent="0.2">
      <c r="A133" s="169" t="s">
        <v>111</v>
      </c>
      <c r="B133" s="366" t="s">
        <v>162</v>
      </c>
      <c r="C133" s="367" t="s">
        <v>242</v>
      </c>
      <c r="D133" s="384" t="s">
        <v>240</v>
      </c>
      <c r="E133" s="173"/>
      <c r="F133" s="174"/>
      <c r="G133" s="175">
        <f t="shared" si="258"/>
        <v>0</v>
      </c>
      <c r="H133" s="173"/>
      <c r="I133" s="174"/>
      <c r="J133" s="176">
        <f t="shared" si="259"/>
        <v>0</v>
      </c>
      <c r="K133" s="237"/>
      <c r="L133" s="174"/>
      <c r="M133" s="176">
        <f t="shared" si="260"/>
        <v>0</v>
      </c>
      <c r="N133" s="173"/>
      <c r="O133" s="174"/>
      <c r="P133" s="176">
        <f t="shared" si="261"/>
        <v>0</v>
      </c>
      <c r="Q133" s="237"/>
      <c r="R133" s="174"/>
      <c r="S133" s="176">
        <f t="shared" si="262"/>
        <v>0</v>
      </c>
      <c r="T133" s="173"/>
      <c r="U133" s="174"/>
      <c r="V133" s="176">
        <f t="shared" si="263"/>
        <v>0</v>
      </c>
      <c r="W133" s="237"/>
      <c r="X133" s="174"/>
      <c r="Y133" s="176">
        <f t="shared" si="264"/>
        <v>0</v>
      </c>
      <c r="Z133" s="173"/>
      <c r="AA133" s="174"/>
      <c r="AB133" s="175">
        <f t="shared" si="265"/>
        <v>0</v>
      </c>
      <c r="AC133" s="271">
        <f t="shared" si="266"/>
        <v>0</v>
      </c>
      <c r="AD133" s="368">
        <f t="shared" si="267"/>
        <v>0</v>
      </c>
      <c r="AE133" s="271">
        <f t="shared" si="268"/>
        <v>0</v>
      </c>
      <c r="AF133" s="385" t="e">
        <f t="shared" si="269"/>
        <v>#DIV/0!</v>
      </c>
      <c r="AG133" s="386"/>
      <c r="AH133" s="129"/>
      <c r="AI133" s="129"/>
    </row>
    <row r="134" spans="1:35" ht="15" customHeight="1" x14ac:dyDescent="0.2">
      <c r="A134" s="546" t="s">
        <v>243</v>
      </c>
      <c r="B134" s="547"/>
      <c r="C134" s="548"/>
      <c r="D134" s="306"/>
      <c r="E134" s="370">
        <f t="shared" ref="E134:AB134" si="270">SUM(E130:E133)</f>
        <v>6</v>
      </c>
      <c r="F134" s="371">
        <f t="shared" si="270"/>
        <v>40000</v>
      </c>
      <c r="G134" s="372">
        <f t="shared" si="270"/>
        <v>84000</v>
      </c>
      <c r="H134" s="373">
        <f t="shared" si="270"/>
        <v>6</v>
      </c>
      <c r="I134" s="374">
        <f t="shared" si="270"/>
        <v>40000</v>
      </c>
      <c r="J134" s="374">
        <f t="shared" si="270"/>
        <v>84000</v>
      </c>
      <c r="K134" s="375">
        <f t="shared" si="270"/>
        <v>0</v>
      </c>
      <c r="L134" s="371">
        <f t="shared" si="270"/>
        <v>0</v>
      </c>
      <c r="M134" s="371">
        <f t="shared" si="270"/>
        <v>0</v>
      </c>
      <c r="N134" s="370">
        <f t="shared" si="270"/>
        <v>0</v>
      </c>
      <c r="O134" s="371">
        <f t="shared" si="270"/>
        <v>0</v>
      </c>
      <c r="P134" s="371">
        <f t="shared" si="270"/>
        <v>0</v>
      </c>
      <c r="Q134" s="375">
        <f t="shared" si="270"/>
        <v>0</v>
      </c>
      <c r="R134" s="371">
        <f t="shared" si="270"/>
        <v>0</v>
      </c>
      <c r="S134" s="371">
        <f t="shared" si="270"/>
        <v>0</v>
      </c>
      <c r="T134" s="370">
        <f t="shared" si="270"/>
        <v>0</v>
      </c>
      <c r="U134" s="371">
        <f t="shared" si="270"/>
        <v>0</v>
      </c>
      <c r="V134" s="371">
        <f t="shared" si="270"/>
        <v>0</v>
      </c>
      <c r="W134" s="375">
        <f t="shared" si="270"/>
        <v>0</v>
      </c>
      <c r="X134" s="371">
        <f t="shared" si="270"/>
        <v>0</v>
      </c>
      <c r="Y134" s="371">
        <f t="shared" si="270"/>
        <v>0</v>
      </c>
      <c r="Z134" s="370">
        <f t="shared" si="270"/>
        <v>0</v>
      </c>
      <c r="AA134" s="371">
        <f t="shared" si="270"/>
        <v>0</v>
      </c>
      <c r="AB134" s="371">
        <f t="shared" si="270"/>
        <v>0</v>
      </c>
      <c r="AC134" s="310">
        <f t="shared" si="266"/>
        <v>84000</v>
      </c>
      <c r="AD134" s="376">
        <f t="shared" si="267"/>
        <v>84000</v>
      </c>
      <c r="AE134" s="387">
        <f t="shared" si="268"/>
        <v>0</v>
      </c>
      <c r="AF134" s="388">
        <f t="shared" si="269"/>
        <v>0</v>
      </c>
      <c r="AG134" s="389"/>
      <c r="AH134" s="129"/>
      <c r="AI134" s="129"/>
    </row>
    <row r="135" spans="1:35" ht="15" customHeight="1" x14ac:dyDescent="0.2">
      <c r="A135" s="390" t="s">
        <v>106</v>
      </c>
      <c r="B135" s="283" t="s">
        <v>244</v>
      </c>
      <c r="C135" s="195" t="s">
        <v>245</v>
      </c>
      <c r="D135" s="274"/>
      <c r="E135" s="275"/>
      <c r="F135" s="276"/>
      <c r="G135" s="276"/>
      <c r="H135" s="275"/>
      <c r="I135" s="276"/>
      <c r="J135" s="276"/>
      <c r="K135" s="276"/>
      <c r="L135" s="276"/>
      <c r="M135" s="277"/>
      <c r="N135" s="275"/>
      <c r="O135" s="276"/>
      <c r="P135" s="277"/>
      <c r="Q135" s="276"/>
      <c r="R135" s="276"/>
      <c r="S135" s="277"/>
      <c r="T135" s="275"/>
      <c r="U135" s="276"/>
      <c r="V135" s="277"/>
      <c r="W135" s="276"/>
      <c r="X135" s="276"/>
      <c r="Y135" s="277"/>
      <c r="Z135" s="275"/>
      <c r="AA135" s="276"/>
      <c r="AB135" s="277"/>
      <c r="AC135" s="275"/>
      <c r="AD135" s="276"/>
      <c r="AE135" s="350"/>
      <c r="AF135" s="380"/>
      <c r="AG135" s="381"/>
      <c r="AH135" s="129"/>
      <c r="AI135" s="129"/>
    </row>
    <row r="136" spans="1:35" ht="30" customHeight="1" x14ac:dyDescent="0.2">
      <c r="A136" s="130" t="s">
        <v>108</v>
      </c>
      <c r="B136" s="131" t="s">
        <v>246</v>
      </c>
      <c r="C136" s="278" t="s">
        <v>247</v>
      </c>
      <c r="D136" s="209"/>
      <c r="E136" s="230">
        <f t="shared" ref="E136:F136" si="271">SUM(E137:E139)</f>
        <v>24</v>
      </c>
      <c r="F136" s="231">
        <f t="shared" si="271"/>
        <v>11656</v>
      </c>
      <c r="G136" s="232">
        <f>SUM(G137:G141)</f>
        <v>110848</v>
      </c>
      <c r="H136" s="134">
        <f t="shared" ref="H136:I136" si="272">SUM(H137:H139)</f>
        <v>24</v>
      </c>
      <c r="I136" s="135">
        <f t="shared" si="272"/>
        <v>11656</v>
      </c>
      <c r="J136" s="167">
        <f>SUM(J137:J141)</f>
        <v>110848</v>
      </c>
      <c r="K136" s="243">
        <f t="shared" ref="K136:AB136" si="273">SUM(K137:K139)</f>
        <v>0</v>
      </c>
      <c r="L136" s="231">
        <f t="shared" si="273"/>
        <v>0</v>
      </c>
      <c r="M136" s="244">
        <f t="shared" si="273"/>
        <v>0</v>
      </c>
      <c r="N136" s="230">
        <f t="shared" si="273"/>
        <v>0</v>
      </c>
      <c r="O136" s="231">
        <f t="shared" si="273"/>
        <v>0</v>
      </c>
      <c r="P136" s="244">
        <f t="shared" si="273"/>
        <v>0</v>
      </c>
      <c r="Q136" s="243">
        <f t="shared" si="273"/>
        <v>0</v>
      </c>
      <c r="R136" s="231">
        <f t="shared" si="273"/>
        <v>0</v>
      </c>
      <c r="S136" s="244">
        <f t="shared" si="273"/>
        <v>0</v>
      </c>
      <c r="T136" s="230">
        <f t="shared" si="273"/>
        <v>0</v>
      </c>
      <c r="U136" s="231">
        <f t="shared" si="273"/>
        <v>0</v>
      </c>
      <c r="V136" s="244">
        <f t="shared" si="273"/>
        <v>0</v>
      </c>
      <c r="W136" s="243">
        <f t="shared" si="273"/>
        <v>0</v>
      </c>
      <c r="X136" s="231">
        <f t="shared" si="273"/>
        <v>0</v>
      </c>
      <c r="Y136" s="244">
        <f t="shared" si="273"/>
        <v>0</v>
      </c>
      <c r="Z136" s="230">
        <f t="shared" si="273"/>
        <v>0</v>
      </c>
      <c r="AA136" s="231">
        <f t="shared" si="273"/>
        <v>0</v>
      </c>
      <c r="AB136" s="244">
        <f t="shared" si="273"/>
        <v>0</v>
      </c>
      <c r="AC136" s="137">
        <f t="shared" ref="AC136:AC140" si="274">G136+M136+S136+Y136</f>
        <v>110848</v>
      </c>
      <c r="AD136" s="391">
        <f t="shared" ref="AD136:AD140" si="275">J136+P136+V136+AB136</f>
        <v>110848</v>
      </c>
      <c r="AE136" s="392">
        <f t="shared" ref="AE136:AE140" si="276">AC136-AD136</f>
        <v>0</v>
      </c>
      <c r="AF136" s="393">
        <f t="shared" ref="AF136:AF140" si="277">AE136/AC136</f>
        <v>0</v>
      </c>
      <c r="AG136" s="394"/>
      <c r="AH136" s="142"/>
      <c r="AI136" s="142"/>
    </row>
    <row r="137" spans="1:35" ht="30" customHeight="1" x14ac:dyDescent="0.2">
      <c r="A137" s="143" t="s">
        <v>111</v>
      </c>
      <c r="B137" s="144" t="s">
        <v>112</v>
      </c>
      <c r="C137" s="280" t="s">
        <v>248</v>
      </c>
      <c r="D137" s="260" t="s">
        <v>249</v>
      </c>
      <c r="E137" s="261">
        <v>8</v>
      </c>
      <c r="F137" s="262">
        <v>4600</v>
      </c>
      <c r="G137" s="149">
        <f t="shared" ref="G137:G141" si="278">E137*F137</f>
        <v>36800</v>
      </c>
      <c r="H137" s="147">
        <f t="shared" ref="H137:I137" si="279">E137</f>
        <v>8</v>
      </c>
      <c r="I137" s="148">
        <f t="shared" si="279"/>
        <v>4600</v>
      </c>
      <c r="J137" s="168">
        <f t="shared" ref="J137:J141" si="280">H137*I137</f>
        <v>36800</v>
      </c>
      <c r="K137" s="235"/>
      <c r="L137" s="148"/>
      <c r="M137" s="168">
        <f t="shared" ref="M137:M139" si="281">K137*L137</f>
        <v>0</v>
      </c>
      <c r="N137" s="147"/>
      <c r="O137" s="148"/>
      <c r="P137" s="168">
        <f t="shared" ref="P137:P139" si="282">N137*O137</f>
        <v>0</v>
      </c>
      <c r="Q137" s="235"/>
      <c r="R137" s="148"/>
      <c r="S137" s="168">
        <f t="shared" ref="S137:S139" si="283">Q137*R137</f>
        <v>0</v>
      </c>
      <c r="T137" s="147"/>
      <c r="U137" s="148"/>
      <c r="V137" s="168">
        <f t="shared" ref="V137:V139" si="284">T137*U137</f>
        <v>0</v>
      </c>
      <c r="W137" s="235"/>
      <c r="X137" s="148"/>
      <c r="Y137" s="168">
        <f t="shared" ref="Y137:Y139" si="285">W137*X137</f>
        <v>0</v>
      </c>
      <c r="Z137" s="147"/>
      <c r="AA137" s="148"/>
      <c r="AB137" s="168">
        <f t="shared" ref="AB137:AB139" si="286">Z137*AA137</f>
        <v>0</v>
      </c>
      <c r="AC137" s="150">
        <f t="shared" si="274"/>
        <v>36800</v>
      </c>
      <c r="AD137" s="362">
        <f t="shared" si="275"/>
        <v>36800</v>
      </c>
      <c r="AE137" s="150">
        <f t="shared" si="276"/>
        <v>0</v>
      </c>
      <c r="AF137" s="296">
        <f t="shared" si="277"/>
        <v>0</v>
      </c>
      <c r="AG137" s="297"/>
      <c r="AH137" s="129"/>
      <c r="AI137" s="129"/>
    </row>
    <row r="138" spans="1:35" ht="30" customHeight="1" x14ac:dyDescent="0.2">
      <c r="A138" s="143" t="s">
        <v>111</v>
      </c>
      <c r="B138" s="144" t="s">
        <v>115</v>
      </c>
      <c r="C138" s="280" t="s">
        <v>250</v>
      </c>
      <c r="D138" s="260" t="s">
        <v>249</v>
      </c>
      <c r="E138" s="261">
        <v>8</v>
      </c>
      <c r="F138" s="262">
        <v>4600</v>
      </c>
      <c r="G138" s="149">
        <f t="shared" si="278"/>
        <v>36800</v>
      </c>
      <c r="H138" s="147">
        <f t="shared" ref="H138:I138" si="287">E138</f>
        <v>8</v>
      </c>
      <c r="I138" s="148">
        <f t="shared" si="287"/>
        <v>4600</v>
      </c>
      <c r="J138" s="168">
        <f t="shared" si="280"/>
        <v>36800</v>
      </c>
      <c r="K138" s="235"/>
      <c r="L138" s="148"/>
      <c r="M138" s="168">
        <f t="shared" si="281"/>
        <v>0</v>
      </c>
      <c r="N138" s="147"/>
      <c r="O138" s="148"/>
      <c r="P138" s="168">
        <f t="shared" si="282"/>
        <v>0</v>
      </c>
      <c r="Q138" s="235"/>
      <c r="R138" s="148"/>
      <c r="S138" s="168">
        <f t="shared" si="283"/>
        <v>0</v>
      </c>
      <c r="T138" s="147"/>
      <c r="U138" s="148"/>
      <c r="V138" s="168">
        <f t="shared" si="284"/>
        <v>0</v>
      </c>
      <c r="W138" s="235"/>
      <c r="X138" s="148"/>
      <c r="Y138" s="168">
        <f t="shared" si="285"/>
        <v>0</v>
      </c>
      <c r="Z138" s="147"/>
      <c r="AA138" s="148"/>
      <c r="AB138" s="168">
        <f t="shared" si="286"/>
        <v>0</v>
      </c>
      <c r="AC138" s="150">
        <f t="shared" si="274"/>
        <v>36800</v>
      </c>
      <c r="AD138" s="362">
        <f t="shared" si="275"/>
        <v>36800</v>
      </c>
      <c r="AE138" s="150">
        <f t="shared" si="276"/>
        <v>0</v>
      </c>
      <c r="AF138" s="296">
        <f t="shared" si="277"/>
        <v>0</v>
      </c>
      <c r="AG138" s="297"/>
      <c r="AH138" s="129"/>
      <c r="AI138" s="129"/>
    </row>
    <row r="139" spans="1:35" ht="30" customHeight="1" x14ac:dyDescent="0.2">
      <c r="A139" s="143" t="s">
        <v>111</v>
      </c>
      <c r="B139" s="156" t="s">
        <v>116</v>
      </c>
      <c r="C139" s="280" t="s">
        <v>251</v>
      </c>
      <c r="D139" s="260" t="s">
        <v>249</v>
      </c>
      <c r="E139" s="261">
        <v>8</v>
      </c>
      <c r="F139" s="262">
        <v>2456</v>
      </c>
      <c r="G139" s="149">
        <f t="shared" si="278"/>
        <v>19648</v>
      </c>
      <c r="H139" s="147">
        <f t="shared" ref="H139:I139" si="288">E139</f>
        <v>8</v>
      </c>
      <c r="I139" s="148">
        <f t="shared" si="288"/>
        <v>2456</v>
      </c>
      <c r="J139" s="168">
        <f t="shared" si="280"/>
        <v>19648</v>
      </c>
      <c r="K139" s="257"/>
      <c r="L139" s="160"/>
      <c r="M139" s="258">
        <f t="shared" si="281"/>
        <v>0</v>
      </c>
      <c r="N139" s="159"/>
      <c r="O139" s="160"/>
      <c r="P139" s="258">
        <f t="shared" si="282"/>
        <v>0</v>
      </c>
      <c r="Q139" s="257"/>
      <c r="R139" s="160"/>
      <c r="S139" s="258">
        <f t="shared" si="283"/>
        <v>0</v>
      </c>
      <c r="T139" s="159"/>
      <c r="U139" s="160"/>
      <c r="V139" s="258">
        <f t="shared" si="284"/>
        <v>0</v>
      </c>
      <c r="W139" s="257"/>
      <c r="X139" s="160"/>
      <c r="Y139" s="258">
        <f t="shared" si="285"/>
        <v>0</v>
      </c>
      <c r="Z139" s="159"/>
      <c r="AA139" s="160"/>
      <c r="AB139" s="395">
        <f t="shared" si="286"/>
        <v>0</v>
      </c>
      <c r="AC139" s="152">
        <f t="shared" si="274"/>
        <v>19648</v>
      </c>
      <c r="AD139" s="362">
        <f t="shared" si="275"/>
        <v>19648</v>
      </c>
      <c r="AE139" s="162">
        <f t="shared" si="276"/>
        <v>0</v>
      </c>
      <c r="AF139" s="396">
        <f t="shared" si="277"/>
        <v>0</v>
      </c>
      <c r="AG139" s="397"/>
      <c r="AH139" s="129"/>
      <c r="AI139" s="129"/>
    </row>
    <row r="140" spans="1:35" ht="15" customHeight="1" x14ac:dyDescent="0.2">
      <c r="A140" s="143" t="s">
        <v>111</v>
      </c>
      <c r="B140" s="144" t="s">
        <v>162</v>
      </c>
      <c r="C140" s="280" t="s">
        <v>252</v>
      </c>
      <c r="D140" s="398" t="s">
        <v>249</v>
      </c>
      <c r="E140" s="261">
        <v>8</v>
      </c>
      <c r="F140" s="262">
        <v>1200</v>
      </c>
      <c r="G140" s="149">
        <f t="shared" si="278"/>
        <v>9600</v>
      </c>
      <c r="H140" s="147">
        <f t="shared" ref="H140:I140" si="289">E140</f>
        <v>8</v>
      </c>
      <c r="I140" s="148">
        <f t="shared" si="289"/>
        <v>1200</v>
      </c>
      <c r="J140" s="168">
        <f t="shared" si="280"/>
        <v>9600</v>
      </c>
      <c r="K140" s="399"/>
      <c r="L140" s="400"/>
      <c r="M140" s="401"/>
      <c r="N140" s="402"/>
      <c r="O140" s="400"/>
      <c r="P140" s="401"/>
      <c r="Q140" s="399"/>
      <c r="R140" s="400"/>
      <c r="S140" s="401"/>
      <c r="T140" s="402"/>
      <c r="U140" s="400"/>
      <c r="V140" s="401"/>
      <c r="W140" s="399"/>
      <c r="X140" s="400"/>
      <c r="Y140" s="401"/>
      <c r="Z140" s="402"/>
      <c r="AA140" s="400"/>
      <c r="AB140" s="403"/>
      <c r="AC140" s="404">
        <f t="shared" si="274"/>
        <v>9600</v>
      </c>
      <c r="AD140" s="404">
        <f t="shared" si="275"/>
        <v>9600</v>
      </c>
      <c r="AE140" s="164">
        <f t="shared" si="276"/>
        <v>0</v>
      </c>
      <c r="AF140" s="396">
        <f t="shared" si="277"/>
        <v>0</v>
      </c>
      <c r="AG140" s="405"/>
      <c r="AH140" s="142"/>
      <c r="AI140" s="142"/>
    </row>
    <row r="141" spans="1:35" ht="15" customHeight="1" x14ac:dyDescent="0.2">
      <c r="A141" s="155" t="s">
        <v>111</v>
      </c>
      <c r="B141" s="144" t="s">
        <v>201</v>
      </c>
      <c r="C141" s="280" t="s">
        <v>253</v>
      </c>
      <c r="D141" s="398" t="s">
        <v>249</v>
      </c>
      <c r="E141" s="406">
        <v>8</v>
      </c>
      <c r="F141" s="407">
        <v>1000</v>
      </c>
      <c r="G141" s="149">
        <f t="shared" si="278"/>
        <v>8000</v>
      </c>
      <c r="H141" s="147">
        <f t="shared" ref="H141:I141" si="290">E141</f>
        <v>8</v>
      </c>
      <c r="I141" s="148">
        <f t="shared" si="290"/>
        <v>1000</v>
      </c>
      <c r="J141" s="168">
        <f t="shared" si="280"/>
        <v>8000</v>
      </c>
      <c r="K141" s="399"/>
      <c r="L141" s="400"/>
      <c r="M141" s="401"/>
      <c r="N141" s="402"/>
      <c r="O141" s="400"/>
      <c r="P141" s="401"/>
      <c r="Q141" s="399"/>
      <c r="R141" s="400"/>
      <c r="S141" s="401"/>
      <c r="T141" s="402"/>
      <c r="U141" s="400"/>
      <c r="V141" s="401"/>
      <c r="W141" s="399"/>
      <c r="X141" s="400"/>
      <c r="Y141" s="401"/>
      <c r="Z141" s="402"/>
      <c r="AA141" s="400"/>
      <c r="AB141" s="403"/>
      <c r="AC141" s="404"/>
      <c r="AD141" s="404"/>
      <c r="AE141" s="408"/>
      <c r="AF141" s="409"/>
      <c r="AG141" s="405"/>
      <c r="AH141" s="142"/>
      <c r="AI141" s="142"/>
    </row>
    <row r="142" spans="1:35" ht="15" customHeight="1" x14ac:dyDescent="0.2">
      <c r="A142" s="130" t="s">
        <v>108</v>
      </c>
      <c r="B142" s="131" t="s">
        <v>254</v>
      </c>
      <c r="C142" s="279" t="s">
        <v>255</v>
      </c>
      <c r="D142" s="133"/>
      <c r="E142" s="134">
        <f t="shared" ref="E142:AB142" si="291">SUM(E143:E145)</f>
        <v>0</v>
      </c>
      <c r="F142" s="135">
        <f t="shared" si="291"/>
        <v>0</v>
      </c>
      <c r="G142" s="136">
        <f t="shared" si="291"/>
        <v>0</v>
      </c>
      <c r="H142" s="134">
        <f t="shared" si="291"/>
        <v>0</v>
      </c>
      <c r="I142" s="135">
        <f t="shared" si="291"/>
        <v>0</v>
      </c>
      <c r="J142" s="167">
        <f t="shared" si="291"/>
        <v>0</v>
      </c>
      <c r="K142" s="233">
        <f t="shared" si="291"/>
        <v>0</v>
      </c>
      <c r="L142" s="135">
        <f t="shared" si="291"/>
        <v>0</v>
      </c>
      <c r="M142" s="167">
        <f t="shared" si="291"/>
        <v>0</v>
      </c>
      <c r="N142" s="134">
        <f t="shared" si="291"/>
        <v>0</v>
      </c>
      <c r="O142" s="135">
        <f t="shared" si="291"/>
        <v>0</v>
      </c>
      <c r="P142" s="167">
        <f t="shared" si="291"/>
        <v>0</v>
      </c>
      <c r="Q142" s="233">
        <f t="shared" si="291"/>
        <v>0</v>
      </c>
      <c r="R142" s="135">
        <f t="shared" si="291"/>
        <v>0</v>
      </c>
      <c r="S142" s="167">
        <f t="shared" si="291"/>
        <v>0</v>
      </c>
      <c r="T142" s="134">
        <f t="shared" si="291"/>
        <v>0</v>
      </c>
      <c r="U142" s="135">
        <f t="shared" si="291"/>
        <v>0</v>
      </c>
      <c r="V142" s="167">
        <f t="shared" si="291"/>
        <v>0</v>
      </c>
      <c r="W142" s="233">
        <f t="shared" si="291"/>
        <v>0</v>
      </c>
      <c r="X142" s="135">
        <f t="shared" si="291"/>
        <v>0</v>
      </c>
      <c r="Y142" s="167">
        <f t="shared" si="291"/>
        <v>0</v>
      </c>
      <c r="Z142" s="134">
        <f t="shared" si="291"/>
        <v>0</v>
      </c>
      <c r="AA142" s="135">
        <f t="shared" si="291"/>
        <v>0</v>
      </c>
      <c r="AB142" s="167">
        <f t="shared" si="291"/>
        <v>0</v>
      </c>
      <c r="AC142" s="134">
        <f t="shared" ref="AC142:AC162" si="292">G142+M142+S142+Y142</f>
        <v>0</v>
      </c>
      <c r="AD142" s="167">
        <f t="shared" ref="AD142:AD162" si="293">J142+P142+V142+AB142</f>
        <v>0</v>
      </c>
      <c r="AE142" s="392">
        <f t="shared" ref="AE142:AE163" si="294">AC142-AD142</f>
        <v>0</v>
      </c>
      <c r="AF142" s="393" t="e">
        <f t="shared" ref="AF142:AF163" si="295">AE142/AC142</f>
        <v>#DIV/0!</v>
      </c>
      <c r="AG142" s="394"/>
      <c r="AH142" s="142"/>
      <c r="AI142" s="142"/>
    </row>
    <row r="143" spans="1:35" ht="30" customHeight="1" x14ac:dyDescent="0.2">
      <c r="A143" s="143" t="s">
        <v>111</v>
      </c>
      <c r="B143" s="144" t="s">
        <v>112</v>
      </c>
      <c r="C143" s="145" t="s">
        <v>256</v>
      </c>
      <c r="D143" s="146" t="s">
        <v>131</v>
      </c>
      <c r="E143" s="147"/>
      <c r="F143" s="148"/>
      <c r="G143" s="149">
        <f t="shared" ref="G143:G145" si="296">E143*F143</f>
        <v>0</v>
      </c>
      <c r="H143" s="147"/>
      <c r="I143" s="148"/>
      <c r="J143" s="168">
        <f t="shared" ref="J143:J145" si="297">H143*I143</f>
        <v>0</v>
      </c>
      <c r="K143" s="235"/>
      <c r="L143" s="148"/>
      <c r="M143" s="168">
        <f t="shared" ref="M143:M145" si="298">K143*L143</f>
        <v>0</v>
      </c>
      <c r="N143" s="147"/>
      <c r="O143" s="148"/>
      <c r="P143" s="168">
        <f t="shared" ref="P143:P145" si="299">N143*O143</f>
        <v>0</v>
      </c>
      <c r="Q143" s="235"/>
      <c r="R143" s="148"/>
      <c r="S143" s="168">
        <f t="shared" ref="S143:S145" si="300">Q143*R143</f>
        <v>0</v>
      </c>
      <c r="T143" s="147"/>
      <c r="U143" s="148"/>
      <c r="V143" s="168">
        <f t="shared" ref="V143:V145" si="301">T143*U143</f>
        <v>0</v>
      </c>
      <c r="W143" s="235"/>
      <c r="X143" s="148"/>
      <c r="Y143" s="168">
        <f t="shared" ref="Y143:Y145" si="302">W143*X143</f>
        <v>0</v>
      </c>
      <c r="Z143" s="147"/>
      <c r="AA143" s="148"/>
      <c r="AB143" s="168">
        <f t="shared" ref="AB143:AB145" si="303">Z143*AA143</f>
        <v>0</v>
      </c>
      <c r="AC143" s="150">
        <f t="shared" si="292"/>
        <v>0</v>
      </c>
      <c r="AD143" s="362">
        <f t="shared" si="293"/>
        <v>0</v>
      </c>
      <c r="AE143" s="150">
        <f t="shared" si="294"/>
        <v>0</v>
      </c>
      <c r="AF143" s="296" t="e">
        <f t="shared" si="295"/>
        <v>#DIV/0!</v>
      </c>
      <c r="AG143" s="297"/>
      <c r="AH143" s="129"/>
      <c r="AI143" s="129"/>
    </row>
    <row r="144" spans="1:35" ht="30" customHeight="1" x14ac:dyDescent="0.2">
      <c r="A144" s="143" t="s">
        <v>111</v>
      </c>
      <c r="B144" s="144" t="s">
        <v>115</v>
      </c>
      <c r="C144" s="145" t="s">
        <v>256</v>
      </c>
      <c r="D144" s="146" t="s">
        <v>131</v>
      </c>
      <c r="E144" s="147"/>
      <c r="F144" s="148"/>
      <c r="G144" s="149">
        <f t="shared" si="296"/>
        <v>0</v>
      </c>
      <c r="H144" s="147"/>
      <c r="I144" s="148"/>
      <c r="J144" s="168">
        <f t="shared" si="297"/>
        <v>0</v>
      </c>
      <c r="K144" s="235"/>
      <c r="L144" s="148"/>
      <c r="M144" s="168">
        <f t="shared" si="298"/>
        <v>0</v>
      </c>
      <c r="N144" s="147"/>
      <c r="O144" s="148"/>
      <c r="P144" s="168">
        <f t="shared" si="299"/>
        <v>0</v>
      </c>
      <c r="Q144" s="235"/>
      <c r="R144" s="148"/>
      <c r="S144" s="168">
        <f t="shared" si="300"/>
        <v>0</v>
      </c>
      <c r="T144" s="147"/>
      <c r="U144" s="148"/>
      <c r="V144" s="168">
        <f t="shared" si="301"/>
        <v>0</v>
      </c>
      <c r="W144" s="235"/>
      <c r="X144" s="148"/>
      <c r="Y144" s="168">
        <f t="shared" si="302"/>
        <v>0</v>
      </c>
      <c r="Z144" s="147"/>
      <c r="AA144" s="148"/>
      <c r="AB144" s="168">
        <f t="shared" si="303"/>
        <v>0</v>
      </c>
      <c r="AC144" s="150">
        <f t="shared" si="292"/>
        <v>0</v>
      </c>
      <c r="AD144" s="362">
        <f t="shared" si="293"/>
        <v>0</v>
      </c>
      <c r="AE144" s="150">
        <f t="shared" si="294"/>
        <v>0</v>
      </c>
      <c r="AF144" s="296" t="e">
        <f t="shared" si="295"/>
        <v>#DIV/0!</v>
      </c>
      <c r="AG144" s="297"/>
      <c r="AH144" s="129"/>
      <c r="AI144" s="129"/>
    </row>
    <row r="145" spans="1:35" ht="30" customHeight="1" x14ac:dyDescent="0.2">
      <c r="A145" s="155" t="s">
        <v>111</v>
      </c>
      <c r="B145" s="156" t="s">
        <v>116</v>
      </c>
      <c r="C145" s="157" t="s">
        <v>256</v>
      </c>
      <c r="D145" s="158" t="s">
        <v>131</v>
      </c>
      <c r="E145" s="159"/>
      <c r="F145" s="160"/>
      <c r="G145" s="161">
        <f t="shared" si="296"/>
        <v>0</v>
      </c>
      <c r="H145" s="159"/>
      <c r="I145" s="160"/>
      <c r="J145" s="258">
        <f t="shared" si="297"/>
        <v>0</v>
      </c>
      <c r="K145" s="257"/>
      <c r="L145" s="160"/>
      <c r="M145" s="258">
        <f t="shared" si="298"/>
        <v>0</v>
      </c>
      <c r="N145" s="159"/>
      <c r="O145" s="160"/>
      <c r="P145" s="258">
        <f t="shared" si="299"/>
        <v>0</v>
      </c>
      <c r="Q145" s="257"/>
      <c r="R145" s="160"/>
      <c r="S145" s="258">
        <f t="shared" si="300"/>
        <v>0</v>
      </c>
      <c r="T145" s="159"/>
      <c r="U145" s="160"/>
      <c r="V145" s="258">
        <f t="shared" si="301"/>
        <v>0</v>
      </c>
      <c r="W145" s="257"/>
      <c r="X145" s="160"/>
      <c r="Y145" s="258">
        <f t="shared" si="302"/>
        <v>0</v>
      </c>
      <c r="Z145" s="159"/>
      <c r="AA145" s="160"/>
      <c r="AB145" s="258">
        <f t="shared" si="303"/>
        <v>0</v>
      </c>
      <c r="AC145" s="162">
        <f t="shared" si="292"/>
        <v>0</v>
      </c>
      <c r="AD145" s="410">
        <f t="shared" si="293"/>
        <v>0</v>
      </c>
      <c r="AE145" s="162">
        <f t="shared" si="294"/>
        <v>0</v>
      </c>
      <c r="AF145" s="396" t="e">
        <f t="shared" si="295"/>
        <v>#DIV/0!</v>
      </c>
      <c r="AG145" s="397"/>
      <c r="AH145" s="129"/>
      <c r="AI145" s="129"/>
    </row>
    <row r="146" spans="1:35" ht="15" customHeight="1" x14ac:dyDescent="0.2">
      <c r="A146" s="130" t="s">
        <v>108</v>
      </c>
      <c r="B146" s="131" t="s">
        <v>257</v>
      </c>
      <c r="C146" s="279" t="s">
        <v>258</v>
      </c>
      <c r="D146" s="133"/>
      <c r="E146" s="134">
        <f t="shared" ref="E146:AB146" si="304">SUM(E147:E151)</f>
        <v>0</v>
      </c>
      <c r="F146" s="135">
        <f t="shared" si="304"/>
        <v>0</v>
      </c>
      <c r="G146" s="136">
        <f t="shared" si="304"/>
        <v>0</v>
      </c>
      <c r="H146" s="134">
        <f t="shared" si="304"/>
        <v>0</v>
      </c>
      <c r="I146" s="135">
        <f t="shared" si="304"/>
        <v>0</v>
      </c>
      <c r="J146" s="167">
        <f t="shared" si="304"/>
        <v>0</v>
      </c>
      <c r="K146" s="233">
        <f t="shared" si="304"/>
        <v>0</v>
      </c>
      <c r="L146" s="135">
        <f t="shared" si="304"/>
        <v>0</v>
      </c>
      <c r="M146" s="167">
        <f t="shared" si="304"/>
        <v>0</v>
      </c>
      <c r="N146" s="134">
        <f t="shared" si="304"/>
        <v>0</v>
      </c>
      <c r="O146" s="135">
        <f t="shared" si="304"/>
        <v>0</v>
      </c>
      <c r="P146" s="167">
        <f t="shared" si="304"/>
        <v>0</v>
      </c>
      <c r="Q146" s="233">
        <f t="shared" si="304"/>
        <v>0</v>
      </c>
      <c r="R146" s="135">
        <f t="shared" si="304"/>
        <v>0</v>
      </c>
      <c r="S146" s="167">
        <f t="shared" si="304"/>
        <v>0</v>
      </c>
      <c r="T146" s="134">
        <f t="shared" si="304"/>
        <v>0</v>
      </c>
      <c r="U146" s="135">
        <f t="shared" si="304"/>
        <v>0</v>
      </c>
      <c r="V146" s="167">
        <f t="shared" si="304"/>
        <v>0</v>
      </c>
      <c r="W146" s="233">
        <f t="shared" si="304"/>
        <v>0</v>
      </c>
      <c r="X146" s="135">
        <f t="shared" si="304"/>
        <v>0</v>
      </c>
      <c r="Y146" s="167">
        <f t="shared" si="304"/>
        <v>0</v>
      </c>
      <c r="Z146" s="134">
        <f t="shared" si="304"/>
        <v>0</v>
      </c>
      <c r="AA146" s="135">
        <f t="shared" si="304"/>
        <v>0</v>
      </c>
      <c r="AB146" s="136">
        <f t="shared" si="304"/>
        <v>0</v>
      </c>
      <c r="AC146" s="392">
        <f t="shared" si="292"/>
        <v>0</v>
      </c>
      <c r="AD146" s="411">
        <f t="shared" si="293"/>
        <v>0</v>
      </c>
      <c r="AE146" s="392">
        <f t="shared" si="294"/>
        <v>0</v>
      </c>
      <c r="AF146" s="393" t="e">
        <f t="shared" si="295"/>
        <v>#DIV/0!</v>
      </c>
      <c r="AG146" s="394"/>
      <c r="AH146" s="142"/>
      <c r="AI146" s="142"/>
    </row>
    <row r="147" spans="1:35" ht="30" customHeight="1" x14ac:dyDescent="0.2">
      <c r="A147" s="143" t="s">
        <v>111</v>
      </c>
      <c r="B147" s="144" t="s">
        <v>112</v>
      </c>
      <c r="C147" s="145" t="s">
        <v>259</v>
      </c>
      <c r="D147" s="146" t="s">
        <v>260</v>
      </c>
      <c r="E147" s="147"/>
      <c r="F147" s="148"/>
      <c r="G147" s="149">
        <f t="shared" ref="G147:G151" si="305">E147*F147</f>
        <v>0</v>
      </c>
      <c r="H147" s="147"/>
      <c r="I147" s="148"/>
      <c r="J147" s="168">
        <f t="shared" ref="J147:J151" si="306">H147*I147</f>
        <v>0</v>
      </c>
      <c r="K147" s="235"/>
      <c r="L147" s="148"/>
      <c r="M147" s="168">
        <f t="shared" ref="M147:M151" si="307">K147*L147</f>
        <v>0</v>
      </c>
      <c r="N147" s="147"/>
      <c r="O147" s="148"/>
      <c r="P147" s="168">
        <f t="shared" ref="P147:P151" si="308">N147*O147</f>
        <v>0</v>
      </c>
      <c r="Q147" s="235"/>
      <c r="R147" s="148"/>
      <c r="S147" s="168">
        <f t="shared" ref="S147:S151" si="309">Q147*R147</f>
        <v>0</v>
      </c>
      <c r="T147" s="147"/>
      <c r="U147" s="148"/>
      <c r="V147" s="168">
        <f t="shared" ref="V147:V151" si="310">T147*U147</f>
        <v>0</v>
      </c>
      <c r="W147" s="235"/>
      <c r="X147" s="148"/>
      <c r="Y147" s="168">
        <f t="shared" ref="Y147:Y151" si="311">W147*X147</f>
        <v>0</v>
      </c>
      <c r="Z147" s="147"/>
      <c r="AA147" s="148"/>
      <c r="AB147" s="149">
        <f t="shared" ref="AB147:AB151" si="312">Z147*AA147</f>
        <v>0</v>
      </c>
      <c r="AC147" s="150">
        <f t="shared" si="292"/>
        <v>0</v>
      </c>
      <c r="AD147" s="362">
        <f t="shared" si="293"/>
        <v>0</v>
      </c>
      <c r="AE147" s="150">
        <f t="shared" si="294"/>
        <v>0</v>
      </c>
      <c r="AF147" s="296" t="e">
        <f t="shared" si="295"/>
        <v>#DIV/0!</v>
      </c>
      <c r="AG147" s="297"/>
      <c r="AH147" s="129"/>
      <c r="AI147" s="129"/>
    </row>
    <row r="148" spans="1:35" ht="30" customHeight="1" x14ac:dyDescent="0.2">
      <c r="A148" s="143" t="s">
        <v>111</v>
      </c>
      <c r="B148" s="144" t="s">
        <v>115</v>
      </c>
      <c r="C148" s="145" t="s">
        <v>261</v>
      </c>
      <c r="D148" s="146" t="s">
        <v>260</v>
      </c>
      <c r="E148" s="147"/>
      <c r="F148" s="148"/>
      <c r="G148" s="149">
        <f t="shared" si="305"/>
        <v>0</v>
      </c>
      <c r="H148" s="147"/>
      <c r="I148" s="148"/>
      <c r="J148" s="168">
        <f t="shared" si="306"/>
        <v>0</v>
      </c>
      <c r="K148" s="235"/>
      <c r="L148" s="148"/>
      <c r="M148" s="168">
        <f t="shared" si="307"/>
        <v>0</v>
      </c>
      <c r="N148" s="147"/>
      <c r="O148" s="148"/>
      <c r="P148" s="168">
        <f t="shared" si="308"/>
        <v>0</v>
      </c>
      <c r="Q148" s="235"/>
      <c r="R148" s="148"/>
      <c r="S148" s="168">
        <f t="shared" si="309"/>
        <v>0</v>
      </c>
      <c r="T148" s="147"/>
      <c r="U148" s="148"/>
      <c r="V148" s="168">
        <f t="shared" si="310"/>
        <v>0</v>
      </c>
      <c r="W148" s="235"/>
      <c r="X148" s="148"/>
      <c r="Y148" s="168">
        <f t="shared" si="311"/>
        <v>0</v>
      </c>
      <c r="Z148" s="147"/>
      <c r="AA148" s="148"/>
      <c r="AB148" s="149">
        <f t="shared" si="312"/>
        <v>0</v>
      </c>
      <c r="AC148" s="150">
        <f t="shared" si="292"/>
        <v>0</v>
      </c>
      <c r="AD148" s="362">
        <f t="shared" si="293"/>
        <v>0</v>
      </c>
      <c r="AE148" s="150">
        <f t="shared" si="294"/>
        <v>0</v>
      </c>
      <c r="AF148" s="296" t="e">
        <f t="shared" si="295"/>
        <v>#DIV/0!</v>
      </c>
      <c r="AG148" s="297"/>
      <c r="AH148" s="129"/>
      <c r="AI148" s="129"/>
    </row>
    <row r="149" spans="1:35" ht="30" customHeight="1" x14ac:dyDescent="0.2">
      <c r="A149" s="143" t="s">
        <v>111</v>
      </c>
      <c r="B149" s="144" t="s">
        <v>116</v>
      </c>
      <c r="C149" s="145" t="s">
        <v>262</v>
      </c>
      <c r="D149" s="146" t="s">
        <v>260</v>
      </c>
      <c r="E149" s="147"/>
      <c r="F149" s="148"/>
      <c r="G149" s="149">
        <f t="shared" si="305"/>
        <v>0</v>
      </c>
      <c r="H149" s="147"/>
      <c r="I149" s="148"/>
      <c r="J149" s="168">
        <f t="shared" si="306"/>
        <v>0</v>
      </c>
      <c r="K149" s="235"/>
      <c r="L149" s="148"/>
      <c r="M149" s="168">
        <f t="shared" si="307"/>
        <v>0</v>
      </c>
      <c r="N149" s="147"/>
      <c r="O149" s="148"/>
      <c r="P149" s="168">
        <f t="shared" si="308"/>
        <v>0</v>
      </c>
      <c r="Q149" s="235"/>
      <c r="R149" s="148"/>
      <c r="S149" s="168">
        <f t="shared" si="309"/>
        <v>0</v>
      </c>
      <c r="T149" s="147"/>
      <c r="U149" s="148"/>
      <c r="V149" s="168">
        <f t="shared" si="310"/>
        <v>0</v>
      </c>
      <c r="W149" s="235"/>
      <c r="X149" s="148"/>
      <c r="Y149" s="168">
        <f t="shared" si="311"/>
        <v>0</v>
      </c>
      <c r="Z149" s="147"/>
      <c r="AA149" s="148"/>
      <c r="AB149" s="149">
        <f t="shared" si="312"/>
        <v>0</v>
      </c>
      <c r="AC149" s="150">
        <f t="shared" si="292"/>
        <v>0</v>
      </c>
      <c r="AD149" s="362">
        <f t="shared" si="293"/>
        <v>0</v>
      </c>
      <c r="AE149" s="150">
        <f t="shared" si="294"/>
        <v>0</v>
      </c>
      <c r="AF149" s="296" t="e">
        <f t="shared" si="295"/>
        <v>#DIV/0!</v>
      </c>
      <c r="AG149" s="297"/>
      <c r="AH149" s="129"/>
      <c r="AI149" s="129"/>
    </row>
    <row r="150" spans="1:35" ht="30" customHeight="1" x14ac:dyDescent="0.2">
      <c r="A150" s="143" t="s">
        <v>111</v>
      </c>
      <c r="B150" s="144" t="s">
        <v>162</v>
      </c>
      <c r="C150" s="145" t="s">
        <v>263</v>
      </c>
      <c r="D150" s="146" t="s">
        <v>260</v>
      </c>
      <c r="E150" s="147"/>
      <c r="F150" s="148"/>
      <c r="G150" s="149">
        <f t="shared" si="305"/>
        <v>0</v>
      </c>
      <c r="H150" s="147"/>
      <c r="I150" s="148"/>
      <c r="J150" s="168">
        <f t="shared" si="306"/>
        <v>0</v>
      </c>
      <c r="K150" s="235"/>
      <c r="L150" s="148"/>
      <c r="M150" s="168">
        <f t="shared" si="307"/>
        <v>0</v>
      </c>
      <c r="N150" s="147"/>
      <c r="O150" s="148"/>
      <c r="P150" s="168">
        <f t="shared" si="308"/>
        <v>0</v>
      </c>
      <c r="Q150" s="235"/>
      <c r="R150" s="148"/>
      <c r="S150" s="168">
        <f t="shared" si="309"/>
        <v>0</v>
      </c>
      <c r="T150" s="147"/>
      <c r="U150" s="148"/>
      <c r="V150" s="168">
        <f t="shared" si="310"/>
        <v>0</v>
      </c>
      <c r="W150" s="235"/>
      <c r="X150" s="148"/>
      <c r="Y150" s="168">
        <f t="shared" si="311"/>
        <v>0</v>
      </c>
      <c r="Z150" s="147"/>
      <c r="AA150" s="148"/>
      <c r="AB150" s="149">
        <f t="shared" si="312"/>
        <v>0</v>
      </c>
      <c r="AC150" s="150">
        <f t="shared" si="292"/>
        <v>0</v>
      </c>
      <c r="AD150" s="362">
        <f t="shared" si="293"/>
        <v>0</v>
      </c>
      <c r="AE150" s="150">
        <f t="shared" si="294"/>
        <v>0</v>
      </c>
      <c r="AF150" s="296" t="e">
        <f t="shared" si="295"/>
        <v>#DIV/0!</v>
      </c>
      <c r="AG150" s="297"/>
      <c r="AH150" s="129"/>
      <c r="AI150" s="129"/>
    </row>
    <row r="151" spans="1:35" ht="30" customHeight="1" x14ac:dyDescent="0.2">
      <c r="A151" s="169" t="s">
        <v>111</v>
      </c>
      <c r="B151" s="170" t="s">
        <v>201</v>
      </c>
      <c r="C151" s="171" t="s">
        <v>264</v>
      </c>
      <c r="D151" s="172" t="s">
        <v>260</v>
      </c>
      <c r="E151" s="173"/>
      <c r="F151" s="174"/>
      <c r="G151" s="175">
        <f t="shared" si="305"/>
        <v>0</v>
      </c>
      <c r="H151" s="173"/>
      <c r="I151" s="174"/>
      <c r="J151" s="176">
        <f t="shared" si="306"/>
        <v>0</v>
      </c>
      <c r="K151" s="237"/>
      <c r="L151" s="174"/>
      <c r="M151" s="176">
        <f t="shared" si="307"/>
        <v>0</v>
      </c>
      <c r="N151" s="173"/>
      <c r="O151" s="174"/>
      <c r="P151" s="176">
        <f t="shared" si="308"/>
        <v>0</v>
      </c>
      <c r="Q151" s="237"/>
      <c r="R151" s="174"/>
      <c r="S151" s="176">
        <f t="shared" si="309"/>
        <v>0</v>
      </c>
      <c r="T151" s="173"/>
      <c r="U151" s="174"/>
      <c r="V151" s="176">
        <f t="shared" si="310"/>
        <v>0</v>
      </c>
      <c r="W151" s="237"/>
      <c r="X151" s="174"/>
      <c r="Y151" s="176">
        <f t="shared" si="311"/>
        <v>0</v>
      </c>
      <c r="Z151" s="173"/>
      <c r="AA151" s="174"/>
      <c r="AB151" s="175">
        <f t="shared" si="312"/>
        <v>0</v>
      </c>
      <c r="AC151" s="162">
        <f t="shared" si="292"/>
        <v>0</v>
      </c>
      <c r="AD151" s="410">
        <f t="shared" si="293"/>
        <v>0</v>
      </c>
      <c r="AE151" s="162">
        <f t="shared" si="294"/>
        <v>0</v>
      </c>
      <c r="AF151" s="396" t="e">
        <f t="shared" si="295"/>
        <v>#DIV/0!</v>
      </c>
      <c r="AG151" s="397"/>
      <c r="AH151" s="129"/>
      <c r="AI151" s="129"/>
    </row>
    <row r="152" spans="1:35" ht="15" customHeight="1" x14ac:dyDescent="0.2">
      <c r="A152" s="130" t="s">
        <v>108</v>
      </c>
      <c r="B152" s="131" t="s">
        <v>265</v>
      </c>
      <c r="C152" s="279" t="s">
        <v>245</v>
      </c>
      <c r="D152" s="133"/>
      <c r="E152" s="134">
        <f t="shared" ref="E152:AB152" si="313">SUM(E153:E161)</f>
        <v>110</v>
      </c>
      <c r="F152" s="135">
        <f t="shared" si="313"/>
        <v>85562</v>
      </c>
      <c r="G152" s="136">
        <f t="shared" si="313"/>
        <v>436602</v>
      </c>
      <c r="H152" s="134">
        <f t="shared" si="313"/>
        <v>110</v>
      </c>
      <c r="I152" s="135">
        <f t="shared" si="313"/>
        <v>85562</v>
      </c>
      <c r="J152" s="167">
        <f t="shared" si="313"/>
        <v>436602</v>
      </c>
      <c r="K152" s="233">
        <f t="shared" si="313"/>
        <v>0</v>
      </c>
      <c r="L152" s="135">
        <f t="shared" si="313"/>
        <v>0</v>
      </c>
      <c r="M152" s="167">
        <f t="shared" si="313"/>
        <v>0</v>
      </c>
      <c r="N152" s="134">
        <f t="shared" si="313"/>
        <v>0</v>
      </c>
      <c r="O152" s="135">
        <f t="shared" si="313"/>
        <v>0</v>
      </c>
      <c r="P152" s="167">
        <f t="shared" si="313"/>
        <v>0</v>
      </c>
      <c r="Q152" s="233">
        <f t="shared" si="313"/>
        <v>0</v>
      </c>
      <c r="R152" s="135">
        <f t="shared" si="313"/>
        <v>0</v>
      </c>
      <c r="S152" s="167">
        <f t="shared" si="313"/>
        <v>0</v>
      </c>
      <c r="T152" s="134">
        <f t="shared" si="313"/>
        <v>0</v>
      </c>
      <c r="U152" s="135">
        <f t="shared" si="313"/>
        <v>0</v>
      </c>
      <c r="V152" s="167">
        <f t="shared" si="313"/>
        <v>0</v>
      </c>
      <c r="W152" s="233">
        <f t="shared" si="313"/>
        <v>0</v>
      </c>
      <c r="X152" s="135">
        <f t="shared" si="313"/>
        <v>0</v>
      </c>
      <c r="Y152" s="167">
        <f t="shared" si="313"/>
        <v>0</v>
      </c>
      <c r="Z152" s="134">
        <f t="shared" si="313"/>
        <v>0</v>
      </c>
      <c r="AA152" s="135">
        <f t="shared" si="313"/>
        <v>0</v>
      </c>
      <c r="AB152" s="136">
        <f t="shared" si="313"/>
        <v>0</v>
      </c>
      <c r="AC152" s="392">
        <f t="shared" si="292"/>
        <v>436602</v>
      </c>
      <c r="AD152" s="411">
        <f t="shared" si="293"/>
        <v>436602</v>
      </c>
      <c r="AE152" s="392">
        <f t="shared" si="294"/>
        <v>0</v>
      </c>
      <c r="AF152" s="393">
        <f t="shared" si="295"/>
        <v>0</v>
      </c>
      <c r="AG152" s="394"/>
      <c r="AH152" s="142"/>
      <c r="AI152" s="142"/>
    </row>
    <row r="153" spans="1:35" ht="30" customHeight="1" x14ac:dyDescent="0.2">
      <c r="A153" s="143" t="s">
        <v>111</v>
      </c>
      <c r="B153" s="144" t="s">
        <v>112</v>
      </c>
      <c r="C153" s="280" t="s">
        <v>266</v>
      </c>
      <c r="D153" s="260" t="s">
        <v>249</v>
      </c>
      <c r="E153" s="261">
        <v>21</v>
      </c>
      <c r="F153" s="262">
        <v>2456</v>
      </c>
      <c r="G153" s="149">
        <f t="shared" ref="G153:G161" si="314">E153*F153</f>
        <v>51576</v>
      </c>
      <c r="H153" s="147">
        <f t="shared" ref="H153:I153" si="315">E153</f>
        <v>21</v>
      </c>
      <c r="I153" s="148">
        <f t="shared" si="315"/>
        <v>2456</v>
      </c>
      <c r="J153" s="168">
        <f t="shared" ref="J153:J161" si="316">H153*I153</f>
        <v>51576</v>
      </c>
      <c r="K153" s="235"/>
      <c r="L153" s="148"/>
      <c r="M153" s="168">
        <f t="shared" ref="M153:M161" si="317">K153*L153</f>
        <v>0</v>
      </c>
      <c r="N153" s="147"/>
      <c r="O153" s="148"/>
      <c r="P153" s="168">
        <f t="shared" ref="P153:P161" si="318">N153*O153</f>
        <v>0</v>
      </c>
      <c r="Q153" s="235"/>
      <c r="R153" s="148"/>
      <c r="S153" s="168">
        <f t="shared" ref="S153:S161" si="319">Q153*R153</f>
        <v>0</v>
      </c>
      <c r="T153" s="147"/>
      <c r="U153" s="148"/>
      <c r="V153" s="168">
        <f t="shared" ref="V153:V161" si="320">T153*U153</f>
        <v>0</v>
      </c>
      <c r="W153" s="235"/>
      <c r="X153" s="148"/>
      <c r="Y153" s="168">
        <f t="shared" ref="Y153:Y161" si="321">W153*X153</f>
        <v>0</v>
      </c>
      <c r="Z153" s="147"/>
      <c r="AA153" s="148"/>
      <c r="AB153" s="149">
        <f t="shared" ref="AB153:AB161" si="322">Z153*AA153</f>
        <v>0</v>
      </c>
      <c r="AC153" s="150">
        <f t="shared" si="292"/>
        <v>51576</v>
      </c>
      <c r="AD153" s="362">
        <f t="shared" si="293"/>
        <v>51576</v>
      </c>
      <c r="AE153" s="150">
        <f t="shared" si="294"/>
        <v>0</v>
      </c>
      <c r="AF153" s="296">
        <f t="shared" si="295"/>
        <v>0</v>
      </c>
      <c r="AG153" s="297"/>
      <c r="AH153" s="129"/>
      <c r="AI153" s="129"/>
    </row>
    <row r="154" spans="1:35" ht="30" customHeight="1" x14ac:dyDescent="0.2">
      <c r="A154" s="143" t="s">
        <v>111</v>
      </c>
      <c r="B154" s="144" t="s">
        <v>115</v>
      </c>
      <c r="C154" s="280" t="s">
        <v>267</v>
      </c>
      <c r="D154" s="260" t="s">
        <v>249</v>
      </c>
      <c r="E154" s="261">
        <v>21</v>
      </c>
      <c r="F154" s="262">
        <v>2456</v>
      </c>
      <c r="G154" s="149">
        <f t="shared" si="314"/>
        <v>51576</v>
      </c>
      <c r="H154" s="147">
        <f t="shared" ref="H154:I154" si="323">E154</f>
        <v>21</v>
      </c>
      <c r="I154" s="148">
        <f t="shared" si="323"/>
        <v>2456</v>
      </c>
      <c r="J154" s="168">
        <f t="shared" si="316"/>
        <v>51576</v>
      </c>
      <c r="K154" s="235"/>
      <c r="L154" s="148"/>
      <c r="M154" s="168">
        <f t="shared" si="317"/>
        <v>0</v>
      </c>
      <c r="N154" s="147"/>
      <c r="O154" s="148"/>
      <c r="P154" s="168">
        <f t="shared" si="318"/>
        <v>0</v>
      </c>
      <c r="Q154" s="235"/>
      <c r="R154" s="148"/>
      <c r="S154" s="168">
        <f t="shared" si="319"/>
        <v>0</v>
      </c>
      <c r="T154" s="147"/>
      <c r="U154" s="148"/>
      <c r="V154" s="168">
        <f t="shared" si="320"/>
        <v>0</v>
      </c>
      <c r="W154" s="235"/>
      <c r="X154" s="148"/>
      <c r="Y154" s="168">
        <f t="shared" si="321"/>
        <v>0</v>
      </c>
      <c r="Z154" s="147"/>
      <c r="AA154" s="148"/>
      <c r="AB154" s="149">
        <f t="shared" si="322"/>
        <v>0</v>
      </c>
      <c r="AC154" s="150">
        <f t="shared" si="292"/>
        <v>51576</v>
      </c>
      <c r="AD154" s="362">
        <f t="shared" si="293"/>
        <v>51576</v>
      </c>
      <c r="AE154" s="150">
        <f t="shared" si="294"/>
        <v>0</v>
      </c>
      <c r="AF154" s="296">
        <f t="shared" si="295"/>
        <v>0</v>
      </c>
      <c r="AG154" s="297"/>
      <c r="AH154" s="129"/>
      <c r="AI154" s="129"/>
    </row>
    <row r="155" spans="1:35" ht="30" customHeight="1" x14ac:dyDescent="0.2">
      <c r="A155" s="143" t="s">
        <v>111</v>
      </c>
      <c r="B155" s="144" t="s">
        <v>116</v>
      </c>
      <c r="C155" s="280" t="s">
        <v>268</v>
      </c>
      <c r="D155" s="260" t="s">
        <v>221</v>
      </c>
      <c r="E155" s="261">
        <v>2</v>
      </c>
      <c r="F155" s="262">
        <v>28000</v>
      </c>
      <c r="G155" s="149">
        <f t="shared" si="314"/>
        <v>56000</v>
      </c>
      <c r="H155" s="147">
        <f t="shared" ref="H155:I155" si="324">E155</f>
        <v>2</v>
      </c>
      <c r="I155" s="148">
        <f t="shared" si="324"/>
        <v>28000</v>
      </c>
      <c r="J155" s="168">
        <f t="shared" si="316"/>
        <v>56000</v>
      </c>
      <c r="K155" s="235"/>
      <c r="L155" s="148"/>
      <c r="M155" s="168">
        <f t="shared" si="317"/>
        <v>0</v>
      </c>
      <c r="N155" s="147"/>
      <c r="O155" s="148"/>
      <c r="P155" s="168">
        <f t="shared" si="318"/>
        <v>0</v>
      </c>
      <c r="Q155" s="235"/>
      <c r="R155" s="148"/>
      <c r="S155" s="168">
        <f t="shared" si="319"/>
        <v>0</v>
      </c>
      <c r="T155" s="147"/>
      <c r="U155" s="148"/>
      <c r="V155" s="168">
        <f t="shared" si="320"/>
        <v>0</v>
      </c>
      <c r="W155" s="235"/>
      <c r="X155" s="148"/>
      <c r="Y155" s="168">
        <f t="shared" si="321"/>
        <v>0</v>
      </c>
      <c r="Z155" s="147"/>
      <c r="AA155" s="148"/>
      <c r="AB155" s="149">
        <f t="shared" si="322"/>
        <v>0</v>
      </c>
      <c r="AC155" s="150">
        <f t="shared" si="292"/>
        <v>56000</v>
      </c>
      <c r="AD155" s="362">
        <f t="shared" si="293"/>
        <v>56000</v>
      </c>
      <c r="AE155" s="150">
        <f t="shared" si="294"/>
        <v>0</v>
      </c>
      <c r="AF155" s="296">
        <f t="shared" si="295"/>
        <v>0</v>
      </c>
      <c r="AG155" s="297"/>
      <c r="AH155" s="129"/>
      <c r="AI155" s="129"/>
    </row>
    <row r="156" spans="1:35" ht="30" customHeight="1" x14ac:dyDescent="0.2">
      <c r="A156" s="143" t="s">
        <v>111</v>
      </c>
      <c r="B156" s="144" t="s">
        <v>162</v>
      </c>
      <c r="C156" s="280" t="s">
        <v>269</v>
      </c>
      <c r="D156" s="260" t="s">
        <v>249</v>
      </c>
      <c r="E156" s="261">
        <v>21</v>
      </c>
      <c r="F156" s="262">
        <v>1000</v>
      </c>
      <c r="G156" s="149">
        <f t="shared" si="314"/>
        <v>21000</v>
      </c>
      <c r="H156" s="147">
        <f t="shared" ref="H156:I156" si="325">E156</f>
        <v>21</v>
      </c>
      <c r="I156" s="148">
        <f t="shared" si="325"/>
        <v>1000</v>
      </c>
      <c r="J156" s="168">
        <f t="shared" si="316"/>
        <v>21000</v>
      </c>
      <c r="K156" s="235"/>
      <c r="L156" s="148"/>
      <c r="M156" s="168">
        <f t="shared" si="317"/>
        <v>0</v>
      </c>
      <c r="N156" s="147"/>
      <c r="O156" s="148"/>
      <c r="P156" s="168">
        <f t="shared" si="318"/>
        <v>0</v>
      </c>
      <c r="Q156" s="235"/>
      <c r="R156" s="148"/>
      <c r="S156" s="168">
        <f t="shared" si="319"/>
        <v>0</v>
      </c>
      <c r="T156" s="147"/>
      <c r="U156" s="148"/>
      <c r="V156" s="168">
        <f t="shared" si="320"/>
        <v>0</v>
      </c>
      <c r="W156" s="235"/>
      <c r="X156" s="148"/>
      <c r="Y156" s="168">
        <f t="shared" si="321"/>
        <v>0</v>
      </c>
      <c r="Z156" s="147"/>
      <c r="AA156" s="148"/>
      <c r="AB156" s="149">
        <f t="shared" si="322"/>
        <v>0</v>
      </c>
      <c r="AC156" s="150">
        <f t="shared" si="292"/>
        <v>21000</v>
      </c>
      <c r="AD156" s="362">
        <f t="shared" si="293"/>
        <v>21000</v>
      </c>
      <c r="AE156" s="150">
        <f t="shared" si="294"/>
        <v>0</v>
      </c>
      <c r="AF156" s="296">
        <f t="shared" si="295"/>
        <v>0</v>
      </c>
      <c r="AG156" s="297"/>
      <c r="AH156" s="129"/>
      <c r="AI156" s="129"/>
    </row>
    <row r="157" spans="1:35" ht="30" customHeight="1" x14ac:dyDescent="0.2">
      <c r="A157" s="143" t="s">
        <v>111</v>
      </c>
      <c r="B157" s="144" t="s">
        <v>201</v>
      </c>
      <c r="C157" s="280" t="s">
        <v>270</v>
      </c>
      <c r="D157" s="260" t="s">
        <v>249</v>
      </c>
      <c r="E157" s="261">
        <v>21</v>
      </c>
      <c r="F157" s="262">
        <v>2000</v>
      </c>
      <c r="G157" s="149">
        <f t="shared" si="314"/>
        <v>42000</v>
      </c>
      <c r="H157" s="147">
        <f t="shared" ref="H157:I157" si="326">E157</f>
        <v>21</v>
      </c>
      <c r="I157" s="148">
        <f t="shared" si="326"/>
        <v>2000</v>
      </c>
      <c r="J157" s="168">
        <f t="shared" si="316"/>
        <v>42000</v>
      </c>
      <c r="K157" s="235"/>
      <c r="L157" s="148"/>
      <c r="M157" s="168">
        <f t="shared" si="317"/>
        <v>0</v>
      </c>
      <c r="N157" s="147"/>
      <c r="O157" s="148"/>
      <c r="P157" s="168">
        <f t="shared" si="318"/>
        <v>0</v>
      </c>
      <c r="Q157" s="235"/>
      <c r="R157" s="148"/>
      <c r="S157" s="168">
        <f t="shared" si="319"/>
        <v>0</v>
      </c>
      <c r="T157" s="147"/>
      <c r="U157" s="148"/>
      <c r="V157" s="168">
        <f t="shared" si="320"/>
        <v>0</v>
      </c>
      <c r="W157" s="235"/>
      <c r="X157" s="148"/>
      <c r="Y157" s="168">
        <f t="shared" si="321"/>
        <v>0</v>
      </c>
      <c r="Z157" s="147"/>
      <c r="AA157" s="148"/>
      <c r="AB157" s="149">
        <f t="shared" si="322"/>
        <v>0</v>
      </c>
      <c r="AC157" s="150">
        <f t="shared" si="292"/>
        <v>42000</v>
      </c>
      <c r="AD157" s="362">
        <f t="shared" si="293"/>
        <v>42000</v>
      </c>
      <c r="AE157" s="150">
        <f t="shared" si="294"/>
        <v>0</v>
      </c>
      <c r="AF157" s="296">
        <f t="shared" si="295"/>
        <v>0</v>
      </c>
      <c r="AG157" s="297"/>
      <c r="AH157" s="129"/>
      <c r="AI157" s="129"/>
    </row>
    <row r="158" spans="1:35" ht="30" customHeight="1" x14ac:dyDescent="0.2">
      <c r="A158" s="143" t="s">
        <v>111</v>
      </c>
      <c r="B158" s="156" t="s">
        <v>203</v>
      </c>
      <c r="C158" s="280" t="s">
        <v>271</v>
      </c>
      <c r="D158" s="412" t="s">
        <v>272</v>
      </c>
      <c r="E158" s="413">
        <v>8</v>
      </c>
      <c r="F158" s="263">
        <v>1000</v>
      </c>
      <c r="G158" s="149">
        <f t="shared" si="314"/>
        <v>8000</v>
      </c>
      <c r="H158" s="147">
        <f t="shared" ref="H158:I158" si="327">E158</f>
        <v>8</v>
      </c>
      <c r="I158" s="148">
        <f t="shared" si="327"/>
        <v>1000</v>
      </c>
      <c r="J158" s="168">
        <f t="shared" si="316"/>
        <v>8000</v>
      </c>
      <c r="K158" s="257"/>
      <c r="L158" s="160"/>
      <c r="M158" s="168">
        <f t="shared" si="317"/>
        <v>0</v>
      </c>
      <c r="N158" s="159"/>
      <c r="O158" s="160"/>
      <c r="P158" s="168">
        <f t="shared" si="318"/>
        <v>0</v>
      </c>
      <c r="Q158" s="235"/>
      <c r="R158" s="148"/>
      <c r="S158" s="168">
        <f t="shared" si="319"/>
        <v>0</v>
      </c>
      <c r="T158" s="147"/>
      <c r="U158" s="148"/>
      <c r="V158" s="168">
        <f t="shared" si="320"/>
        <v>0</v>
      </c>
      <c r="W158" s="235"/>
      <c r="X158" s="148"/>
      <c r="Y158" s="168">
        <f t="shared" si="321"/>
        <v>0</v>
      </c>
      <c r="Z158" s="159"/>
      <c r="AA158" s="160"/>
      <c r="AB158" s="149">
        <f t="shared" si="322"/>
        <v>0</v>
      </c>
      <c r="AC158" s="150">
        <f t="shared" si="292"/>
        <v>8000</v>
      </c>
      <c r="AD158" s="362">
        <f t="shared" si="293"/>
        <v>8000</v>
      </c>
      <c r="AE158" s="150">
        <f t="shared" si="294"/>
        <v>0</v>
      </c>
      <c r="AF158" s="296">
        <f t="shared" si="295"/>
        <v>0</v>
      </c>
      <c r="AG158" s="297"/>
      <c r="AH158" s="129"/>
      <c r="AI158" s="129"/>
    </row>
    <row r="159" spans="1:35" ht="30" customHeight="1" x14ac:dyDescent="0.2">
      <c r="A159" s="143" t="s">
        <v>111</v>
      </c>
      <c r="B159" s="156" t="s">
        <v>207</v>
      </c>
      <c r="C159" s="280" t="s">
        <v>273</v>
      </c>
      <c r="D159" s="412" t="s">
        <v>272</v>
      </c>
      <c r="E159" s="413">
        <v>8</v>
      </c>
      <c r="F159" s="263">
        <v>2000</v>
      </c>
      <c r="G159" s="149">
        <f t="shared" si="314"/>
        <v>16000</v>
      </c>
      <c r="H159" s="147">
        <f t="shared" ref="H159:I159" si="328">E159</f>
        <v>8</v>
      </c>
      <c r="I159" s="148">
        <f t="shared" si="328"/>
        <v>2000</v>
      </c>
      <c r="J159" s="168">
        <f t="shared" si="316"/>
        <v>16000</v>
      </c>
      <c r="K159" s="257"/>
      <c r="L159" s="160"/>
      <c r="M159" s="168">
        <f t="shared" si="317"/>
        <v>0</v>
      </c>
      <c r="N159" s="159"/>
      <c r="O159" s="160"/>
      <c r="P159" s="168">
        <f t="shared" si="318"/>
        <v>0</v>
      </c>
      <c r="Q159" s="235"/>
      <c r="R159" s="148"/>
      <c r="S159" s="168">
        <f t="shared" si="319"/>
        <v>0</v>
      </c>
      <c r="T159" s="147"/>
      <c r="U159" s="148"/>
      <c r="V159" s="168">
        <f t="shared" si="320"/>
        <v>0</v>
      </c>
      <c r="W159" s="235"/>
      <c r="X159" s="148"/>
      <c r="Y159" s="168">
        <f t="shared" si="321"/>
        <v>0</v>
      </c>
      <c r="Z159" s="159"/>
      <c r="AA159" s="160"/>
      <c r="AB159" s="149">
        <f t="shared" si="322"/>
        <v>0</v>
      </c>
      <c r="AC159" s="150">
        <f t="shared" si="292"/>
        <v>16000</v>
      </c>
      <c r="AD159" s="362">
        <f t="shared" si="293"/>
        <v>16000</v>
      </c>
      <c r="AE159" s="150">
        <f t="shared" si="294"/>
        <v>0</v>
      </c>
      <c r="AF159" s="296">
        <f t="shared" si="295"/>
        <v>0</v>
      </c>
      <c r="AG159" s="297"/>
      <c r="AH159" s="129"/>
      <c r="AI159" s="129"/>
    </row>
    <row r="160" spans="1:35" ht="30" customHeight="1" x14ac:dyDescent="0.2">
      <c r="A160" s="143" t="s">
        <v>111</v>
      </c>
      <c r="B160" s="156" t="s">
        <v>209</v>
      </c>
      <c r="C160" s="280" t="s">
        <v>274</v>
      </c>
      <c r="D160" s="412" t="s">
        <v>221</v>
      </c>
      <c r="E160" s="413">
        <v>5</v>
      </c>
      <c r="F160" s="263">
        <v>25250</v>
      </c>
      <c r="G160" s="149">
        <f t="shared" si="314"/>
        <v>126250</v>
      </c>
      <c r="H160" s="147">
        <f t="shared" ref="H160:I160" si="329">E160</f>
        <v>5</v>
      </c>
      <c r="I160" s="148">
        <f t="shared" si="329"/>
        <v>25250</v>
      </c>
      <c r="J160" s="168">
        <f t="shared" si="316"/>
        <v>126250</v>
      </c>
      <c r="K160" s="257"/>
      <c r="L160" s="160"/>
      <c r="M160" s="168">
        <f t="shared" si="317"/>
        <v>0</v>
      </c>
      <c r="N160" s="159"/>
      <c r="O160" s="160"/>
      <c r="P160" s="168">
        <f t="shared" si="318"/>
        <v>0</v>
      </c>
      <c r="Q160" s="235"/>
      <c r="R160" s="148"/>
      <c r="S160" s="168">
        <f t="shared" si="319"/>
        <v>0</v>
      </c>
      <c r="T160" s="147"/>
      <c r="U160" s="148"/>
      <c r="V160" s="168">
        <f t="shared" si="320"/>
        <v>0</v>
      </c>
      <c r="W160" s="235"/>
      <c r="X160" s="148"/>
      <c r="Y160" s="168">
        <f t="shared" si="321"/>
        <v>0</v>
      </c>
      <c r="Z160" s="159"/>
      <c r="AA160" s="160"/>
      <c r="AB160" s="149">
        <f t="shared" si="322"/>
        <v>0</v>
      </c>
      <c r="AC160" s="150">
        <f t="shared" si="292"/>
        <v>126250</v>
      </c>
      <c r="AD160" s="362">
        <f t="shared" si="293"/>
        <v>126250</v>
      </c>
      <c r="AE160" s="150">
        <f t="shared" si="294"/>
        <v>0</v>
      </c>
      <c r="AF160" s="296">
        <f t="shared" si="295"/>
        <v>0</v>
      </c>
      <c r="AG160" s="297"/>
      <c r="AH160" s="129"/>
      <c r="AI160" s="129"/>
    </row>
    <row r="161" spans="1:35" ht="30" customHeight="1" x14ac:dyDescent="0.2">
      <c r="A161" s="143" t="s">
        <v>111</v>
      </c>
      <c r="B161" s="156" t="s">
        <v>211</v>
      </c>
      <c r="C161" s="280" t="s">
        <v>275</v>
      </c>
      <c r="D161" s="412" t="s">
        <v>221</v>
      </c>
      <c r="E161" s="413">
        <v>3</v>
      </c>
      <c r="F161" s="263">
        <v>21400</v>
      </c>
      <c r="G161" s="149">
        <f t="shared" si="314"/>
        <v>64200</v>
      </c>
      <c r="H161" s="147">
        <f t="shared" ref="H161:I161" si="330">E161</f>
        <v>3</v>
      </c>
      <c r="I161" s="148">
        <f t="shared" si="330"/>
        <v>21400</v>
      </c>
      <c r="J161" s="168">
        <f t="shared" si="316"/>
        <v>64200</v>
      </c>
      <c r="K161" s="257"/>
      <c r="L161" s="160"/>
      <c r="M161" s="168">
        <f t="shared" si="317"/>
        <v>0</v>
      </c>
      <c r="N161" s="159"/>
      <c r="O161" s="160"/>
      <c r="P161" s="168">
        <f t="shared" si="318"/>
        <v>0</v>
      </c>
      <c r="Q161" s="235"/>
      <c r="R161" s="148"/>
      <c r="S161" s="168">
        <f t="shared" si="319"/>
        <v>0</v>
      </c>
      <c r="T161" s="147"/>
      <c r="U161" s="148"/>
      <c r="V161" s="168">
        <f t="shared" si="320"/>
        <v>0</v>
      </c>
      <c r="W161" s="235"/>
      <c r="X161" s="148"/>
      <c r="Y161" s="168">
        <f t="shared" si="321"/>
        <v>0</v>
      </c>
      <c r="Z161" s="159"/>
      <c r="AA161" s="160"/>
      <c r="AB161" s="149">
        <f t="shared" si="322"/>
        <v>0</v>
      </c>
      <c r="AC161" s="150">
        <f t="shared" si="292"/>
        <v>64200</v>
      </c>
      <c r="AD161" s="362">
        <f t="shared" si="293"/>
        <v>64200</v>
      </c>
      <c r="AE161" s="150">
        <f t="shared" si="294"/>
        <v>0</v>
      </c>
      <c r="AF161" s="296">
        <f t="shared" si="295"/>
        <v>0</v>
      </c>
      <c r="AG161" s="297"/>
      <c r="AH161" s="129"/>
      <c r="AI161" s="129"/>
    </row>
    <row r="162" spans="1:35" ht="15.75" customHeight="1" x14ac:dyDescent="0.2">
      <c r="A162" s="542" t="s">
        <v>276</v>
      </c>
      <c r="B162" s="534"/>
      <c r="C162" s="537"/>
      <c r="D162" s="414"/>
      <c r="E162" s="343">
        <f t="shared" ref="E162:AB162" si="331">E152+E146+E142+E136</f>
        <v>134</v>
      </c>
      <c r="F162" s="343">
        <f t="shared" si="331"/>
        <v>97218</v>
      </c>
      <c r="G162" s="343">
        <f t="shared" si="331"/>
        <v>547450</v>
      </c>
      <c r="H162" s="343">
        <f t="shared" si="331"/>
        <v>134</v>
      </c>
      <c r="I162" s="343">
        <f t="shared" si="331"/>
        <v>97218</v>
      </c>
      <c r="J162" s="343">
        <f t="shared" si="331"/>
        <v>547450</v>
      </c>
      <c r="K162" s="415">
        <f t="shared" si="331"/>
        <v>0</v>
      </c>
      <c r="L162" s="343">
        <f t="shared" si="331"/>
        <v>0</v>
      </c>
      <c r="M162" s="343">
        <f t="shared" si="331"/>
        <v>0</v>
      </c>
      <c r="N162" s="343">
        <f t="shared" si="331"/>
        <v>0</v>
      </c>
      <c r="O162" s="343">
        <f t="shared" si="331"/>
        <v>0</v>
      </c>
      <c r="P162" s="343">
        <f t="shared" si="331"/>
        <v>0</v>
      </c>
      <c r="Q162" s="415">
        <f t="shared" si="331"/>
        <v>0</v>
      </c>
      <c r="R162" s="343">
        <f t="shared" si="331"/>
        <v>0</v>
      </c>
      <c r="S162" s="343">
        <f t="shared" si="331"/>
        <v>0</v>
      </c>
      <c r="T162" s="343">
        <f t="shared" si="331"/>
        <v>0</v>
      </c>
      <c r="U162" s="343">
        <f t="shared" si="331"/>
        <v>0</v>
      </c>
      <c r="V162" s="343">
        <f t="shared" si="331"/>
        <v>0</v>
      </c>
      <c r="W162" s="415">
        <f t="shared" si="331"/>
        <v>0</v>
      </c>
      <c r="X162" s="343">
        <f t="shared" si="331"/>
        <v>0</v>
      </c>
      <c r="Y162" s="343">
        <f t="shared" si="331"/>
        <v>0</v>
      </c>
      <c r="Z162" s="343">
        <f t="shared" si="331"/>
        <v>0</v>
      </c>
      <c r="AA162" s="343">
        <f t="shared" si="331"/>
        <v>0</v>
      </c>
      <c r="AB162" s="343">
        <f t="shared" si="331"/>
        <v>0</v>
      </c>
      <c r="AC162" s="310">
        <f t="shared" si="292"/>
        <v>547450</v>
      </c>
      <c r="AD162" s="376">
        <f t="shared" si="293"/>
        <v>547450</v>
      </c>
      <c r="AE162" s="387">
        <f t="shared" si="294"/>
        <v>0</v>
      </c>
      <c r="AF162" s="416">
        <f t="shared" si="295"/>
        <v>0</v>
      </c>
      <c r="AG162" s="417"/>
      <c r="AH162" s="129"/>
      <c r="AI162" s="129"/>
    </row>
    <row r="163" spans="1:35" ht="15.75" customHeight="1" x14ac:dyDescent="0.2">
      <c r="A163" s="418" t="s">
        <v>277</v>
      </c>
      <c r="B163" s="419"/>
      <c r="C163" s="420"/>
      <c r="D163" s="421"/>
      <c r="E163" s="422"/>
      <c r="F163" s="422"/>
      <c r="G163" s="423">
        <f>G25+G29+G43+G53+G76+G82+G96+G109+G114+G118+G122+G128+G134+G162</f>
        <v>784168</v>
      </c>
      <c r="H163" s="424"/>
      <c r="I163" s="424"/>
      <c r="J163" s="423">
        <f>J25+J29+J43+J53+J76+J82+J96+J109+J114+J118+J122+J128+J134+J162</f>
        <v>782939</v>
      </c>
      <c r="K163" s="422"/>
      <c r="L163" s="422"/>
      <c r="M163" s="423">
        <f>M25+M29+M43+M53+M76+M82+M96+M109+M114+M118+M122+M128+M134+M162</f>
        <v>6009</v>
      </c>
      <c r="N163" s="422"/>
      <c r="O163" s="422"/>
      <c r="P163" s="423">
        <f>P25+P29+P43+P53+P76+P82+P96+P109+P114+P118+P122+P128+P134+P162</f>
        <v>5539</v>
      </c>
      <c r="Q163" s="422"/>
      <c r="R163" s="422"/>
      <c r="S163" s="423">
        <f>S25+S29+S43+S53+S76+S82+S96+S109+S114+S118+S122+S128+S134+S162</f>
        <v>0</v>
      </c>
      <c r="T163" s="422"/>
      <c r="U163" s="422"/>
      <c r="V163" s="423">
        <f>V25+V29+V43+V53+V76+V82+V96+V109+V114+V118+V122+V128+V134+V162</f>
        <v>0</v>
      </c>
      <c r="W163" s="422"/>
      <c r="X163" s="422"/>
      <c r="Y163" s="423">
        <f>Y25+Y29+Y43+Y53+Y76+Y82+Y96+Y109+Y114+Y118+Y122+Y128+Y134+Y162</f>
        <v>0</v>
      </c>
      <c r="Z163" s="422"/>
      <c r="AA163" s="422"/>
      <c r="AB163" s="423">
        <f t="shared" ref="AB163:AD163" si="332">AB25+AB29+AB43+AB53+AB76+AB82+AB96+AB109+AB114+AB118+AB122+AB128+AB134+AB162</f>
        <v>0</v>
      </c>
      <c r="AC163" s="423">
        <f t="shared" si="332"/>
        <v>790177</v>
      </c>
      <c r="AD163" s="423">
        <f t="shared" si="332"/>
        <v>788478</v>
      </c>
      <c r="AE163" s="423">
        <f t="shared" si="294"/>
        <v>1699</v>
      </c>
      <c r="AF163" s="425">
        <f t="shared" si="295"/>
        <v>2.1501511686622113E-3</v>
      </c>
      <c r="AG163" s="426"/>
      <c r="AH163" s="427"/>
      <c r="AI163" s="427"/>
    </row>
    <row r="164" spans="1:35" ht="15.75" customHeight="1" x14ac:dyDescent="0.25">
      <c r="A164" s="543"/>
      <c r="B164" s="517"/>
      <c r="C164" s="517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9"/>
      <c r="O164" s="429"/>
      <c r="P164" s="429"/>
      <c r="Q164" s="429"/>
      <c r="R164" s="429"/>
      <c r="S164" s="429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30"/>
      <c r="AD164" s="430"/>
      <c r="AE164" s="430"/>
      <c r="AF164" s="431"/>
      <c r="AG164" s="432"/>
      <c r="AH164" s="3"/>
      <c r="AI164" s="3"/>
    </row>
    <row r="165" spans="1:35" ht="15.75" customHeight="1" x14ac:dyDescent="0.25">
      <c r="A165" s="544" t="s">
        <v>278</v>
      </c>
      <c r="B165" s="534"/>
      <c r="C165" s="535"/>
      <c r="D165" s="433"/>
      <c r="E165" s="434"/>
      <c r="F165" s="434"/>
      <c r="G165" s="434">
        <f>Фінансування!C20-Витрати!G163</f>
        <v>0</v>
      </c>
      <c r="H165" s="434"/>
      <c r="I165" s="434"/>
      <c r="J165" s="434">
        <f>Фінансування!C21-Витрати!J163</f>
        <v>0</v>
      </c>
      <c r="K165" s="434"/>
      <c r="L165" s="434"/>
      <c r="M165" s="434">
        <f>Фінансування!H20-M163</f>
        <v>0</v>
      </c>
      <c r="N165" s="434"/>
      <c r="O165" s="434"/>
      <c r="P165" s="434">
        <f>Фінансування!J21-P163</f>
        <v>0</v>
      </c>
      <c r="Q165" s="434"/>
      <c r="R165" s="434"/>
      <c r="S165" s="434"/>
      <c r="T165" s="434"/>
      <c r="U165" s="434"/>
      <c r="V165" s="434"/>
      <c r="W165" s="434"/>
      <c r="X165" s="434"/>
      <c r="Y165" s="434"/>
      <c r="Z165" s="434"/>
      <c r="AA165" s="434"/>
      <c r="AB165" s="434"/>
      <c r="AC165" s="434">
        <f>Фінансування!N20-Витрати!AC163</f>
        <v>0</v>
      </c>
      <c r="AD165" s="434">
        <f>Фінансування!N21-Витрати!AD163</f>
        <v>0</v>
      </c>
      <c r="AE165" s="435"/>
      <c r="AF165" s="436"/>
      <c r="AG165" s="437"/>
      <c r="AH165" s="3"/>
      <c r="AI165" s="3"/>
    </row>
    <row r="166" spans="1:35" ht="15.75" customHeight="1" x14ac:dyDescent="0.2">
      <c r="A166" s="16"/>
      <c r="B166" s="438"/>
      <c r="C166" s="439"/>
      <c r="D166" s="16"/>
      <c r="E166" s="16"/>
      <c r="F166" s="16"/>
      <c r="G166" s="16"/>
      <c r="H166" s="16"/>
      <c r="I166" s="16"/>
      <c r="J166" s="16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1"/>
      <c r="AD166" s="441"/>
      <c r="AE166" s="441"/>
      <c r="AF166" s="441"/>
      <c r="AG166" s="442"/>
    </row>
    <row r="167" spans="1:35" ht="15.75" customHeight="1" x14ac:dyDescent="0.2">
      <c r="A167" s="16"/>
      <c r="B167" s="438"/>
      <c r="C167" s="43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3"/>
      <c r="AD167" s="13"/>
      <c r="AE167" s="13"/>
      <c r="AF167" s="13"/>
      <c r="AG167" s="72"/>
    </row>
    <row r="168" spans="1:35" ht="15.75" customHeight="1" x14ac:dyDescent="0.2">
      <c r="A168" s="16"/>
      <c r="B168" s="438"/>
      <c r="C168" s="43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3"/>
      <c r="AD168" s="13"/>
      <c r="AE168" s="13"/>
      <c r="AF168" s="13"/>
      <c r="AG168" s="72"/>
    </row>
    <row r="169" spans="1:35" ht="15.75" customHeight="1" x14ac:dyDescent="0.2">
      <c r="A169" s="16"/>
      <c r="B169" s="438"/>
      <c r="C169" s="43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3"/>
      <c r="AD169" s="13"/>
      <c r="AE169" s="13"/>
      <c r="AF169" s="13"/>
      <c r="AG169" s="72"/>
    </row>
    <row r="170" spans="1:35" ht="15.75" customHeight="1" x14ac:dyDescent="0.25">
      <c r="A170" s="16"/>
      <c r="B170" s="438"/>
      <c r="C170" s="70" t="s">
        <v>279</v>
      </c>
      <c r="D170" s="443"/>
      <c r="E170" s="443"/>
      <c r="G170" s="443" t="s">
        <v>280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3"/>
      <c r="AD170" s="13"/>
      <c r="AE170" s="13"/>
      <c r="AF170" s="13"/>
      <c r="AG170" s="72"/>
    </row>
    <row r="171" spans="1:35" ht="15.75" customHeight="1" x14ac:dyDescent="0.25">
      <c r="A171" s="16"/>
      <c r="B171" s="438"/>
      <c r="D171" s="70" t="s">
        <v>43</v>
      </c>
      <c r="G171" s="70" t="s">
        <v>44</v>
      </c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3"/>
      <c r="AD171" s="13"/>
      <c r="AE171" s="13"/>
      <c r="AF171" s="13"/>
      <c r="AG171" s="72"/>
    </row>
    <row r="172" spans="1:35" ht="15.75" customHeight="1" x14ac:dyDescent="0.2">
      <c r="A172" s="16"/>
      <c r="B172" s="438"/>
      <c r="C172" s="43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3"/>
      <c r="AD172" s="13"/>
      <c r="AE172" s="13"/>
      <c r="AF172" s="13"/>
      <c r="AG172" s="72"/>
    </row>
    <row r="173" spans="1:35" ht="15.75" customHeight="1" x14ac:dyDescent="0.2">
      <c r="A173" s="16"/>
      <c r="B173" s="438"/>
      <c r="C173" s="43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3"/>
      <c r="AD173" s="13"/>
      <c r="AE173" s="13"/>
      <c r="AF173" s="13"/>
      <c r="AG173" s="72"/>
    </row>
    <row r="174" spans="1:35" ht="15.75" customHeight="1" x14ac:dyDescent="0.25">
      <c r="A174" s="70"/>
      <c r="B174" s="444"/>
      <c r="C174" s="445"/>
      <c r="H174" s="16"/>
      <c r="I174" s="16"/>
      <c r="AG174" s="445"/>
    </row>
    <row r="175" spans="1:35" ht="15.75" customHeight="1" x14ac:dyDescent="0.25">
      <c r="A175" s="70"/>
      <c r="B175" s="444"/>
      <c r="C175" s="445"/>
      <c r="AG175" s="445"/>
    </row>
    <row r="176" spans="1:35" ht="15.75" customHeight="1" x14ac:dyDescent="0.25">
      <c r="A176" s="70"/>
      <c r="B176" s="444"/>
      <c r="C176" s="445"/>
      <c r="AG176" s="445"/>
    </row>
    <row r="177" spans="1:33" ht="15.75" customHeight="1" x14ac:dyDescent="0.25">
      <c r="A177" s="70"/>
      <c r="B177" s="444"/>
      <c r="C177" s="445"/>
      <c r="AG177" s="445"/>
    </row>
    <row r="178" spans="1:33" ht="15.75" customHeight="1" x14ac:dyDescent="0.25">
      <c r="A178" s="70"/>
      <c r="B178" s="444"/>
      <c r="C178" s="445"/>
      <c r="AG178" s="445"/>
    </row>
    <row r="179" spans="1:33" ht="15.75" customHeight="1" x14ac:dyDescent="0.25">
      <c r="A179" s="70"/>
      <c r="B179" s="444"/>
      <c r="C179" s="445"/>
      <c r="AG179" s="445"/>
    </row>
    <row r="180" spans="1:33" ht="15.75" customHeight="1" x14ac:dyDescent="0.25">
      <c r="A180" s="70"/>
      <c r="B180" s="444"/>
      <c r="C180" s="445"/>
      <c r="AG180" s="445"/>
    </row>
    <row r="181" spans="1:33" ht="15.75" customHeight="1" x14ac:dyDescent="0.25">
      <c r="A181" s="70"/>
      <c r="B181" s="444"/>
      <c r="C181" s="445"/>
      <c r="AG181" s="445"/>
    </row>
    <row r="182" spans="1:33" ht="15.75" customHeight="1" x14ac:dyDescent="0.25">
      <c r="A182" s="70"/>
      <c r="B182" s="444"/>
      <c r="C182" s="445"/>
      <c r="AG182" s="445"/>
    </row>
    <row r="183" spans="1:33" ht="15.75" customHeight="1" x14ac:dyDescent="0.25">
      <c r="A183" s="70"/>
      <c r="B183" s="444"/>
      <c r="C183" s="445"/>
      <c r="AG183" s="445"/>
    </row>
    <row r="184" spans="1:33" ht="15.75" customHeight="1" x14ac:dyDescent="0.25">
      <c r="A184" s="70"/>
      <c r="B184" s="444"/>
      <c r="C184" s="445"/>
      <c r="AG184" s="445"/>
    </row>
    <row r="185" spans="1:33" ht="15.75" customHeight="1" x14ac:dyDescent="0.25">
      <c r="A185" s="70"/>
      <c r="B185" s="444"/>
      <c r="C185" s="445"/>
      <c r="AG185" s="445"/>
    </row>
    <row r="186" spans="1:33" ht="15.75" customHeight="1" x14ac:dyDescent="0.25">
      <c r="A186" s="70"/>
      <c r="B186" s="444"/>
      <c r="C186" s="445"/>
      <c r="AG186" s="445"/>
    </row>
    <row r="187" spans="1:33" ht="15.75" customHeight="1" x14ac:dyDescent="0.25">
      <c r="A187" s="70"/>
      <c r="B187" s="444"/>
      <c r="C187" s="445"/>
      <c r="AG187" s="445"/>
    </row>
    <row r="188" spans="1:33" ht="15.75" customHeight="1" x14ac:dyDescent="0.25">
      <c r="A188" s="70"/>
      <c r="B188" s="444"/>
      <c r="C188" s="445"/>
      <c r="AG188" s="445"/>
    </row>
    <row r="189" spans="1:33" ht="15.75" customHeight="1" x14ac:dyDescent="0.25">
      <c r="A189" s="70"/>
      <c r="B189" s="444"/>
      <c r="C189" s="445"/>
      <c r="AG189" s="445"/>
    </row>
    <row r="190" spans="1:33" ht="15.75" customHeight="1" x14ac:dyDescent="0.25">
      <c r="A190" s="70"/>
      <c r="B190" s="444"/>
      <c r="C190" s="445"/>
      <c r="AG190" s="445"/>
    </row>
    <row r="191" spans="1:33" ht="15.75" customHeight="1" x14ac:dyDescent="0.25">
      <c r="A191" s="70"/>
      <c r="B191" s="444"/>
      <c r="C191" s="445"/>
      <c r="AG191" s="445"/>
    </row>
    <row r="192" spans="1:33" ht="15.75" customHeight="1" x14ac:dyDescent="0.25">
      <c r="A192" s="70"/>
      <c r="B192" s="444"/>
      <c r="C192" s="445"/>
      <c r="AG192" s="445"/>
    </row>
    <row r="193" spans="1:33" ht="15.75" customHeight="1" x14ac:dyDescent="0.25">
      <c r="A193" s="70"/>
      <c r="B193" s="444"/>
      <c r="C193" s="445"/>
      <c r="AG193" s="445"/>
    </row>
    <row r="194" spans="1:33" ht="15.75" customHeight="1" x14ac:dyDescent="0.25">
      <c r="A194" s="70"/>
      <c r="B194" s="444"/>
      <c r="C194" s="445"/>
      <c r="AG194" s="445"/>
    </row>
    <row r="195" spans="1:33" ht="15.75" customHeight="1" x14ac:dyDescent="0.25">
      <c r="A195" s="70"/>
      <c r="B195" s="444"/>
      <c r="C195" s="445"/>
      <c r="AG195" s="445"/>
    </row>
    <row r="196" spans="1:33" ht="15.75" customHeight="1" x14ac:dyDescent="0.25">
      <c r="A196" s="70"/>
      <c r="B196" s="444"/>
      <c r="C196" s="445"/>
      <c r="AG196" s="445"/>
    </row>
    <row r="197" spans="1:33" ht="15.75" customHeight="1" x14ac:dyDescent="0.25">
      <c r="A197" s="70"/>
      <c r="B197" s="444"/>
      <c r="C197" s="445"/>
      <c r="AG197" s="445"/>
    </row>
    <row r="198" spans="1:33" ht="15.75" customHeight="1" x14ac:dyDescent="0.25">
      <c r="A198" s="70"/>
      <c r="B198" s="444"/>
      <c r="C198" s="445"/>
      <c r="AG198" s="445"/>
    </row>
    <row r="199" spans="1:33" ht="15.75" customHeight="1" x14ac:dyDescent="0.25">
      <c r="A199" s="70"/>
      <c r="B199" s="444"/>
      <c r="C199" s="445"/>
      <c r="AG199" s="445"/>
    </row>
    <row r="200" spans="1:33" ht="15.75" customHeight="1" x14ac:dyDescent="0.25">
      <c r="A200" s="70"/>
      <c r="B200" s="444"/>
      <c r="C200" s="445"/>
      <c r="AG200" s="445"/>
    </row>
    <row r="201" spans="1:33" ht="15.75" customHeight="1" x14ac:dyDescent="0.25">
      <c r="A201" s="70"/>
      <c r="B201" s="444"/>
      <c r="C201" s="445"/>
      <c r="AG201" s="445"/>
    </row>
    <row r="202" spans="1:33" ht="15.75" customHeight="1" x14ac:dyDescent="0.25">
      <c r="A202" s="70"/>
      <c r="B202" s="444"/>
      <c r="C202" s="445"/>
      <c r="AG202" s="445"/>
    </row>
    <row r="203" spans="1:33" ht="15.75" customHeight="1" x14ac:dyDescent="0.25">
      <c r="A203" s="70"/>
      <c r="B203" s="444"/>
      <c r="C203" s="445"/>
      <c r="AG203" s="445"/>
    </row>
    <row r="204" spans="1:33" ht="15.75" customHeight="1" x14ac:dyDescent="0.25">
      <c r="A204" s="70"/>
      <c r="B204" s="444"/>
      <c r="C204" s="445"/>
      <c r="AG204" s="445"/>
    </row>
    <row r="205" spans="1:33" ht="15.75" customHeight="1" x14ac:dyDescent="0.25">
      <c r="A205" s="70"/>
      <c r="B205" s="444"/>
      <c r="C205" s="445"/>
      <c r="AG205" s="445"/>
    </row>
    <row r="206" spans="1:33" ht="15.75" customHeight="1" x14ac:dyDescent="0.25">
      <c r="A206" s="70"/>
      <c r="B206" s="444"/>
      <c r="C206" s="445"/>
      <c r="AG206" s="445"/>
    </row>
    <row r="207" spans="1:33" ht="15.75" customHeight="1" x14ac:dyDescent="0.25">
      <c r="A207" s="70"/>
      <c r="B207" s="444"/>
      <c r="C207" s="445"/>
      <c r="AG207" s="445"/>
    </row>
    <row r="208" spans="1:33" ht="15.75" customHeight="1" x14ac:dyDescent="0.25">
      <c r="A208" s="70"/>
      <c r="B208" s="444"/>
      <c r="C208" s="445"/>
      <c r="AG208" s="445"/>
    </row>
    <row r="209" spans="1:33" ht="15.75" customHeight="1" x14ac:dyDescent="0.25">
      <c r="A209" s="70"/>
      <c r="B209" s="444"/>
      <c r="C209" s="445"/>
      <c r="AG209" s="445"/>
    </row>
    <row r="210" spans="1:33" ht="15.75" customHeight="1" x14ac:dyDescent="0.25">
      <c r="A210" s="70"/>
      <c r="B210" s="444"/>
      <c r="C210" s="445"/>
      <c r="AG210" s="445"/>
    </row>
    <row r="211" spans="1:33" ht="15.75" customHeight="1" x14ac:dyDescent="0.25">
      <c r="A211" s="70"/>
      <c r="B211" s="444"/>
      <c r="C211" s="445"/>
      <c r="AG211" s="445"/>
    </row>
    <row r="212" spans="1:33" ht="15.75" customHeight="1" x14ac:dyDescent="0.25">
      <c r="A212" s="70"/>
      <c r="B212" s="444"/>
      <c r="C212" s="445"/>
      <c r="AG212" s="445"/>
    </row>
    <row r="213" spans="1:33" ht="15.75" customHeight="1" x14ac:dyDescent="0.25">
      <c r="A213" s="70"/>
      <c r="B213" s="444"/>
      <c r="C213" s="445"/>
      <c r="AG213" s="445"/>
    </row>
    <row r="214" spans="1:33" ht="15.75" customHeight="1" x14ac:dyDescent="0.25">
      <c r="A214" s="70"/>
      <c r="B214" s="444"/>
      <c r="C214" s="445"/>
      <c r="AG214" s="445"/>
    </row>
    <row r="215" spans="1:33" ht="15.75" customHeight="1" x14ac:dyDescent="0.25">
      <c r="A215" s="70"/>
      <c r="B215" s="444"/>
      <c r="C215" s="445"/>
      <c r="AG215" s="445"/>
    </row>
    <row r="216" spans="1:33" ht="15.75" customHeight="1" x14ac:dyDescent="0.25">
      <c r="A216" s="70"/>
      <c r="B216" s="444"/>
      <c r="C216" s="445"/>
      <c r="AG216" s="445"/>
    </row>
    <row r="217" spans="1:33" ht="15.75" customHeight="1" x14ac:dyDescent="0.25">
      <c r="A217" s="70"/>
      <c r="B217" s="444"/>
      <c r="C217" s="445"/>
      <c r="AG217" s="445"/>
    </row>
    <row r="218" spans="1:33" ht="15.75" customHeight="1" x14ac:dyDescent="0.25">
      <c r="A218" s="70"/>
      <c r="B218" s="444"/>
      <c r="C218" s="445"/>
      <c r="AG218" s="445"/>
    </row>
    <row r="219" spans="1:33" ht="15.75" customHeight="1" x14ac:dyDescent="0.25">
      <c r="A219" s="70"/>
      <c r="B219" s="444"/>
      <c r="C219" s="445"/>
      <c r="AG219" s="445"/>
    </row>
    <row r="220" spans="1:33" ht="15.75" customHeight="1" x14ac:dyDescent="0.25">
      <c r="A220" s="70"/>
      <c r="B220" s="444"/>
      <c r="C220" s="445"/>
      <c r="AG220" s="445"/>
    </row>
    <row r="221" spans="1:33" ht="15.75" customHeight="1" x14ac:dyDescent="0.25">
      <c r="A221" s="70"/>
      <c r="B221" s="444"/>
      <c r="C221" s="445"/>
      <c r="AG221" s="445"/>
    </row>
    <row r="222" spans="1:33" ht="15.75" customHeight="1" x14ac:dyDescent="0.25">
      <c r="A222" s="70"/>
      <c r="B222" s="444"/>
      <c r="C222" s="445"/>
      <c r="AG222" s="445"/>
    </row>
    <row r="223" spans="1:33" ht="15.75" customHeight="1" x14ac:dyDescent="0.25">
      <c r="A223" s="70"/>
      <c r="B223" s="444"/>
      <c r="C223" s="445"/>
      <c r="AG223" s="445"/>
    </row>
    <row r="224" spans="1:33" ht="15.75" customHeight="1" x14ac:dyDescent="0.25">
      <c r="A224" s="70"/>
      <c r="B224" s="444"/>
      <c r="C224" s="445"/>
      <c r="AG224" s="445"/>
    </row>
    <row r="225" spans="1:33" ht="15.75" customHeight="1" x14ac:dyDescent="0.25">
      <c r="A225" s="70"/>
      <c r="B225" s="444"/>
      <c r="C225" s="445"/>
      <c r="AG225" s="445"/>
    </row>
    <row r="226" spans="1:33" ht="15.75" customHeight="1" x14ac:dyDescent="0.25">
      <c r="A226" s="70"/>
      <c r="B226" s="444"/>
      <c r="C226" s="445"/>
      <c r="AG226" s="445"/>
    </row>
    <row r="227" spans="1:33" ht="15.75" customHeight="1" x14ac:dyDescent="0.25">
      <c r="A227" s="70"/>
      <c r="B227" s="444"/>
      <c r="C227" s="445"/>
      <c r="AG227" s="445"/>
    </row>
    <row r="228" spans="1:33" ht="15.75" customHeight="1" x14ac:dyDescent="0.25">
      <c r="A228" s="70"/>
      <c r="B228" s="444"/>
      <c r="C228" s="445"/>
      <c r="AG228" s="445"/>
    </row>
    <row r="229" spans="1:33" ht="15.75" customHeight="1" x14ac:dyDescent="0.25">
      <c r="A229" s="70"/>
      <c r="B229" s="444"/>
      <c r="C229" s="445"/>
      <c r="AG229" s="445"/>
    </row>
    <row r="230" spans="1:33" ht="15.75" customHeight="1" x14ac:dyDescent="0.25">
      <c r="A230" s="70"/>
      <c r="B230" s="444"/>
      <c r="C230" s="445"/>
      <c r="AG230" s="445"/>
    </row>
    <row r="231" spans="1:33" ht="15.75" customHeight="1" x14ac:dyDescent="0.25">
      <c r="A231" s="70"/>
      <c r="B231" s="444"/>
      <c r="C231" s="445"/>
      <c r="AG231" s="445"/>
    </row>
    <row r="232" spans="1:33" ht="15.75" customHeight="1" x14ac:dyDescent="0.25">
      <c r="A232" s="70"/>
      <c r="B232" s="444"/>
      <c r="C232" s="445"/>
      <c r="AG232" s="445"/>
    </row>
    <row r="233" spans="1:33" ht="15.75" customHeight="1" x14ac:dyDescent="0.25">
      <c r="A233" s="70"/>
      <c r="B233" s="444"/>
      <c r="C233" s="445"/>
      <c r="AG233" s="445"/>
    </row>
    <row r="234" spans="1:33" ht="15.75" customHeight="1" x14ac:dyDescent="0.25">
      <c r="A234" s="70"/>
      <c r="B234" s="444"/>
      <c r="C234" s="445"/>
      <c r="AG234" s="445"/>
    </row>
    <row r="235" spans="1:33" ht="15.75" customHeight="1" x14ac:dyDescent="0.25">
      <c r="A235" s="70"/>
      <c r="B235" s="444"/>
      <c r="C235" s="445"/>
      <c r="AG235" s="445"/>
    </row>
    <row r="236" spans="1:33" ht="15.75" customHeight="1" x14ac:dyDescent="0.25">
      <c r="A236" s="70"/>
      <c r="B236" s="444"/>
      <c r="C236" s="445"/>
      <c r="AG236" s="445"/>
    </row>
    <row r="237" spans="1:33" ht="15.75" customHeight="1" x14ac:dyDescent="0.25">
      <c r="A237" s="70"/>
      <c r="B237" s="444"/>
      <c r="C237" s="445"/>
      <c r="AG237" s="445"/>
    </row>
    <row r="238" spans="1:33" ht="15.75" customHeight="1" x14ac:dyDescent="0.25">
      <c r="A238" s="70"/>
      <c r="B238" s="444"/>
      <c r="C238" s="445"/>
      <c r="AG238" s="445"/>
    </row>
    <row r="239" spans="1:33" ht="15.75" customHeight="1" x14ac:dyDescent="0.25">
      <c r="A239" s="70"/>
      <c r="B239" s="444"/>
      <c r="C239" s="445"/>
      <c r="AG239" s="445"/>
    </row>
    <row r="240" spans="1:33" ht="15.75" customHeight="1" x14ac:dyDescent="0.25">
      <c r="A240" s="70"/>
      <c r="B240" s="444"/>
      <c r="C240" s="445"/>
      <c r="AG240" s="445"/>
    </row>
    <row r="241" spans="1:33" ht="15.75" customHeight="1" x14ac:dyDescent="0.25">
      <c r="A241" s="70"/>
      <c r="B241" s="444"/>
      <c r="C241" s="445"/>
      <c r="AG241" s="445"/>
    </row>
    <row r="242" spans="1:33" ht="15.75" customHeight="1" x14ac:dyDescent="0.25">
      <c r="A242" s="70"/>
      <c r="B242" s="444"/>
      <c r="C242" s="445"/>
      <c r="AG242" s="445"/>
    </row>
    <row r="243" spans="1:33" ht="15.75" customHeight="1" x14ac:dyDescent="0.25">
      <c r="A243" s="70"/>
      <c r="B243" s="444"/>
      <c r="C243" s="445"/>
      <c r="AG243" s="445"/>
    </row>
    <row r="244" spans="1:33" ht="15.75" customHeight="1" x14ac:dyDescent="0.25">
      <c r="A244" s="70"/>
      <c r="B244" s="444"/>
      <c r="C244" s="445"/>
      <c r="AG244" s="445"/>
    </row>
    <row r="245" spans="1:33" ht="15.75" customHeight="1" x14ac:dyDescent="0.25">
      <c r="A245" s="70"/>
      <c r="B245" s="444"/>
      <c r="C245" s="445"/>
      <c r="AG245" s="445"/>
    </row>
    <row r="246" spans="1:33" ht="15.75" customHeight="1" x14ac:dyDescent="0.25">
      <c r="A246" s="70"/>
      <c r="B246" s="444"/>
      <c r="C246" s="445"/>
      <c r="AG246" s="445"/>
    </row>
    <row r="247" spans="1:33" ht="15.75" customHeight="1" x14ac:dyDescent="0.25">
      <c r="A247" s="70"/>
      <c r="B247" s="444"/>
      <c r="C247" s="445"/>
      <c r="AG247" s="445"/>
    </row>
    <row r="248" spans="1:33" ht="15.75" customHeight="1" x14ac:dyDescent="0.25">
      <c r="A248" s="70"/>
      <c r="B248" s="444"/>
      <c r="C248" s="445"/>
      <c r="AG248" s="445"/>
    </row>
    <row r="249" spans="1:33" ht="15.75" customHeight="1" x14ac:dyDescent="0.25">
      <c r="A249" s="70"/>
      <c r="B249" s="444"/>
      <c r="C249" s="445"/>
      <c r="AG249" s="445"/>
    </row>
    <row r="250" spans="1:33" ht="15.75" customHeight="1" x14ac:dyDescent="0.25">
      <c r="A250" s="70"/>
      <c r="B250" s="444"/>
      <c r="C250" s="445"/>
      <c r="AG250" s="445"/>
    </row>
    <row r="251" spans="1:33" ht="15.75" customHeight="1" x14ac:dyDescent="0.25">
      <c r="A251" s="70"/>
      <c r="B251" s="444"/>
      <c r="C251" s="445"/>
      <c r="AG251" s="445"/>
    </row>
    <row r="252" spans="1:33" ht="15.75" customHeight="1" x14ac:dyDescent="0.25">
      <c r="A252" s="70"/>
      <c r="B252" s="444"/>
      <c r="C252" s="445"/>
      <c r="AG252" s="445"/>
    </row>
    <row r="253" spans="1:33" ht="15.75" customHeight="1" x14ac:dyDescent="0.25">
      <c r="A253" s="70"/>
      <c r="B253" s="444"/>
      <c r="C253" s="445"/>
      <c r="AG253" s="445"/>
    </row>
    <row r="254" spans="1:33" ht="15.75" customHeight="1" x14ac:dyDescent="0.25">
      <c r="A254" s="70"/>
      <c r="B254" s="444"/>
      <c r="C254" s="445"/>
      <c r="AG254" s="445"/>
    </row>
    <row r="255" spans="1:33" ht="15.75" customHeight="1" x14ac:dyDescent="0.25">
      <c r="A255" s="70"/>
      <c r="B255" s="444"/>
      <c r="C255" s="445"/>
      <c r="AG255" s="445"/>
    </row>
    <row r="256" spans="1:33" ht="15.75" customHeight="1" x14ac:dyDescent="0.25">
      <c r="A256" s="70"/>
      <c r="B256" s="444"/>
      <c r="C256" s="445"/>
      <c r="AG256" s="445"/>
    </row>
    <row r="257" spans="1:33" ht="15.75" customHeight="1" x14ac:dyDescent="0.25">
      <c r="A257" s="70"/>
      <c r="B257" s="444"/>
      <c r="C257" s="445"/>
      <c r="AG257" s="445"/>
    </row>
    <row r="258" spans="1:33" ht="15.75" customHeight="1" x14ac:dyDescent="0.25">
      <c r="A258" s="70"/>
      <c r="B258" s="444"/>
      <c r="C258" s="445"/>
      <c r="AG258" s="445"/>
    </row>
    <row r="259" spans="1:33" ht="15.75" customHeight="1" x14ac:dyDescent="0.25">
      <c r="A259" s="70"/>
      <c r="B259" s="444"/>
      <c r="C259" s="445"/>
      <c r="AG259" s="445"/>
    </row>
    <row r="260" spans="1:33" ht="15.75" customHeight="1" x14ac:dyDescent="0.25">
      <c r="A260" s="70"/>
      <c r="B260" s="444"/>
      <c r="C260" s="445"/>
      <c r="AG260" s="445"/>
    </row>
    <row r="261" spans="1:33" ht="15.75" customHeight="1" x14ac:dyDescent="0.25">
      <c r="A261" s="70"/>
      <c r="B261" s="444"/>
      <c r="C261" s="445"/>
      <c r="AG261" s="445"/>
    </row>
    <row r="262" spans="1:33" ht="15.75" customHeight="1" x14ac:dyDescent="0.25">
      <c r="A262" s="70"/>
      <c r="B262" s="444"/>
      <c r="C262" s="445"/>
      <c r="AG262" s="445"/>
    </row>
    <row r="263" spans="1:33" ht="15.75" customHeight="1" x14ac:dyDescent="0.25">
      <c r="A263" s="70"/>
      <c r="B263" s="444"/>
      <c r="C263" s="445"/>
      <c r="AG263" s="445"/>
    </row>
    <row r="264" spans="1:33" ht="15.75" customHeight="1" x14ac:dyDescent="0.25">
      <c r="A264" s="70"/>
      <c r="B264" s="444"/>
      <c r="C264" s="445"/>
      <c r="AG264" s="445"/>
    </row>
    <row r="265" spans="1:33" ht="15.75" customHeight="1" x14ac:dyDescent="0.25">
      <c r="A265" s="70"/>
      <c r="B265" s="444"/>
      <c r="C265" s="445"/>
      <c r="AG265" s="445"/>
    </row>
    <row r="266" spans="1:33" ht="15.75" customHeight="1" x14ac:dyDescent="0.25">
      <c r="A266" s="70"/>
      <c r="B266" s="444"/>
      <c r="C266" s="445"/>
      <c r="AG266" s="445"/>
    </row>
    <row r="267" spans="1:33" ht="15.75" customHeight="1" x14ac:dyDescent="0.25">
      <c r="A267" s="70"/>
      <c r="B267" s="444"/>
      <c r="C267" s="445"/>
      <c r="AG267" s="445"/>
    </row>
    <row r="268" spans="1:33" ht="15.75" customHeight="1" x14ac:dyDescent="0.25">
      <c r="A268" s="70"/>
      <c r="B268" s="444"/>
      <c r="C268" s="445"/>
      <c r="AG268" s="445"/>
    </row>
    <row r="269" spans="1:33" ht="15.75" customHeight="1" x14ac:dyDescent="0.25">
      <c r="A269" s="70"/>
      <c r="B269" s="444"/>
      <c r="C269" s="445"/>
      <c r="AG269" s="445"/>
    </row>
    <row r="270" spans="1:33" ht="15.75" customHeight="1" x14ac:dyDescent="0.25">
      <c r="A270" s="70"/>
      <c r="B270" s="444"/>
      <c r="C270" s="445"/>
      <c r="AG270" s="445"/>
    </row>
    <row r="271" spans="1:33" ht="15.75" customHeight="1" x14ac:dyDescent="0.25">
      <c r="A271" s="70"/>
      <c r="B271" s="444"/>
      <c r="C271" s="445"/>
      <c r="AG271" s="445"/>
    </row>
    <row r="272" spans="1:33" ht="15.75" customHeight="1" x14ac:dyDescent="0.25">
      <c r="A272" s="70"/>
      <c r="B272" s="444"/>
      <c r="C272" s="445"/>
      <c r="AG272" s="445"/>
    </row>
    <row r="273" spans="1:33" ht="15.75" customHeight="1" x14ac:dyDescent="0.25">
      <c r="A273" s="70"/>
      <c r="B273" s="444"/>
      <c r="C273" s="445"/>
      <c r="AG273" s="445"/>
    </row>
    <row r="274" spans="1:33" ht="15.75" customHeight="1" x14ac:dyDescent="0.25">
      <c r="A274" s="70"/>
      <c r="B274" s="444"/>
      <c r="C274" s="445"/>
      <c r="AG274" s="445"/>
    </row>
    <row r="275" spans="1:33" ht="15.75" customHeight="1" x14ac:dyDescent="0.25">
      <c r="A275" s="70"/>
      <c r="B275" s="444"/>
      <c r="C275" s="445"/>
      <c r="AG275" s="445"/>
    </row>
    <row r="276" spans="1:33" ht="15.75" customHeight="1" x14ac:dyDescent="0.25">
      <c r="A276" s="70"/>
      <c r="B276" s="444"/>
      <c r="C276" s="445"/>
      <c r="AG276" s="445"/>
    </row>
    <row r="277" spans="1:33" ht="15.75" customHeight="1" x14ac:dyDescent="0.25">
      <c r="A277" s="70"/>
      <c r="B277" s="444"/>
      <c r="C277" s="445"/>
      <c r="AG277" s="445"/>
    </row>
    <row r="278" spans="1:33" ht="15.75" customHeight="1" x14ac:dyDescent="0.25">
      <c r="A278" s="70"/>
      <c r="B278" s="444"/>
      <c r="C278" s="445"/>
      <c r="AG278" s="445"/>
    </row>
    <row r="279" spans="1:33" ht="15.75" customHeight="1" x14ac:dyDescent="0.25">
      <c r="A279" s="70"/>
      <c r="B279" s="444"/>
      <c r="C279" s="445"/>
      <c r="AG279" s="445"/>
    </row>
    <row r="280" spans="1:33" ht="15.75" customHeight="1" x14ac:dyDescent="0.25">
      <c r="A280" s="70"/>
      <c r="B280" s="444"/>
      <c r="C280" s="445"/>
      <c r="AG280" s="445"/>
    </row>
    <row r="281" spans="1:33" ht="15.75" customHeight="1" x14ac:dyDescent="0.25">
      <c r="A281" s="70"/>
      <c r="B281" s="444"/>
      <c r="C281" s="445"/>
      <c r="AG281" s="445"/>
    </row>
    <row r="282" spans="1:33" ht="15.75" customHeight="1" x14ac:dyDescent="0.25">
      <c r="A282" s="70"/>
      <c r="B282" s="444"/>
      <c r="C282" s="445"/>
      <c r="AG282" s="445"/>
    </row>
    <row r="283" spans="1:33" ht="15.75" customHeight="1" x14ac:dyDescent="0.25">
      <c r="A283" s="70"/>
      <c r="B283" s="444"/>
      <c r="C283" s="445"/>
      <c r="AG283" s="445"/>
    </row>
    <row r="284" spans="1:33" ht="15.75" customHeight="1" x14ac:dyDescent="0.25">
      <c r="A284" s="70"/>
      <c r="B284" s="444"/>
      <c r="C284" s="445"/>
      <c r="AG284" s="445"/>
    </row>
    <row r="285" spans="1:33" ht="15.75" customHeight="1" x14ac:dyDescent="0.25">
      <c r="A285" s="70"/>
      <c r="B285" s="444"/>
      <c r="C285" s="445"/>
      <c r="AG285" s="445"/>
    </row>
    <row r="286" spans="1:33" ht="15.75" customHeight="1" x14ac:dyDescent="0.25">
      <c r="A286" s="70"/>
      <c r="B286" s="444"/>
      <c r="C286" s="445"/>
      <c r="AG286" s="445"/>
    </row>
    <row r="287" spans="1:33" ht="15.75" customHeight="1" x14ac:dyDescent="0.25">
      <c r="A287" s="70"/>
      <c r="B287" s="444"/>
      <c r="C287" s="445"/>
      <c r="AG287" s="445"/>
    </row>
    <row r="288" spans="1:33" ht="15.75" customHeight="1" x14ac:dyDescent="0.25">
      <c r="A288" s="70"/>
      <c r="B288" s="444"/>
      <c r="C288" s="445"/>
      <c r="AG288" s="445"/>
    </row>
    <row r="289" spans="1:33" ht="15.75" customHeight="1" x14ac:dyDescent="0.25">
      <c r="A289" s="70"/>
      <c r="B289" s="444"/>
      <c r="C289" s="445"/>
      <c r="AG289" s="445"/>
    </row>
    <row r="290" spans="1:33" ht="15.75" customHeight="1" x14ac:dyDescent="0.25">
      <c r="A290" s="70"/>
      <c r="B290" s="444"/>
      <c r="C290" s="445"/>
      <c r="AG290" s="445"/>
    </row>
    <row r="291" spans="1:33" ht="15.75" customHeight="1" x14ac:dyDescent="0.25">
      <c r="A291" s="70"/>
      <c r="B291" s="444"/>
      <c r="C291" s="445"/>
      <c r="AG291" s="445"/>
    </row>
    <row r="292" spans="1:33" ht="15.75" customHeight="1" x14ac:dyDescent="0.25">
      <c r="A292" s="70"/>
      <c r="B292" s="444"/>
      <c r="C292" s="445"/>
      <c r="AG292" s="445"/>
    </row>
    <row r="293" spans="1:33" ht="15.75" customHeight="1" x14ac:dyDescent="0.25">
      <c r="A293" s="70"/>
      <c r="B293" s="444"/>
      <c r="C293" s="445"/>
      <c r="AG293" s="445"/>
    </row>
    <row r="294" spans="1:33" ht="15.75" customHeight="1" x14ac:dyDescent="0.25">
      <c r="A294" s="70"/>
      <c r="B294" s="444"/>
      <c r="C294" s="445"/>
      <c r="AG294" s="445"/>
    </row>
    <row r="295" spans="1:33" ht="15.75" customHeight="1" x14ac:dyDescent="0.25">
      <c r="A295" s="70"/>
      <c r="B295" s="444"/>
      <c r="C295" s="445"/>
      <c r="AG295" s="445"/>
    </row>
    <row r="296" spans="1:33" ht="15.75" customHeight="1" x14ac:dyDescent="0.25">
      <c r="A296" s="70"/>
      <c r="B296" s="444"/>
      <c r="C296" s="445"/>
      <c r="AG296" s="445"/>
    </row>
    <row r="297" spans="1:33" ht="15.75" customHeight="1" x14ac:dyDescent="0.25">
      <c r="A297" s="70"/>
      <c r="B297" s="444"/>
      <c r="C297" s="445"/>
      <c r="AG297" s="445"/>
    </row>
    <row r="298" spans="1:33" ht="15.75" customHeight="1" x14ac:dyDescent="0.25">
      <c r="A298" s="70"/>
      <c r="B298" s="444"/>
      <c r="C298" s="445"/>
      <c r="AG298" s="445"/>
    </row>
    <row r="299" spans="1:33" ht="15.75" customHeight="1" x14ac:dyDescent="0.25">
      <c r="A299" s="70"/>
      <c r="B299" s="444"/>
      <c r="C299" s="445"/>
      <c r="AG299" s="445"/>
    </row>
    <row r="300" spans="1:33" ht="15.75" customHeight="1" x14ac:dyDescent="0.25">
      <c r="A300" s="70"/>
      <c r="B300" s="444"/>
      <c r="C300" s="445"/>
      <c r="AG300" s="445"/>
    </row>
    <row r="301" spans="1:33" ht="15.75" customHeight="1" x14ac:dyDescent="0.25">
      <c r="A301" s="70"/>
      <c r="B301" s="444"/>
      <c r="C301" s="445"/>
      <c r="AG301" s="445"/>
    </row>
    <row r="302" spans="1:33" ht="15.75" customHeight="1" x14ac:dyDescent="0.25">
      <c r="A302" s="70"/>
      <c r="B302" s="444"/>
      <c r="C302" s="445"/>
      <c r="AG302" s="445"/>
    </row>
    <row r="303" spans="1:33" ht="15.75" customHeight="1" x14ac:dyDescent="0.25">
      <c r="A303" s="70"/>
      <c r="B303" s="444"/>
      <c r="C303" s="445"/>
      <c r="AG303" s="445"/>
    </row>
    <row r="304" spans="1:33" ht="15.75" customHeight="1" x14ac:dyDescent="0.25">
      <c r="A304" s="70"/>
      <c r="B304" s="444"/>
      <c r="C304" s="445"/>
      <c r="AG304" s="445"/>
    </row>
    <row r="305" spans="1:33" ht="15.75" customHeight="1" x14ac:dyDescent="0.25">
      <c r="A305" s="70"/>
      <c r="B305" s="444"/>
      <c r="C305" s="445"/>
      <c r="AG305" s="445"/>
    </row>
    <row r="306" spans="1:33" ht="15.75" customHeight="1" x14ac:dyDescent="0.25">
      <c r="A306" s="70"/>
      <c r="B306" s="444"/>
      <c r="C306" s="445"/>
      <c r="AG306" s="445"/>
    </row>
    <row r="307" spans="1:33" ht="15.75" customHeight="1" x14ac:dyDescent="0.25">
      <c r="A307" s="70"/>
      <c r="B307" s="444"/>
      <c r="C307" s="445"/>
      <c r="AG307" s="445"/>
    </row>
    <row r="308" spans="1:33" ht="15.75" customHeight="1" x14ac:dyDescent="0.25">
      <c r="A308" s="70"/>
      <c r="B308" s="444"/>
      <c r="C308" s="445"/>
      <c r="AG308" s="445"/>
    </row>
    <row r="309" spans="1:33" ht="15.75" customHeight="1" x14ac:dyDescent="0.25">
      <c r="A309" s="70"/>
      <c r="B309" s="444"/>
      <c r="C309" s="445"/>
      <c r="AG309" s="445"/>
    </row>
    <row r="310" spans="1:33" ht="15.75" customHeight="1" x14ac:dyDescent="0.25">
      <c r="A310" s="70"/>
      <c r="B310" s="444"/>
      <c r="C310" s="445"/>
      <c r="AG310" s="445"/>
    </row>
    <row r="311" spans="1:33" ht="15.75" customHeight="1" x14ac:dyDescent="0.25">
      <c r="A311" s="70"/>
      <c r="B311" s="444"/>
      <c r="C311" s="445"/>
      <c r="AG311" s="445"/>
    </row>
    <row r="312" spans="1:33" ht="15.75" customHeight="1" x14ac:dyDescent="0.25">
      <c r="A312" s="70"/>
      <c r="B312" s="444"/>
      <c r="C312" s="445"/>
      <c r="AG312" s="445"/>
    </row>
    <row r="313" spans="1:33" ht="15.75" customHeight="1" x14ac:dyDescent="0.25">
      <c r="A313" s="70"/>
      <c r="B313" s="444"/>
      <c r="C313" s="445"/>
      <c r="AG313" s="445"/>
    </row>
    <row r="314" spans="1:33" ht="15.75" customHeight="1" x14ac:dyDescent="0.25">
      <c r="A314" s="70"/>
      <c r="B314" s="444"/>
      <c r="C314" s="445"/>
      <c r="AG314" s="445"/>
    </row>
    <row r="315" spans="1:33" ht="15.75" customHeight="1" x14ac:dyDescent="0.25">
      <c r="A315" s="70"/>
      <c r="B315" s="444"/>
      <c r="C315" s="445"/>
      <c r="AG315" s="445"/>
    </row>
    <row r="316" spans="1:33" ht="15.75" customHeight="1" x14ac:dyDescent="0.25">
      <c r="A316" s="70"/>
      <c r="B316" s="444"/>
      <c r="C316" s="445"/>
      <c r="AG316" s="445"/>
    </row>
    <row r="317" spans="1:33" ht="15.75" customHeight="1" x14ac:dyDescent="0.25">
      <c r="A317" s="70"/>
      <c r="B317" s="444"/>
      <c r="C317" s="445"/>
      <c r="AG317" s="445"/>
    </row>
    <row r="318" spans="1:33" ht="15.75" customHeight="1" x14ac:dyDescent="0.25">
      <c r="A318" s="70"/>
      <c r="B318" s="444"/>
      <c r="C318" s="445"/>
      <c r="AG318" s="445"/>
    </row>
    <row r="319" spans="1:33" ht="15.75" customHeight="1" x14ac:dyDescent="0.25">
      <c r="A319" s="70"/>
      <c r="B319" s="444"/>
      <c r="C319" s="445"/>
      <c r="AG319" s="445"/>
    </row>
    <row r="320" spans="1:33" ht="15.75" customHeight="1" x14ac:dyDescent="0.25">
      <c r="A320" s="70"/>
      <c r="B320" s="444"/>
      <c r="C320" s="445"/>
      <c r="AG320" s="445"/>
    </row>
    <row r="321" spans="1:33" ht="15.75" customHeight="1" x14ac:dyDescent="0.25">
      <c r="A321" s="70"/>
      <c r="B321" s="444"/>
      <c r="C321" s="445"/>
      <c r="AG321" s="445"/>
    </row>
    <row r="322" spans="1:33" ht="15.75" customHeight="1" x14ac:dyDescent="0.25">
      <c r="A322" s="70"/>
      <c r="B322" s="444"/>
      <c r="C322" s="445"/>
      <c r="AG322" s="445"/>
    </row>
    <row r="323" spans="1:33" ht="15.75" customHeight="1" x14ac:dyDescent="0.25">
      <c r="A323" s="70"/>
      <c r="B323" s="444"/>
      <c r="C323" s="445"/>
      <c r="AG323" s="445"/>
    </row>
    <row r="324" spans="1:33" ht="15.75" customHeight="1" x14ac:dyDescent="0.25">
      <c r="A324" s="70"/>
      <c r="B324" s="444"/>
      <c r="C324" s="445"/>
      <c r="AG324" s="445"/>
    </row>
    <row r="325" spans="1:33" ht="15.75" customHeight="1" x14ac:dyDescent="0.25">
      <c r="A325" s="70"/>
      <c r="B325" s="444"/>
      <c r="C325" s="445"/>
      <c r="AG325" s="445"/>
    </row>
    <row r="326" spans="1:33" ht="15.75" customHeight="1" x14ac:dyDescent="0.25">
      <c r="A326" s="70"/>
      <c r="B326" s="444"/>
      <c r="C326" s="445"/>
      <c r="AG326" s="445"/>
    </row>
    <row r="327" spans="1:33" ht="15.75" customHeight="1" x14ac:dyDescent="0.25">
      <c r="A327" s="70"/>
      <c r="B327" s="444"/>
      <c r="C327" s="445"/>
      <c r="AG327" s="445"/>
    </row>
    <row r="328" spans="1:33" ht="15.75" customHeight="1" x14ac:dyDescent="0.25">
      <c r="A328" s="70"/>
      <c r="B328" s="444"/>
      <c r="C328" s="445"/>
      <c r="AG328" s="445"/>
    </row>
    <row r="329" spans="1:33" ht="15.75" customHeight="1" x14ac:dyDescent="0.25">
      <c r="A329" s="70"/>
      <c r="B329" s="444"/>
      <c r="C329" s="445"/>
      <c r="AG329" s="445"/>
    </row>
    <row r="330" spans="1:33" ht="15.75" customHeight="1" x14ac:dyDescent="0.25">
      <c r="A330" s="70"/>
      <c r="B330" s="444"/>
      <c r="C330" s="445"/>
      <c r="AG330" s="445"/>
    </row>
    <row r="331" spans="1:33" ht="15.75" customHeight="1" x14ac:dyDescent="0.25">
      <c r="A331" s="70"/>
      <c r="B331" s="444"/>
      <c r="C331" s="445"/>
      <c r="AG331" s="445"/>
    </row>
    <row r="332" spans="1:33" ht="15.75" customHeight="1" x14ac:dyDescent="0.25">
      <c r="A332" s="70"/>
      <c r="B332" s="444"/>
      <c r="C332" s="445"/>
      <c r="AG332" s="445"/>
    </row>
    <row r="333" spans="1:33" ht="15.75" customHeight="1" x14ac:dyDescent="0.25">
      <c r="A333" s="70"/>
      <c r="B333" s="444"/>
      <c r="C333" s="445"/>
      <c r="AG333" s="445"/>
    </row>
    <row r="334" spans="1:33" ht="15.75" customHeight="1" x14ac:dyDescent="0.25">
      <c r="A334" s="70"/>
      <c r="B334" s="444"/>
      <c r="C334" s="445"/>
      <c r="AG334" s="445"/>
    </row>
    <row r="335" spans="1:33" ht="15.75" customHeight="1" x14ac:dyDescent="0.25">
      <c r="A335" s="70"/>
      <c r="B335" s="444"/>
      <c r="C335" s="445"/>
      <c r="AG335" s="445"/>
    </row>
    <row r="336" spans="1:33" ht="15.75" customHeight="1" x14ac:dyDescent="0.25">
      <c r="A336" s="70"/>
      <c r="B336" s="444"/>
      <c r="C336" s="445"/>
      <c r="AG336" s="445"/>
    </row>
    <row r="337" spans="1:33" ht="15.75" customHeight="1" x14ac:dyDescent="0.25">
      <c r="A337" s="70"/>
      <c r="B337" s="444"/>
      <c r="C337" s="445"/>
      <c r="AG337" s="445"/>
    </row>
    <row r="338" spans="1:33" ht="15.75" customHeight="1" x14ac:dyDescent="0.25">
      <c r="A338" s="70"/>
      <c r="B338" s="444"/>
      <c r="C338" s="445"/>
      <c r="AG338" s="445"/>
    </row>
    <row r="339" spans="1:33" ht="15.75" customHeight="1" x14ac:dyDescent="0.25">
      <c r="A339" s="70"/>
      <c r="B339" s="444"/>
      <c r="C339" s="445"/>
      <c r="AG339" s="445"/>
    </row>
    <row r="340" spans="1:33" ht="15.75" customHeight="1" x14ac:dyDescent="0.25">
      <c r="A340" s="70"/>
      <c r="B340" s="444"/>
      <c r="C340" s="445"/>
      <c r="AG340" s="445"/>
    </row>
    <row r="341" spans="1:33" ht="15.75" customHeight="1" x14ac:dyDescent="0.25">
      <c r="A341" s="70"/>
      <c r="B341" s="444"/>
      <c r="C341" s="445"/>
      <c r="AG341" s="445"/>
    </row>
    <row r="342" spans="1:33" ht="15.75" customHeight="1" x14ac:dyDescent="0.25">
      <c r="A342" s="70"/>
      <c r="B342" s="444"/>
      <c r="C342" s="445"/>
      <c r="AG342" s="445"/>
    </row>
    <row r="343" spans="1:33" ht="15.75" customHeight="1" x14ac:dyDescent="0.25">
      <c r="A343" s="70"/>
      <c r="B343" s="444"/>
      <c r="C343" s="445"/>
      <c r="AG343" s="445"/>
    </row>
    <row r="344" spans="1:33" ht="15.75" customHeight="1" x14ac:dyDescent="0.25">
      <c r="A344" s="70"/>
      <c r="B344" s="444"/>
      <c r="C344" s="445"/>
      <c r="AG344" s="445"/>
    </row>
    <row r="345" spans="1:33" ht="15.75" customHeight="1" x14ac:dyDescent="0.25">
      <c r="A345" s="70"/>
      <c r="B345" s="444"/>
      <c r="C345" s="445"/>
      <c r="AG345" s="445"/>
    </row>
    <row r="346" spans="1:33" ht="15.75" customHeight="1" x14ac:dyDescent="0.25">
      <c r="A346" s="70"/>
      <c r="B346" s="444"/>
      <c r="C346" s="445"/>
      <c r="AG346" s="445"/>
    </row>
    <row r="347" spans="1:33" ht="15.75" customHeight="1" x14ac:dyDescent="0.25">
      <c r="A347" s="70"/>
      <c r="B347" s="444"/>
      <c r="C347" s="445"/>
      <c r="AG347" s="445"/>
    </row>
    <row r="348" spans="1:33" ht="15.75" customHeight="1" x14ac:dyDescent="0.25">
      <c r="A348" s="70"/>
      <c r="B348" s="444"/>
      <c r="C348" s="445"/>
      <c r="AG348" s="445"/>
    </row>
    <row r="349" spans="1:33" ht="15.75" customHeight="1" x14ac:dyDescent="0.25">
      <c r="A349" s="70"/>
      <c r="B349" s="444"/>
      <c r="C349" s="445"/>
      <c r="AG349" s="445"/>
    </row>
    <row r="350" spans="1:33" ht="15.75" customHeight="1" x14ac:dyDescent="0.25">
      <c r="A350" s="70"/>
      <c r="B350" s="444"/>
      <c r="C350" s="445"/>
      <c r="AG350" s="445"/>
    </row>
    <row r="351" spans="1:33" ht="15.75" customHeight="1" x14ac:dyDescent="0.25">
      <c r="A351" s="70"/>
      <c r="B351" s="444"/>
      <c r="C351" s="445"/>
      <c r="AG351" s="445"/>
    </row>
    <row r="352" spans="1:33" ht="15.75" customHeight="1" x14ac:dyDescent="0.25">
      <c r="A352" s="70"/>
      <c r="B352" s="444"/>
      <c r="C352" s="445"/>
      <c r="AG352" s="445"/>
    </row>
    <row r="353" spans="1:33" ht="15.75" customHeight="1" x14ac:dyDescent="0.25">
      <c r="A353" s="70"/>
      <c r="B353" s="444"/>
      <c r="C353" s="445"/>
      <c r="AG353" s="445"/>
    </row>
    <row r="354" spans="1:33" ht="15.75" customHeight="1" x14ac:dyDescent="0.25">
      <c r="A354" s="70"/>
      <c r="B354" s="444"/>
      <c r="C354" s="445"/>
      <c r="AG354" s="445"/>
    </row>
    <row r="355" spans="1:33" ht="15.75" customHeight="1" x14ac:dyDescent="0.25">
      <c r="A355" s="70"/>
      <c r="B355" s="444"/>
      <c r="C355" s="445"/>
      <c r="AG355" s="445"/>
    </row>
    <row r="356" spans="1:33" ht="15.75" customHeight="1" x14ac:dyDescent="0.25">
      <c r="A356" s="70"/>
      <c r="B356" s="444"/>
      <c r="C356" s="445"/>
      <c r="AG356" s="445"/>
    </row>
    <row r="357" spans="1:33" ht="15.75" customHeight="1" x14ac:dyDescent="0.25">
      <c r="A357" s="70"/>
      <c r="B357" s="444"/>
      <c r="C357" s="445"/>
      <c r="AG357" s="445"/>
    </row>
    <row r="358" spans="1:33" ht="15.75" customHeight="1" x14ac:dyDescent="0.25">
      <c r="A358" s="70"/>
      <c r="B358" s="444"/>
      <c r="C358" s="445"/>
      <c r="AG358" s="445"/>
    </row>
    <row r="359" spans="1:33" ht="15.75" customHeight="1" x14ac:dyDescent="0.25">
      <c r="A359" s="70"/>
      <c r="B359" s="444"/>
      <c r="C359" s="445"/>
      <c r="AG359" s="445"/>
    </row>
    <row r="360" spans="1:33" ht="15.75" customHeight="1" x14ac:dyDescent="0.25">
      <c r="A360" s="70"/>
      <c r="B360" s="444"/>
      <c r="C360" s="445"/>
      <c r="AG360" s="445"/>
    </row>
    <row r="361" spans="1:33" ht="15.75" customHeight="1" x14ac:dyDescent="0.25">
      <c r="A361" s="70"/>
      <c r="B361" s="444"/>
      <c r="C361" s="445"/>
      <c r="AG361" s="445"/>
    </row>
    <row r="362" spans="1:33" ht="15.75" customHeight="1" x14ac:dyDescent="0.25">
      <c r="A362" s="70"/>
      <c r="B362" s="444"/>
      <c r="C362" s="445"/>
      <c r="AG362" s="445"/>
    </row>
    <row r="363" spans="1:33" ht="15.75" customHeight="1" x14ac:dyDescent="0.25">
      <c r="A363" s="70"/>
      <c r="B363" s="444"/>
      <c r="C363" s="445"/>
      <c r="AG363" s="445"/>
    </row>
    <row r="364" spans="1:33" ht="15.75" customHeight="1" x14ac:dyDescent="0.25">
      <c r="A364" s="70"/>
      <c r="B364" s="444"/>
      <c r="C364" s="445"/>
      <c r="AG364" s="445"/>
    </row>
    <row r="365" spans="1:33" ht="15.75" customHeight="1" x14ac:dyDescent="0.25">
      <c r="A365" s="70"/>
      <c r="B365" s="444"/>
      <c r="C365" s="445"/>
      <c r="AG365" s="445"/>
    </row>
    <row r="366" spans="1:33" ht="15.75" customHeight="1" x14ac:dyDescent="0.25">
      <c r="A366" s="70"/>
      <c r="B366" s="444"/>
      <c r="C366" s="445"/>
      <c r="AG366" s="445"/>
    </row>
    <row r="367" spans="1:33" ht="15.75" customHeight="1" x14ac:dyDescent="0.25">
      <c r="A367" s="70"/>
      <c r="B367" s="444"/>
      <c r="C367" s="445"/>
      <c r="AG367" s="445"/>
    </row>
    <row r="368" spans="1:33" ht="15.75" customHeight="1" x14ac:dyDescent="0.25">
      <c r="A368" s="70"/>
      <c r="B368" s="444"/>
      <c r="C368" s="445"/>
      <c r="AG368" s="445"/>
    </row>
    <row r="369" spans="1:33" ht="15.75" customHeight="1" x14ac:dyDescent="0.25">
      <c r="A369" s="70"/>
      <c r="B369" s="444"/>
      <c r="C369" s="445"/>
      <c r="AG369" s="445"/>
    </row>
    <row r="370" spans="1:33" ht="15.75" customHeight="1" x14ac:dyDescent="0.25">
      <c r="A370" s="70"/>
      <c r="B370" s="444"/>
      <c r="C370" s="445"/>
      <c r="AG370" s="445"/>
    </row>
    <row r="371" spans="1:33" ht="15.75" customHeight="1" x14ac:dyDescent="0.25">
      <c r="A371" s="70"/>
      <c r="B371" s="444"/>
      <c r="C371" s="445"/>
      <c r="AG371" s="445"/>
    </row>
    <row r="372" spans="1:33" ht="15.75" customHeight="1" x14ac:dyDescent="0.2"/>
    <row r="373" spans="1:33" ht="15.75" customHeight="1" x14ac:dyDescent="0.2"/>
    <row r="374" spans="1:33" ht="15.75" customHeight="1" x14ac:dyDescent="0.2"/>
    <row r="375" spans="1:33" ht="15.75" customHeight="1" x14ac:dyDescent="0.2"/>
    <row r="376" spans="1:33" ht="15.75" customHeight="1" x14ac:dyDescent="0.2"/>
    <row r="377" spans="1:33" ht="15.75" customHeight="1" x14ac:dyDescent="0.2"/>
    <row r="378" spans="1:33" ht="15.75" customHeight="1" x14ac:dyDescent="0.2"/>
    <row r="379" spans="1:33" ht="15.75" customHeight="1" x14ac:dyDescent="0.2"/>
    <row r="380" spans="1:33" ht="15.75" customHeight="1" x14ac:dyDescent="0.2"/>
    <row r="381" spans="1:33" ht="15.75" customHeight="1" x14ac:dyDescent="0.2"/>
    <row r="382" spans="1:33" ht="15.75" customHeight="1" x14ac:dyDescent="0.2"/>
    <row r="383" spans="1:33" ht="15.75" customHeight="1" x14ac:dyDescent="0.2"/>
    <row r="384" spans="1:33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autoFilter ref="A9:AF163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2:C162"/>
    <mergeCell ref="A164:C164"/>
    <mergeCell ref="A165:C165"/>
    <mergeCell ref="K7:M7"/>
    <mergeCell ref="N7:P7"/>
    <mergeCell ref="E7:G7"/>
    <mergeCell ref="H7:J7"/>
    <mergeCell ref="A122:C122"/>
    <mergeCell ref="A128:C128"/>
    <mergeCell ref="A134:C134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scale="34" fitToHeight="2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7"/>
  <sheetViews>
    <sheetView tabSelected="1" view="pageBreakPreview" zoomScale="85" zoomScaleNormal="100" zoomScaleSheetLayoutView="85" zoomScalePageLayoutView="60" workbookViewId="0">
      <selection activeCell="E22" sqref="E22"/>
    </sheetView>
  </sheetViews>
  <sheetFormatPr defaultColWidth="12.625" defaultRowHeight="15" customHeight="1" x14ac:dyDescent="0.2"/>
  <cols>
    <col min="1" max="1" width="16.875" style="465" customWidth="1"/>
    <col min="2" max="2" width="22.875" style="504" customWidth="1"/>
    <col min="3" max="3" width="17.25" style="465" customWidth="1"/>
    <col min="4" max="4" width="23.25" style="504" customWidth="1"/>
    <col min="5" max="5" width="15.625" style="465" customWidth="1"/>
    <col min="6" max="6" width="24.75" style="504" customWidth="1"/>
    <col min="7" max="7" width="23.25" style="465" customWidth="1"/>
    <col min="8" max="8" width="12.25" style="465" customWidth="1"/>
    <col min="9" max="9" width="19.625" style="504" customWidth="1"/>
    <col min="10" max="10" width="13.375" style="465" customWidth="1"/>
    <col min="11" max="26" width="6.625" style="465" customWidth="1"/>
    <col min="27" max="16384" width="12.625" style="465"/>
  </cols>
  <sheetData>
    <row r="1" spans="1:29" customFormat="1" ht="14.25" x14ac:dyDescent="0.2">
      <c r="A1" s="463"/>
      <c r="B1" s="463"/>
      <c r="C1" s="464"/>
      <c r="D1" s="463"/>
      <c r="E1" s="464"/>
      <c r="F1" s="463"/>
      <c r="G1" s="587" t="s">
        <v>281</v>
      </c>
      <c r="H1" s="570"/>
      <c r="I1" s="548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5"/>
      <c r="AB1" s="465"/>
      <c r="AC1" s="465"/>
    </row>
    <row r="2" spans="1:29" customFormat="1" ht="66.75" customHeight="1" x14ac:dyDescent="0.2">
      <c r="A2" s="463"/>
      <c r="B2" s="463"/>
      <c r="C2" s="464"/>
      <c r="D2" s="463"/>
      <c r="E2" s="464"/>
      <c r="F2" s="463"/>
      <c r="G2" s="548"/>
      <c r="H2" s="570"/>
      <c r="I2" s="548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5"/>
      <c r="AB2" s="465"/>
      <c r="AC2" s="465"/>
    </row>
    <row r="3" spans="1:29" customFormat="1" ht="15.75" customHeight="1" x14ac:dyDescent="0.2">
      <c r="A3" s="463"/>
      <c r="B3" s="463"/>
      <c r="C3" s="464"/>
      <c r="D3" s="463"/>
      <c r="E3" s="464"/>
      <c r="F3" s="463"/>
      <c r="G3" s="548"/>
      <c r="H3" s="548"/>
      <c r="I3" s="548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5"/>
      <c r="AB3" s="465"/>
      <c r="AC3" s="465"/>
    </row>
    <row r="4" spans="1:29" customFormat="1" ht="32.25" customHeight="1" x14ac:dyDescent="0.2">
      <c r="A4" s="588" t="s">
        <v>282</v>
      </c>
      <c r="B4" s="548"/>
      <c r="C4" s="548"/>
      <c r="D4" s="548"/>
      <c r="E4" s="548"/>
      <c r="F4" s="548"/>
      <c r="G4" s="548"/>
      <c r="H4" s="548"/>
      <c r="I4" s="548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5"/>
      <c r="AB4" s="465"/>
      <c r="AC4" s="465"/>
    </row>
    <row r="5" spans="1:29" customFormat="1" ht="15.75" customHeight="1" x14ac:dyDescent="0.2">
      <c r="A5" s="463"/>
      <c r="B5" s="463"/>
      <c r="C5" s="464"/>
      <c r="D5" s="463"/>
      <c r="E5" s="464"/>
      <c r="F5" s="463"/>
      <c r="G5" s="463"/>
      <c r="H5" s="464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5"/>
      <c r="AB5" s="465"/>
      <c r="AC5" s="465"/>
    </row>
    <row r="6" spans="1:29" customFormat="1" ht="20.25" customHeight="1" x14ac:dyDescent="0.2">
      <c r="A6" s="589" t="s">
        <v>411</v>
      </c>
      <c r="B6" s="548"/>
      <c r="C6" s="548"/>
      <c r="D6" s="548"/>
      <c r="E6" s="548"/>
      <c r="F6" s="548"/>
      <c r="G6" s="548"/>
      <c r="H6" s="548"/>
      <c r="I6" s="548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5"/>
      <c r="AB6" s="465"/>
      <c r="AC6" s="465"/>
    </row>
    <row r="7" spans="1:29" customFormat="1" ht="15.75" customHeight="1" x14ac:dyDescent="0.2">
      <c r="A7" s="463"/>
      <c r="B7" s="463"/>
      <c r="C7" s="464"/>
      <c r="D7" s="463"/>
      <c r="E7" s="464"/>
      <c r="F7" s="463"/>
      <c r="G7" s="463"/>
      <c r="H7" s="464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5"/>
      <c r="AB7" s="465"/>
      <c r="AC7" s="465"/>
    </row>
    <row r="8" spans="1:29" customFormat="1" ht="17.25" customHeight="1" x14ac:dyDescent="0.2">
      <c r="A8" s="590" t="s">
        <v>283</v>
      </c>
      <c r="B8" s="573"/>
      <c r="C8" s="574"/>
      <c r="D8" s="591" t="s">
        <v>284</v>
      </c>
      <c r="E8" s="573"/>
      <c r="F8" s="573"/>
      <c r="G8" s="573"/>
      <c r="H8" s="573"/>
      <c r="I8" s="576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5"/>
      <c r="AB8" s="465"/>
      <c r="AC8" s="465"/>
    </row>
    <row r="9" spans="1:29" customFormat="1" ht="18.75" customHeight="1" x14ac:dyDescent="0.2">
      <c r="A9" s="476" t="s">
        <v>285</v>
      </c>
      <c r="B9" s="560" t="s">
        <v>51</v>
      </c>
      <c r="C9" s="563" t="s">
        <v>286</v>
      </c>
      <c r="D9" s="560" t="s">
        <v>287</v>
      </c>
      <c r="E9" s="563" t="s">
        <v>288</v>
      </c>
      <c r="F9" s="560" t="s">
        <v>289</v>
      </c>
      <c r="G9" s="560" t="s">
        <v>290</v>
      </c>
      <c r="H9" s="563" t="s">
        <v>291</v>
      </c>
      <c r="I9" s="564" t="s">
        <v>292</v>
      </c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5"/>
      <c r="AB9" s="465"/>
      <c r="AC9" s="465"/>
    </row>
    <row r="10" spans="1:29" customFormat="1" ht="14.25" x14ac:dyDescent="0.2">
      <c r="A10" s="476" t="s">
        <v>293</v>
      </c>
      <c r="B10" s="567"/>
      <c r="C10" s="561"/>
      <c r="D10" s="567"/>
      <c r="E10" s="561"/>
      <c r="F10" s="567"/>
      <c r="G10" s="561"/>
      <c r="H10" s="561"/>
      <c r="I10" s="565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5"/>
      <c r="AB10" s="465"/>
      <c r="AC10" s="465"/>
    </row>
    <row r="11" spans="1:29" customFormat="1" ht="14.25" x14ac:dyDescent="0.2">
      <c r="A11" s="476" t="s">
        <v>294</v>
      </c>
      <c r="B11" s="567"/>
      <c r="C11" s="561"/>
      <c r="D11" s="567"/>
      <c r="E11" s="561"/>
      <c r="F11" s="567"/>
      <c r="G11" s="561"/>
      <c r="H11" s="561"/>
      <c r="I11" s="565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5"/>
      <c r="AB11" s="465"/>
      <c r="AC11" s="465"/>
    </row>
    <row r="12" spans="1:29" customFormat="1" ht="14.25" x14ac:dyDescent="0.2">
      <c r="A12" s="476" t="s">
        <v>295</v>
      </c>
      <c r="B12" s="568"/>
      <c r="C12" s="562"/>
      <c r="D12" s="568"/>
      <c r="E12" s="562"/>
      <c r="F12" s="568"/>
      <c r="G12" s="562"/>
      <c r="H12" s="562"/>
      <c r="I12" s="566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5"/>
      <c r="AB12" s="465"/>
      <c r="AC12" s="465"/>
    </row>
    <row r="13" spans="1:29" customFormat="1" x14ac:dyDescent="0.2">
      <c r="A13" s="569" t="s">
        <v>296</v>
      </c>
      <c r="B13" s="570"/>
      <c r="C13" s="446">
        <f>C14+C20+C24+C28+C31+C34</f>
        <v>782939</v>
      </c>
      <c r="D13" s="447" t="s">
        <v>297</v>
      </c>
      <c r="E13" s="497">
        <f>C13</f>
        <v>782939</v>
      </c>
      <c r="F13" s="447" t="s">
        <v>297</v>
      </c>
      <c r="G13" s="447" t="s">
        <v>297</v>
      </c>
      <c r="H13" s="446"/>
      <c r="I13" s="508" t="s">
        <v>297</v>
      </c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5"/>
      <c r="AB13" s="465"/>
      <c r="AC13" s="465"/>
    </row>
    <row r="14" spans="1:29" customFormat="1" ht="30" x14ac:dyDescent="0.2">
      <c r="A14" s="477" t="s">
        <v>298</v>
      </c>
      <c r="B14" s="505" t="s">
        <v>299</v>
      </c>
      <c r="C14" s="446">
        <f>C15</f>
        <v>67030</v>
      </c>
      <c r="D14" s="447" t="s">
        <v>297</v>
      </c>
      <c r="E14" s="497">
        <f>E15</f>
        <v>67030</v>
      </c>
      <c r="F14" s="447" t="s">
        <v>297</v>
      </c>
      <c r="G14" s="447" t="s">
        <v>297</v>
      </c>
      <c r="H14" s="446"/>
      <c r="I14" s="508" t="s">
        <v>297</v>
      </c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5"/>
      <c r="AB14" s="465"/>
      <c r="AC14" s="465"/>
    </row>
    <row r="15" spans="1:29" customFormat="1" ht="42.75" x14ac:dyDescent="0.2">
      <c r="A15" s="478" t="s">
        <v>300</v>
      </c>
      <c r="B15" s="506" t="s">
        <v>158</v>
      </c>
      <c r="C15" s="448">
        <f>C16+C17+C18+C19</f>
        <v>67030</v>
      </c>
      <c r="D15" s="581" t="s">
        <v>301</v>
      </c>
      <c r="E15" s="498">
        <f>E16+E17+E18+E19</f>
        <v>67030</v>
      </c>
      <c r="F15" s="582" t="s">
        <v>302</v>
      </c>
      <c r="G15" s="583" t="s">
        <v>303</v>
      </c>
      <c r="H15" s="494"/>
      <c r="I15" s="584" t="s">
        <v>304</v>
      </c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5"/>
      <c r="AB15" s="465"/>
      <c r="AC15" s="465"/>
    </row>
    <row r="16" spans="1:29" customFormat="1" ht="28.5" x14ac:dyDescent="0.2">
      <c r="A16" s="478" t="s">
        <v>305</v>
      </c>
      <c r="B16" s="506" t="s">
        <v>159</v>
      </c>
      <c r="C16" s="448">
        <v>18060</v>
      </c>
      <c r="D16" s="567"/>
      <c r="E16" s="498">
        <f t="shared" ref="E16:E19" si="0">C16</f>
        <v>18060</v>
      </c>
      <c r="F16" s="567"/>
      <c r="G16" s="561"/>
      <c r="H16" s="494">
        <f t="shared" ref="H16:H19" si="1">E16</f>
        <v>18060</v>
      </c>
      <c r="I16" s="565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5"/>
      <c r="AB16" s="465"/>
      <c r="AC16" s="465"/>
    </row>
    <row r="17" spans="1:29" customFormat="1" ht="28.5" x14ac:dyDescent="0.2">
      <c r="A17" s="478" t="s">
        <v>306</v>
      </c>
      <c r="B17" s="506" t="s">
        <v>160</v>
      </c>
      <c r="C17" s="448">
        <v>31500</v>
      </c>
      <c r="D17" s="567"/>
      <c r="E17" s="498">
        <f t="shared" si="0"/>
        <v>31500</v>
      </c>
      <c r="F17" s="567"/>
      <c r="G17" s="561"/>
      <c r="H17" s="494">
        <f t="shared" si="1"/>
        <v>31500</v>
      </c>
      <c r="I17" s="565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5"/>
      <c r="AB17" s="465"/>
      <c r="AC17" s="465"/>
    </row>
    <row r="18" spans="1:29" customFormat="1" ht="57" x14ac:dyDescent="0.2">
      <c r="A18" s="478" t="s">
        <v>307</v>
      </c>
      <c r="B18" s="506" t="s">
        <v>308</v>
      </c>
      <c r="C18" s="448">
        <v>3190</v>
      </c>
      <c r="D18" s="567"/>
      <c r="E18" s="498">
        <f t="shared" si="0"/>
        <v>3190</v>
      </c>
      <c r="F18" s="567"/>
      <c r="G18" s="561"/>
      <c r="H18" s="494">
        <f t="shared" si="1"/>
        <v>3190</v>
      </c>
      <c r="I18" s="565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5"/>
      <c r="AB18" s="465"/>
      <c r="AC18" s="465"/>
    </row>
    <row r="19" spans="1:29" customFormat="1" ht="42.75" x14ac:dyDescent="0.2">
      <c r="A19" s="478" t="s">
        <v>309</v>
      </c>
      <c r="B19" s="506" t="s">
        <v>163</v>
      </c>
      <c r="C19" s="448">
        <v>14280</v>
      </c>
      <c r="D19" s="568"/>
      <c r="E19" s="498">
        <f t="shared" si="0"/>
        <v>14280</v>
      </c>
      <c r="F19" s="568"/>
      <c r="G19" s="562"/>
      <c r="H19" s="494">
        <f t="shared" si="1"/>
        <v>14280</v>
      </c>
      <c r="I19" s="566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5"/>
      <c r="AB19" s="465"/>
      <c r="AC19" s="465"/>
    </row>
    <row r="20" spans="1:29" customFormat="1" x14ac:dyDescent="0.2">
      <c r="A20" s="479" t="s">
        <v>310</v>
      </c>
      <c r="B20" s="507" t="s">
        <v>183</v>
      </c>
      <c r="C20" s="449">
        <f>C21</f>
        <v>7999</v>
      </c>
      <c r="D20" s="450" t="s">
        <v>297</v>
      </c>
      <c r="E20" s="497">
        <f>E21</f>
        <v>7999</v>
      </c>
      <c r="F20" s="450" t="s">
        <v>297</v>
      </c>
      <c r="G20" s="450" t="s">
        <v>297</v>
      </c>
      <c r="H20" s="495"/>
      <c r="I20" s="509" t="s">
        <v>297</v>
      </c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5"/>
      <c r="AB20" s="465"/>
      <c r="AC20" s="465"/>
    </row>
    <row r="21" spans="1:29" customFormat="1" x14ac:dyDescent="0.2">
      <c r="A21" s="480" t="s">
        <v>311</v>
      </c>
      <c r="B21" s="452" t="s">
        <v>188</v>
      </c>
      <c r="C21" s="451">
        <f>C23+C22</f>
        <v>7999</v>
      </c>
      <c r="D21" s="450" t="s">
        <v>297</v>
      </c>
      <c r="E21" s="498">
        <f>E23+E22</f>
        <v>7999</v>
      </c>
      <c r="F21" s="450" t="s">
        <v>297</v>
      </c>
      <c r="G21" s="450" t="s">
        <v>297</v>
      </c>
      <c r="H21" s="496"/>
      <c r="I21" s="509" t="s">
        <v>297</v>
      </c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5"/>
      <c r="AB21" s="465"/>
      <c r="AC21" s="465"/>
    </row>
    <row r="22" spans="1:29" customFormat="1" ht="42.75" x14ac:dyDescent="0.2">
      <c r="A22" s="480" t="s">
        <v>305</v>
      </c>
      <c r="B22" s="452" t="s">
        <v>189</v>
      </c>
      <c r="C22" s="451">
        <v>6000</v>
      </c>
      <c r="D22" s="452" t="s">
        <v>409</v>
      </c>
      <c r="E22" s="498">
        <v>6000</v>
      </c>
      <c r="F22" s="453" t="s">
        <v>313</v>
      </c>
      <c r="G22" s="453" t="s">
        <v>314</v>
      </c>
      <c r="H22" s="496">
        <v>6000</v>
      </c>
      <c r="I22" s="510" t="s">
        <v>315</v>
      </c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5"/>
      <c r="AB22" s="465"/>
      <c r="AC22" s="465"/>
    </row>
    <row r="23" spans="1:29" customFormat="1" ht="57" x14ac:dyDescent="0.2">
      <c r="A23" s="480" t="s">
        <v>306</v>
      </c>
      <c r="B23" s="452" t="s">
        <v>190</v>
      </c>
      <c r="C23" s="451">
        <v>1999</v>
      </c>
      <c r="D23" s="452" t="s">
        <v>312</v>
      </c>
      <c r="E23" s="498">
        <v>1999</v>
      </c>
      <c r="F23" s="453" t="s">
        <v>316</v>
      </c>
      <c r="G23" s="453" t="s">
        <v>317</v>
      </c>
      <c r="H23" s="496">
        <v>1999</v>
      </c>
      <c r="I23" s="510" t="s">
        <v>318</v>
      </c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5"/>
      <c r="AB23" s="465"/>
      <c r="AC23" s="465"/>
    </row>
    <row r="24" spans="1:29" customFormat="1" x14ac:dyDescent="0.2">
      <c r="A24" s="479" t="s">
        <v>319</v>
      </c>
      <c r="B24" s="507" t="s">
        <v>214</v>
      </c>
      <c r="C24" s="449">
        <f>C25+C26+C27</f>
        <v>56460</v>
      </c>
      <c r="D24" s="450" t="s">
        <v>297</v>
      </c>
      <c r="E24" s="497">
        <f>E25+E26+E27</f>
        <v>56460</v>
      </c>
      <c r="F24" s="450" t="s">
        <v>297</v>
      </c>
      <c r="G24" s="450" t="s">
        <v>297</v>
      </c>
      <c r="H24" s="495"/>
      <c r="I24" s="509" t="s">
        <v>297</v>
      </c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5"/>
      <c r="AB24" s="465"/>
      <c r="AC24" s="465"/>
    </row>
    <row r="25" spans="1:29" customFormat="1" ht="28.5" x14ac:dyDescent="0.2">
      <c r="A25" s="480" t="s">
        <v>306</v>
      </c>
      <c r="B25" s="452" t="s">
        <v>216</v>
      </c>
      <c r="C25" s="451">
        <v>13500</v>
      </c>
      <c r="D25" s="452" t="s">
        <v>320</v>
      </c>
      <c r="E25" s="498">
        <f t="shared" ref="E25:E27" si="2">C25</f>
        <v>13500</v>
      </c>
      <c r="F25" s="452" t="s">
        <v>321</v>
      </c>
      <c r="G25" s="454"/>
      <c r="H25" s="496">
        <v>0</v>
      </c>
      <c r="I25" s="510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5"/>
      <c r="AB25" s="465"/>
      <c r="AC25" s="465"/>
    </row>
    <row r="26" spans="1:29" customFormat="1" ht="28.5" x14ac:dyDescent="0.2">
      <c r="A26" s="480" t="s">
        <v>307</v>
      </c>
      <c r="B26" s="452" t="s">
        <v>218</v>
      </c>
      <c r="C26" s="451">
        <v>12960</v>
      </c>
      <c r="D26" s="452" t="s">
        <v>322</v>
      </c>
      <c r="E26" s="498">
        <f t="shared" si="2"/>
        <v>12960</v>
      </c>
      <c r="F26" s="452" t="s">
        <v>323</v>
      </c>
      <c r="G26" s="454"/>
      <c r="H26" s="496">
        <f t="shared" ref="H26:H27" si="3">E26</f>
        <v>12960</v>
      </c>
      <c r="I26" s="510" t="s">
        <v>324</v>
      </c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5"/>
      <c r="AB26" s="465"/>
      <c r="AC26" s="465"/>
    </row>
    <row r="27" spans="1:29" customFormat="1" ht="28.5" x14ac:dyDescent="0.2">
      <c r="A27" s="480" t="s">
        <v>309</v>
      </c>
      <c r="B27" s="452" t="s">
        <v>220</v>
      </c>
      <c r="C27" s="451">
        <v>30000</v>
      </c>
      <c r="D27" s="452" t="s">
        <v>322</v>
      </c>
      <c r="E27" s="498">
        <f t="shared" si="2"/>
        <v>30000</v>
      </c>
      <c r="F27" s="452" t="s">
        <v>325</v>
      </c>
      <c r="G27" s="454"/>
      <c r="H27" s="496">
        <f t="shared" si="3"/>
        <v>30000</v>
      </c>
      <c r="I27" s="510" t="s">
        <v>326</v>
      </c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5"/>
      <c r="AB27" s="465"/>
      <c r="AC27" s="465"/>
    </row>
    <row r="28" spans="1:29" customFormat="1" x14ac:dyDescent="0.2">
      <c r="A28" s="479" t="s">
        <v>327</v>
      </c>
      <c r="B28" s="507" t="s">
        <v>231</v>
      </c>
      <c r="C28" s="449">
        <f>C29+C30</f>
        <v>20000</v>
      </c>
      <c r="D28" s="450" t="s">
        <v>297</v>
      </c>
      <c r="E28" s="497">
        <f>E29+E30</f>
        <v>20000</v>
      </c>
      <c r="F28" s="450" t="s">
        <v>297</v>
      </c>
      <c r="G28" s="450" t="s">
        <v>297</v>
      </c>
      <c r="H28" s="495"/>
      <c r="I28" s="509" t="s">
        <v>297</v>
      </c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5"/>
      <c r="AB28" s="465"/>
      <c r="AC28" s="465"/>
    </row>
    <row r="29" spans="1:29" customFormat="1" ht="28.5" x14ac:dyDescent="0.2">
      <c r="A29" s="480" t="s">
        <v>307</v>
      </c>
      <c r="B29" s="452" t="s">
        <v>232</v>
      </c>
      <c r="C29" s="451">
        <v>10000</v>
      </c>
      <c r="D29" s="452" t="s">
        <v>328</v>
      </c>
      <c r="E29" s="498">
        <f t="shared" ref="E29:E30" si="4">C29</f>
        <v>10000</v>
      </c>
      <c r="F29" s="452" t="s">
        <v>329</v>
      </c>
      <c r="G29" s="454"/>
      <c r="H29" s="496">
        <f t="shared" ref="H29:H30" si="5">E29</f>
        <v>10000</v>
      </c>
      <c r="I29" s="510" t="s">
        <v>330</v>
      </c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5"/>
      <c r="AB29" s="465"/>
      <c r="AC29" s="465"/>
    </row>
    <row r="30" spans="1:29" customFormat="1" ht="42.75" x14ac:dyDescent="0.2">
      <c r="A30" s="480" t="s">
        <v>309</v>
      </c>
      <c r="B30" s="452" t="s">
        <v>234</v>
      </c>
      <c r="C30" s="451">
        <v>10000</v>
      </c>
      <c r="D30" s="452" t="s">
        <v>328</v>
      </c>
      <c r="E30" s="498">
        <f t="shared" si="4"/>
        <v>10000</v>
      </c>
      <c r="F30" s="452" t="s">
        <v>331</v>
      </c>
      <c r="G30" s="454"/>
      <c r="H30" s="496">
        <f t="shared" si="5"/>
        <v>10000</v>
      </c>
      <c r="I30" s="510" t="s">
        <v>332</v>
      </c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5"/>
      <c r="AB30" s="465"/>
      <c r="AC30" s="465"/>
    </row>
    <row r="31" spans="1:29" customFormat="1" ht="30" x14ac:dyDescent="0.2">
      <c r="A31" s="479" t="s">
        <v>333</v>
      </c>
      <c r="B31" s="507" t="s">
        <v>237</v>
      </c>
      <c r="C31" s="449">
        <f>C32+C33</f>
        <v>84000</v>
      </c>
      <c r="D31" s="450" t="s">
        <v>297</v>
      </c>
      <c r="E31" s="497">
        <f>E32+E33</f>
        <v>84000</v>
      </c>
      <c r="F31" s="450" t="s">
        <v>297</v>
      </c>
      <c r="G31" s="450" t="s">
        <v>297</v>
      </c>
      <c r="H31" s="495"/>
      <c r="I31" s="509" t="s">
        <v>297</v>
      </c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5"/>
      <c r="AB31" s="465"/>
      <c r="AC31" s="465"/>
    </row>
    <row r="32" spans="1:29" customFormat="1" ht="42.75" x14ac:dyDescent="0.2">
      <c r="A32" s="480" t="s">
        <v>305</v>
      </c>
      <c r="B32" s="452" t="s">
        <v>238</v>
      </c>
      <c r="C32" s="451">
        <v>55000</v>
      </c>
      <c r="D32" s="452" t="s">
        <v>334</v>
      </c>
      <c r="E32" s="498">
        <f t="shared" ref="E32:E33" si="6">C32</f>
        <v>55000</v>
      </c>
      <c r="F32" s="452" t="s">
        <v>335</v>
      </c>
      <c r="G32" s="454"/>
      <c r="H32" s="496">
        <f>E32</f>
        <v>55000</v>
      </c>
      <c r="I32" s="510" t="s">
        <v>336</v>
      </c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5"/>
      <c r="AB32" s="465"/>
      <c r="AC32" s="465"/>
    </row>
    <row r="33" spans="1:29" customFormat="1" ht="28.5" x14ac:dyDescent="0.2">
      <c r="A33" s="480" t="s">
        <v>306</v>
      </c>
      <c r="B33" s="452" t="s">
        <v>241</v>
      </c>
      <c r="C33" s="451">
        <v>29000</v>
      </c>
      <c r="D33" s="452" t="s">
        <v>337</v>
      </c>
      <c r="E33" s="498">
        <f t="shared" si="6"/>
        <v>29000</v>
      </c>
      <c r="F33" s="452" t="s">
        <v>338</v>
      </c>
      <c r="G33" s="454"/>
      <c r="H33" s="496">
        <v>0</v>
      </c>
      <c r="I33" s="510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69"/>
      <c r="W33" s="469"/>
      <c r="X33" s="469"/>
      <c r="Y33" s="469"/>
      <c r="Z33" s="469"/>
      <c r="AA33" s="465"/>
      <c r="AB33" s="465"/>
      <c r="AC33" s="465"/>
    </row>
    <row r="34" spans="1:29" customFormat="1" x14ac:dyDescent="0.2">
      <c r="A34" s="479" t="s">
        <v>339</v>
      </c>
      <c r="B34" s="507" t="s">
        <v>245</v>
      </c>
      <c r="C34" s="449">
        <f>C35+C41</f>
        <v>547450</v>
      </c>
      <c r="D34" s="450" t="s">
        <v>297</v>
      </c>
      <c r="E34" s="497">
        <f>E35+E41</f>
        <v>547450</v>
      </c>
      <c r="F34" s="450" t="s">
        <v>297</v>
      </c>
      <c r="G34" s="450" t="s">
        <v>297</v>
      </c>
      <c r="H34" s="495"/>
      <c r="I34" s="509" t="s">
        <v>297</v>
      </c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5"/>
      <c r="AB34" s="465"/>
      <c r="AC34" s="465"/>
    </row>
    <row r="35" spans="1:29" customFormat="1" ht="42.75" x14ac:dyDescent="0.2">
      <c r="A35" s="480" t="s">
        <v>340</v>
      </c>
      <c r="B35" s="452" t="s">
        <v>247</v>
      </c>
      <c r="C35" s="451">
        <f>C36+C37+C38+C39+C40</f>
        <v>110848</v>
      </c>
      <c r="D35" s="453" t="s">
        <v>297</v>
      </c>
      <c r="E35" s="498">
        <f>E36+E37+E38+E39+E40</f>
        <v>110848</v>
      </c>
      <c r="F35" s="453" t="s">
        <v>297</v>
      </c>
      <c r="G35" s="453" t="s">
        <v>297</v>
      </c>
      <c r="H35" s="496"/>
      <c r="I35" s="511" t="s">
        <v>297</v>
      </c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5"/>
      <c r="AB35" s="465"/>
      <c r="AC35" s="465"/>
    </row>
    <row r="36" spans="1:29" customFormat="1" ht="28.5" x14ac:dyDescent="0.2">
      <c r="A36" s="480" t="s">
        <v>305</v>
      </c>
      <c r="B36" s="452" t="s">
        <v>248</v>
      </c>
      <c r="C36" s="451">
        <v>36800</v>
      </c>
      <c r="D36" s="452" t="s">
        <v>341</v>
      </c>
      <c r="E36" s="498">
        <f t="shared" ref="E36:E40" si="7">C36</f>
        <v>36800</v>
      </c>
      <c r="F36" s="452" t="s">
        <v>342</v>
      </c>
      <c r="G36" s="454"/>
      <c r="H36" s="496">
        <f t="shared" ref="H36:H40" si="8">E36</f>
        <v>36800</v>
      </c>
      <c r="I36" s="510" t="s">
        <v>343</v>
      </c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5"/>
      <c r="AB36" s="465"/>
      <c r="AC36" s="465"/>
    </row>
    <row r="37" spans="1:29" customFormat="1" ht="42.75" x14ac:dyDescent="0.2">
      <c r="A37" s="480" t="s">
        <v>306</v>
      </c>
      <c r="B37" s="452" t="s">
        <v>250</v>
      </c>
      <c r="C37" s="451">
        <v>36800</v>
      </c>
      <c r="D37" s="452" t="s">
        <v>344</v>
      </c>
      <c r="E37" s="498">
        <f t="shared" si="7"/>
        <v>36800</v>
      </c>
      <c r="F37" s="452" t="s">
        <v>345</v>
      </c>
      <c r="G37" s="454"/>
      <c r="H37" s="496">
        <f t="shared" si="8"/>
        <v>36800</v>
      </c>
      <c r="I37" s="510" t="s">
        <v>346</v>
      </c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5"/>
      <c r="AB37" s="465"/>
      <c r="AC37" s="465"/>
    </row>
    <row r="38" spans="1:29" customFormat="1" ht="28.5" x14ac:dyDescent="0.2">
      <c r="A38" s="480" t="s">
        <v>307</v>
      </c>
      <c r="B38" s="452" t="s">
        <v>251</v>
      </c>
      <c r="C38" s="451">
        <v>19648</v>
      </c>
      <c r="D38" s="452" t="s">
        <v>347</v>
      </c>
      <c r="E38" s="498">
        <f t="shared" si="7"/>
        <v>19648</v>
      </c>
      <c r="F38" s="452" t="s">
        <v>348</v>
      </c>
      <c r="G38" s="454"/>
      <c r="H38" s="496">
        <f t="shared" si="8"/>
        <v>19648</v>
      </c>
      <c r="I38" s="510" t="s">
        <v>349</v>
      </c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5"/>
      <c r="AB38" s="465"/>
      <c r="AC38" s="465"/>
    </row>
    <row r="39" spans="1:29" customFormat="1" ht="42.75" x14ac:dyDescent="0.2">
      <c r="A39" s="480" t="s">
        <v>309</v>
      </c>
      <c r="B39" s="452" t="s">
        <v>252</v>
      </c>
      <c r="C39" s="451">
        <v>9600</v>
      </c>
      <c r="D39" s="452" t="s">
        <v>350</v>
      </c>
      <c r="E39" s="498">
        <f t="shared" si="7"/>
        <v>9600</v>
      </c>
      <c r="F39" s="452" t="s">
        <v>351</v>
      </c>
      <c r="G39" s="450"/>
      <c r="H39" s="496">
        <f t="shared" si="8"/>
        <v>9600</v>
      </c>
      <c r="I39" s="510" t="s">
        <v>352</v>
      </c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5"/>
      <c r="AB39" s="465"/>
      <c r="AC39" s="465"/>
    </row>
    <row r="40" spans="1:29" customFormat="1" ht="28.5" x14ac:dyDescent="0.2">
      <c r="A40" s="480" t="s">
        <v>353</v>
      </c>
      <c r="B40" s="452" t="s">
        <v>253</v>
      </c>
      <c r="C40" s="451">
        <v>8000</v>
      </c>
      <c r="D40" s="452" t="s">
        <v>350</v>
      </c>
      <c r="E40" s="498">
        <f t="shared" si="7"/>
        <v>8000</v>
      </c>
      <c r="F40" s="452" t="s">
        <v>354</v>
      </c>
      <c r="G40" s="450"/>
      <c r="H40" s="496">
        <f t="shared" si="8"/>
        <v>8000</v>
      </c>
      <c r="I40" s="510" t="s">
        <v>355</v>
      </c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5"/>
      <c r="AB40" s="465"/>
      <c r="AC40" s="465"/>
    </row>
    <row r="41" spans="1:29" customFormat="1" x14ac:dyDescent="0.2">
      <c r="A41" s="480" t="s">
        <v>356</v>
      </c>
      <c r="B41" s="452" t="s">
        <v>245</v>
      </c>
      <c r="C41" s="451">
        <f>C42+C43+C44+C45+C46+C47+C48+C49+C50</f>
        <v>436602</v>
      </c>
      <c r="D41" s="450" t="s">
        <v>297</v>
      </c>
      <c r="E41" s="498">
        <f>E42+E43+E44+E45+E46+E47+E48+E49+E50</f>
        <v>436602</v>
      </c>
      <c r="F41" s="450" t="s">
        <v>297</v>
      </c>
      <c r="G41" s="450" t="s">
        <v>297</v>
      </c>
      <c r="H41" s="495"/>
      <c r="I41" s="509" t="s">
        <v>297</v>
      </c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5"/>
      <c r="AB41" s="465"/>
      <c r="AC41" s="465"/>
    </row>
    <row r="42" spans="1:29" customFormat="1" ht="42.75" x14ac:dyDescent="0.2">
      <c r="A42" s="480" t="s">
        <v>305</v>
      </c>
      <c r="B42" s="452" t="s">
        <v>266</v>
      </c>
      <c r="C42" s="451">
        <v>51576</v>
      </c>
      <c r="D42" s="452" t="s">
        <v>357</v>
      </c>
      <c r="E42" s="498">
        <f t="shared" ref="E42:E50" si="9">C42</f>
        <v>51576</v>
      </c>
      <c r="F42" s="452" t="s">
        <v>358</v>
      </c>
      <c r="G42" s="452"/>
      <c r="H42" s="496">
        <f t="shared" ref="H42:H43" si="10">E42</f>
        <v>51576</v>
      </c>
      <c r="I42" s="510" t="s">
        <v>359</v>
      </c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5"/>
      <c r="AB42" s="465"/>
      <c r="AC42" s="465"/>
    </row>
    <row r="43" spans="1:29" customFormat="1" ht="42.75" x14ac:dyDescent="0.2">
      <c r="A43" s="480" t="s">
        <v>306</v>
      </c>
      <c r="B43" s="452" t="s">
        <v>267</v>
      </c>
      <c r="C43" s="451">
        <v>51576</v>
      </c>
      <c r="D43" s="452" t="s">
        <v>360</v>
      </c>
      <c r="E43" s="498">
        <f t="shared" si="9"/>
        <v>51576</v>
      </c>
      <c r="F43" s="452" t="s">
        <v>361</v>
      </c>
      <c r="G43" s="454"/>
      <c r="H43" s="496">
        <f t="shared" si="10"/>
        <v>51576</v>
      </c>
      <c r="I43" s="510" t="s">
        <v>362</v>
      </c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5"/>
      <c r="AB43" s="465"/>
      <c r="AC43" s="465"/>
    </row>
    <row r="44" spans="1:29" customFormat="1" ht="42.75" x14ac:dyDescent="0.2">
      <c r="A44" s="480" t="s">
        <v>307</v>
      </c>
      <c r="B44" s="452" t="s">
        <v>268</v>
      </c>
      <c r="C44" s="451">
        <v>56000</v>
      </c>
      <c r="D44" s="452" t="s">
        <v>363</v>
      </c>
      <c r="E44" s="498">
        <f t="shared" si="9"/>
        <v>56000</v>
      </c>
      <c r="F44" s="452" t="s">
        <v>364</v>
      </c>
      <c r="G44" s="454"/>
      <c r="H44" s="496">
        <f>36800+19200</f>
        <v>56000</v>
      </c>
      <c r="I44" s="510" t="s">
        <v>365</v>
      </c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5"/>
      <c r="AB44" s="465"/>
      <c r="AC44" s="465"/>
    </row>
    <row r="45" spans="1:29" customFormat="1" ht="28.5" x14ac:dyDescent="0.2">
      <c r="A45" s="480" t="s">
        <v>353</v>
      </c>
      <c r="B45" s="452" t="s">
        <v>269</v>
      </c>
      <c r="C45" s="451">
        <v>21000</v>
      </c>
      <c r="D45" s="452" t="s">
        <v>320</v>
      </c>
      <c r="E45" s="498">
        <f t="shared" si="9"/>
        <v>21000</v>
      </c>
      <c r="F45" s="452" t="s">
        <v>321</v>
      </c>
      <c r="G45" s="454"/>
      <c r="H45" s="496">
        <v>0</v>
      </c>
      <c r="I45" s="510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5"/>
      <c r="AB45" s="465"/>
      <c r="AC45" s="465"/>
    </row>
    <row r="46" spans="1:29" customFormat="1" ht="42.75" x14ac:dyDescent="0.2">
      <c r="A46" s="480" t="s">
        <v>366</v>
      </c>
      <c r="B46" s="452" t="s">
        <v>270</v>
      </c>
      <c r="C46" s="451">
        <v>42000</v>
      </c>
      <c r="D46" s="452" t="s">
        <v>367</v>
      </c>
      <c r="E46" s="498">
        <f t="shared" si="9"/>
        <v>42000</v>
      </c>
      <c r="F46" s="452" t="s">
        <v>368</v>
      </c>
      <c r="G46" s="454"/>
      <c r="H46" s="496">
        <f t="shared" ref="H46" si="11">E46</f>
        <v>42000</v>
      </c>
      <c r="I46" s="510" t="s">
        <v>369</v>
      </c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69"/>
      <c r="U46" s="469"/>
      <c r="V46" s="469"/>
      <c r="W46" s="469"/>
      <c r="X46" s="469"/>
      <c r="Y46" s="469"/>
      <c r="Z46" s="469"/>
      <c r="AA46" s="465"/>
      <c r="AB46" s="465"/>
      <c r="AC46" s="465"/>
    </row>
    <row r="47" spans="1:29" customFormat="1" ht="28.5" x14ac:dyDescent="0.2">
      <c r="A47" s="480" t="s">
        <v>370</v>
      </c>
      <c r="B47" s="452" t="s">
        <v>271</v>
      </c>
      <c r="C47" s="451">
        <v>8000</v>
      </c>
      <c r="D47" s="452" t="s">
        <v>371</v>
      </c>
      <c r="E47" s="498">
        <f t="shared" si="9"/>
        <v>8000</v>
      </c>
      <c r="F47" s="571" t="s">
        <v>372</v>
      </c>
      <c r="G47" s="454"/>
      <c r="H47" s="496">
        <v>8000</v>
      </c>
      <c r="I47" s="510" t="s">
        <v>373</v>
      </c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5"/>
      <c r="AB47" s="465"/>
      <c r="AC47" s="465"/>
    </row>
    <row r="48" spans="1:29" customFormat="1" ht="28.5" x14ac:dyDescent="0.2">
      <c r="A48" s="480" t="s">
        <v>374</v>
      </c>
      <c r="B48" s="452" t="s">
        <v>273</v>
      </c>
      <c r="C48" s="451">
        <v>16000</v>
      </c>
      <c r="D48" s="452" t="s">
        <v>371</v>
      </c>
      <c r="E48" s="498">
        <f t="shared" si="9"/>
        <v>16000</v>
      </c>
      <c r="F48" s="568"/>
      <c r="G48" s="450"/>
      <c r="H48" s="496">
        <f t="shared" ref="H48:H49" si="12">C48</f>
        <v>16000</v>
      </c>
      <c r="I48" s="510" t="s">
        <v>375</v>
      </c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5"/>
      <c r="AB48" s="465"/>
      <c r="AC48" s="465"/>
    </row>
    <row r="49" spans="1:29" customFormat="1" ht="42.75" x14ac:dyDescent="0.2">
      <c r="A49" s="480" t="s">
        <v>376</v>
      </c>
      <c r="B49" s="452" t="s">
        <v>274</v>
      </c>
      <c r="C49" s="451">
        <v>126250</v>
      </c>
      <c r="D49" s="452" t="s">
        <v>377</v>
      </c>
      <c r="E49" s="498">
        <f t="shared" si="9"/>
        <v>126250</v>
      </c>
      <c r="F49" s="452" t="s">
        <v>378</v>
      </c>
      <c r="G49" s="450"/>
      <c r="H49" s="496">
        <f t="shared" si="12"/>
        <v>126250</v>
      </c>
      <c r="I49" s="510" t="s">
        <v>379</v>
      </c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5"/>
      <c r="AB49" s="465"/>
      <c r="AC49" s="465"/>
    </row>
    <row r="50" spans="1:29" customFormat="1" ht="28.5" x14ac:dyDescent="0.2">
      <c r="A50" s="480" t="s">
        <v>380</v>
      </c>
      <c r="B50" s="452" t="s">
        <v>275</v>
      </c>
      <c r="C50" s="451">
        <v>64200</v>
      </c>
      <c r="D50" s="452" t="s">
        <v>320</v>
      </c>
      <c r="E50" s="498">
        <f t="shared" si="9"/>
        <v>64200</v>
      </c>
      <c r="F50" s="452" t="s">
        <v>321</v>
      </c>
      <c r="G50" s="454"/>
      <c r="H50" s="451">
        <v>0</v>
      </c>
      <c r="I50" s="510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9"/>
      <c r="AA50" s="465"/>
      <c r="AB50" s="465"/>
      <c r="AC50" s="465"/>
    </row>
    <row r="51" spans="1:29" customFormat="1" x14ac:dyDescent="0.2">
      <c r="A51" s="481" t="s">
        <v>381</v>
      </c>
      <c r="B51" s="484" t="s">
        <v>297</v>
      </c>
      <c r="C51" s="482">
        <f>C34+C31+C28+C24+C20+C14</f>
        <v>782939</v>
      </c>
      <c r="D51" s="484" t="s">
        <v>297</v>
      </c>
      <c r="E51" s="483">
        <f>E34+E31+E28+E24+E20+E14</f>
        <v>782939</v>
      </c>
      <c r="F51" s="484" t="s">
        <v>297</v>
      </c>
      <c r="G51" s="484" t="s">
        <v>297</v>
      </c>
      <c r="H51" s="482">
        <f>SUM(H15:H50)</f>
        <v>655239</v>
      </c>
      <c r="I51" s="512" t="s">
        <v>297</v>
      </c>
      <c r="J51" s="469"/>
      <c r="K51" s="469"/>
      <c r="L51" s="469"/>
      <c r="M51" s="469"/>
      <c r="N51" s="469"/>
      <c r="O51" s="469"/>
      <c r="P51" s="469"/>
      <c r="Q51" s="469"/>
      <c r="R51" s="469"/>
      <c r="S51" s="469"/>
      <c r="T51" s="469"/>
      <c r="U51" s="469"/>
      <c r="V51" s="469"/>
      <c r="W51" s="469"/>
      <c r="X51" s="469"/>
      <c r="Y51" s="469"/>
      <c r="Z51" s="469"/>
      <c r="AA51" s="465"/>
      <c r="AB51" s="465"/>
      <c r="AC51" s="465"/>
    </row>
    <row r="52" spans="1:29" customFormat="1" ht="15.75" customHeight="1" x14ac:dyDescent="0.2">
      <c r="A52" s="578" t="s">
        <v>410</v>
      </c>
      <c r="B52" s="578"/>
      <c r="C52" s="578"/>
      <c r="D52" s="578"/>
      <c r="E52" s="578"/>
      <c r="F52" s="578"/>
      <c r="G52" s="463"/>
      <c r="H52" s="464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5"/>
      <c r="AB52" s="465"/>
      <c r="AC52" s="465"/>
    </row>
    <row r="53" spans="1:29" customFormat="1" ht="15.75" customHeight="1" x14ac:dyDescent="0.2">
      <c r="A53" s="577"/>
      <c r="B53" s="577"/>
      <c r="C53" s="577"/>
      <c r="D53" s="577"/>
      <c r="E53" s="577"/>
      <c r="F53" s="577"/>
      <c r="G53" s="463"/>
      <c r="H53" s="464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5"/>
      <c r="AB53" s="465"/>
      <c r="AC53" s="465"/>
    </row>
    <row r="54" spans="1:29" customFormat="1" ht="15.75" customHeight="1" x14ac:dyDescent="0.2">
      <c r="A54" s="572" t="s">
        <v>382</v>
      </c>
      <c r="B54" s="573"/>
      <c r="C54" s="574"/>
      <c r="D54" s="575" t="s">
        <v>284</v>
      </c>
      <c r="E54" s="573"/>
      <c r="F54" s="573"/>
      <c r="G54" s="573"/>
      <c r="H54" s="573"/>
      <c r="I54" s="576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5"/>
      <c r="AB54" s="465"/>
      <c r="AC54" s="465"/>
    </row>
    <row r="55" spans="1:29" customFormat="1" ht="16.5" customHeight="1" x14ac:dyDescent="0.2">
      <c r="A55" s="476" t="s">
        <v>285</v>
      </c>
      <c r="B55" s="560" t="s">
        <v>51</v>
      </c>
      <c r="C55" s="563" t="s">
        <v>286</v>
      </c>
      <c r="D55" s="560" t="s">
        <v>287</v>
      </c>
      <c r="E55" s="563" t="s">
        <v>288</v>
      </c>
      <c r="F55" s="560" t="s">
        <v>289</v>
      </c>
      <c r="G55" s="560" t="s">
        <v>290</v>
      </c>
      <c r="H55" s="563" t="s">
        <v>291</v>
      </c>
      <c r="I55" s="564" t="s">
        <v>292</v>
      </c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5"/>
      <c r="AB55" s="465"/>
      <c r="AC55" s="465"/>
    </row>
    <row r="56" spans="1:29" customFormat="1" ht="15.75" customHeight="1" x14ac:dyDescent="0.2">
      <c r="A56" s="476" t="s">
        <v>293</v>
      </c>
      <c r="B56" s="567"/>
      <c r="C56" s="561"/>
      <c r="D56" s="567"/>
      <c r="E56" s="561"/>
      <c r="F56" s="567"/>
      <c r="G56" s="561"/>
      <c r="H56" s="561"/>
      <c r="I56" s="565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5"/>
      <c r="AB56" s="465"/>
      <c r="AC56" s="465"/>
    </row>
    <row r="57" spans="1:29" customFormat="1" ht="15.75" customHeight="1" x14ac:dyDescent="0.2">
      <c r="A57" s="476" t="s">
        <v>294</v>
      </c>
      <c r="B57" s="567"/>
      <c r="C57" s="561"/>
      <c r="D57" s="567"/>
      <c r="E57" s="561"/>
      <c r="F57" s="567"/>
      <c r="G57" s="561"/>
      <c r="H57" s="561"/>
      <c r="I57" s="565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5"/>
      <c r="AB57" s="465"/>
      <c r="AC57" s="465"/>
    </row>
    <row r="58" spans="1:29" customFormat="1" ht="15.75" customHeight="1" x14ac:dyDescent="0.2">
      <c r="A58" s="476" t="s">
        <v>295</v>
      </c>
      <c r="B58" s="568"/>
      <c r="C58" s="562"/>
      <c r="D58" s="568"/>
      <c r="E58" s="562"/>
      <c r="F58" s="568"/>
      <c r="G58" s="562"/>
      <c r="H58" s="562"/>
      <c r="I58" s="566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5"/>
      <c r="AB58" s="465"/>
      <c r="AC58" s="465"/>
    </row>
    <row r="59" spans="1:29" customFormat="1" ht="15.75" customHeight="1" x14ac:dyDescent="0.2">
      <c r="A59" s="485" t="s">
        <v>310</v>
      </c>
      <c r="B59" s="505" t="s">
        <v>183</v>
      </c>
      <c r="C59" s="446">
        <f t="shared" ref="C59" si="13">C60</f>
        <v>0</v>
      </c>
      <c r="D59" s="447" t="s">
        <v>383</v>
      </c>
      <c r="E59" s="446">
        <f>E60+E61</f>
        <v>5539</v>
      </c>
      <c r="F59" s="447" t="s">
        <v>383</v>
      </c>
      <c r="G59" s="447" t="s">
        <v>383</v>
      </c>
      <c r="H59" s="446">
        <f>H60</f>
        <v>5540</v>
      </c>
      <c r="I59" s="508" t="s">
        <v>383</v>
      </c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5"/>
      <c r="AB59" s="465"/>
      <c r="AC59" s="465"/>
    </row>
    <row r="60" spans="1:29" customFormat="1" ht="15.75" customHeight="1" x14ac:dyDescent="0.2">
      <c r="A60" s="478" t="s">
        <v>311</v>
      </c>
      <c r="B60" s="506" t="s">
        <v>188</v>
      </c>
      <c r="C60" s="448"/>
      <c r="D60" s="447" t="s">
        <v>383</v>
      </c>
      <c r="E60" s="448"/>
      <c r="F60" s="450" t="s">
        <v>383</v>
      </c>
      <c r="G60" s="450" t="s">
        <v>383</v>
      </c>
      <c r="H60" s="451">
        <f>H61+1</f>
        <v>5540</v>
      </c>
      <c r="I60" s="508" t="s">
        <v>383</v>
      </c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465"/>
      <c r="AB60" s="465"/>
      <c r="AC60" s="465"/>
    </row>
    <row r="61" spans="1:29" customFormat="1" ht="30.75" customHeight="1" x14ac:dyDescent="0.2">
      <c r="A61" s="478" t="s">
        <v>305</v>
      </c>
      <c r="B61" s="506" t="s">
        <v>189</v>
      </c>
      <c r="C61" s="448">
        <v>5539</v>
      </c>
      <c r="D61" s="455" t="s">
        <v>312</v>
      </c>
      <c r="E61" s="448">
        <v>5539</v>
      </c>
      <c r="F61" s="452" t="s">
        <v>384</v>
      </c>
      <c r="G61" s="455" t="s">
        <v>385</v>
      </c>
      <c r="H61" s="496">
        <v>5539</v>
      </c>
      <c r="I61" s="513" t="s">
        <v>386</v>
      </c>
      <c r="J61" s="469"/>
      <c r="K61" s="469"/>
      <c r="L61" s="469"/>
      <c r="M61" s="469"/>
      <c r="N61" s="469"/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69"/>
      <c r="Z61" s="469"/>
      <c r="AA61" s="465"/>
      <c r="AB61" s="465"/>
      <c r="AC61" s="465"/>
    </row>
    <row r="62" spans="1:29" customFormat="1" ht="15.75" customHeight="1" x14ac:dyDescent="0.2">
      <c r="A62" s="486" t="s">
        <v>381</v>
      </c>
      <c r="B62" s="487"/>
      <c r="C62" s="488">
        <f>C61+C60</f>
        <v>5539</v>
      </c>
      <c r="D62" s="489" t="s">
        <v>383</v>
      </c>
      <c r="E62" s="488">
        <f>E61+E60</f>
        <v>5539</v>
      </c>
      <c r="F62" s="489"/>
      <c r="G62" s="487"/>
      <c r="H62" s="488"/>
      <c r="I62" s="490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5"/>
      <c r="AB62" s="465"/>
      <c r="AC62" s="465"/>
    </row>
    <row r="63" spans="1:29" customFormat="1" ht="15.75" customHeight="1" x14ac:dyDescent="0.2">
      <c r="A63" s="456"/>
      <c r="B63" s="456"/>
      <c r="C63" s="457"/>
      <c r="D63" s="456"/>
      <c r="E63" s="457"/>
      <c r="F63" s="456"/>
      <c r="G63" s="456"/>
      <c r="H63" s="457"/>
      <c r="I63" s="467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5"/>
      <c r="AB63" s="465"/>
      <c r="AC63" s="465"/>
    </row>
    <row r="64" spans="1:29" customFormat="1" ht="15.75" customHeight="1" x14ac:dyDescent="0.2">
      <c r="A64" s="557" t="s">
        <v>387</v>
      </c>
      <c r="B64" s="558"/>
      <c r="C64" s="559"/>
      <c r="D64" s="557" t="s">
        <v>284</v>
      </c>
      <c r="E64" s="558"/>
      <c r="F64" s="558"/>
      <c r="G64" s="558"/>
      <c r="H64" s="558"/>
      <c r="I64" s="559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5"/>
      <c r="AB64" s="465"/>
      <c r="AC64" s="465"/>
    </row>
    <row r="65" spans="1:29" customFormat="1" ht="16.5" customHeight="1" x14ac:dyDescent="0.2">
      <c r="A65" s="470" t="s">
        <v>285</v>
      </c>
      <c r="B65" s="579" t="s">
        <v>51</v>
      </c>
      <c r="C65" s="585" t="s">
        <v>286</v>
      </c>
      <c r="D65" s="579" t="s">
        <v>287</v>
      </c>
      <c r="E65" s="585" t="s">
        <v>288</v>
      </c>
      <c r="F65" s="579" t="s">
        <v>289</v>
      </c>
      <c r="G65" s="579" t="s">
        <v>290</v>
      </c>
      <c r="H65" s="585" t="s">
        <v>291</v>
      </c>
      <c r="I65" s="579" t="s">
        <v>292</v>
      </c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5"/>
      <c r="AB65" s="465"/>
      <c r="AC65" s="465"/>
    </row>
    <row r="66" spans="1:29" customFormat="1" ht="15.75" customHeight="1" x14ac:dyDescent="0.2">
      <c r="A66" s="470" t="s">
        <v>293</v>
      </c>
      <c r="B66" s="580"/>
      <c r="C66" s="586"/>
      <c r="D66" s="580"/>
      <c r="E66" s="586"/>
      <c r="F66" s="580"/>
      <c r="G66" s="586"/>
      <c r="H66" s="586"/>
      <c r="I66" s="580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5"/>
      <c r="AB66" s="465"/>
      <c r="AC66" s="465"/>
    </row>
    <row r="67" spans="1:29" customFormat="1" ht="15.75" customHeight="1" x14ac:dyDescent="0.2">
      <c r="A67" s="470" t="s">
        <v>294</v>
      </c>
      <c r="B67" s="580"/>
      <c r="C67" s="586"/>
      <c r="D67" s="580"/>
      <c r="E67" s="586"/>
      <c r="F67" s="580"/>
      <c r="G67" s="586"/>
      <c r="H67" s="586"/>
      <c r="I67" s="580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5"/>
      <c r="AB67" s="465"/>
      <c r="AC67" s="465"/>
    </row>
    <row r="68" spans="1:29" customFormat="1" ht="15.75" customHeight="1" x14ac:dyDescent="0.2">
      <c r="A68" s="470" t="s">
        <v>295</v>
      </c>
      <c r="B68" s="580"/>
      <c r="C68" s="586"/>
      <c r="D68" s="580"/>
      <c r="E68" s="586"/>
      <c r="F68" s="580"/>
      <c r="G68" s="586"/>
      <c r="H68" s="586"/>
      <c r="I68" s="580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3"/>
      <c r="W68" s="463"/>
      <c r="X68" s="463"/>
      <c r="Y68" s="463"/>
      <c r="Z68" s="463"/>
      <c r="AA68" s="465"/>
      <c r="AB68" s="465"/>
      <c r="AC68" s="465"/>
    </row>
    <row r="69" spans="1:29" customFormat="1" ht="15.75" customHeight="1" x14ac:dyDescent="0.2">
      <c r="A69" s="471">
        <v>1</v>
      </c>
      <c r="B69" s="472" t="s">
        <v>383</v>
      </c>
      <c r="C69" s="473" t="s">
        <v>383</v>
      </c>
      <c r="D69" s="471" t="s">
        <v>383</v>
      </c>
      <c r="E69" s="473" t="s">
        <v>383</v>
      </c>
      <c r="F69" s="471" t="s">
        <v>383</v>
      </c>
      <c r="G69" s="471" t="s">
        <v>383</v>
      </c>
      <c r="H69" s="473" t="s">
        <v>383</v>
      </c>
      <c r="I69" s="471" t="s">
        <v>383</v>
      </c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5"/>
      <c r="AB69" s="465"/>
      <c r="AC69" s="465"/>
    </row>
    <row r="70" spans="1:29" ht="15.75" customHeight="1" x14ac:dyDescent="0.2">
      <c r="A70" s="474" t="s">
        <v>381</v>
      </c>
      <c r="B70" s="475" t="s">
        <v>383</v>
      </c>
      <c r="C70" s="473" t="s">
        <v>383</v>
      </c>
      <c r="D70" s="471" t="s">
        <v>383</v>
      </c>
      <c r="E70" s="473" t="s">
        <v>383</v>
      </c>
      <c r="F70" s="471" t="s">
        <v>383</v>
      </c>
      <c r="G70" s="471" t="s">
        <v>383</v>
      </c>
      <c r="H70" s="473" t="s">
        <v>383</v>
      </c>
      <c r="I70" s="471" t="s">
        <v>383</v>
      </c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</row>
    <row r="71" spans="1:29" ht="15.75" customHeight="1" x14ac:dyDescent="0.2">
      <c r="A71" s="463"/>
      <c r="B71" s="463"/>
      <c r="C71" s="464"/>
      <c r="D71" s="463"/>
      <c r="E71" s="464"/>
      <c r="F71" s="463"/>
      <c r="G71" s="463"/>
      <c r="H71" s="464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</row>
    <row r="72" spans="1:29" ht="15.75" customHeight="1" x14ac:dyDescent="0.2">
      <c r="A72" s="592" t="s">
        <v>388</v>
      </c>
      <c r="B72" s="548"/>
      <c r="C72" s="548"/>
      <c r="D72" s="548"/>
      <c r="E72" s="464"/>
      <c r="F72" s="463"/>
      <c r="G72" s="463"/>
      <c r="H72" s="464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</row>
    <row r="73" spans="1:29" ht="15.75" customHeight="1" x14ac:dyDescent="0.2">
      <c r="A73" s="463"/>
      <c r="B73" s="463"/>
      <c r="C73" s="464"/>
      <c r="D73" s="463"/>
      <c r="E73" s="464"/>
      <c r="F73" s="463"/>
      <c r="G73" s="463"/>
      <c r="H73" s="464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3"/>
      <c r="Z73" s="463"/>
    </row>
    <row r="74" spans="1:29" ht="15.75" customHeight="1" x14ac:dyDescent="0.2">
      <c r="A74" s="463"/>
      <c r="B74" s="463"/>
      <c r="C74" s="464"/>
      <c r="D74" s="463"/>
      <c r="E74" s="464"/>
      <c r="F74" s="463"/>
      <c r="G74" s="463"/>
      <c r="H74" s="464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</row>
    <row r="75" spans="1:29" ht="15.75" customHeight="1" x14ac:dyDescent="0.2">
      <c r="A75" s="463"/>
      <c r="B75" s="463"/>
      <c r="C75" s="464"/>
      <c r="D75" s="463"/>
      <c r="E75" s="464"/>
      <c r="F75" s="463"/>
      <c r="G75" s="463"/>
      <c r="H75" s="464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3"/>
    </row>
    <row r="76" spans="1:29" ht="15.75" customHeight="1" x14ac:dyDescent="0.2">
      <c r="A76" s="463"/>
      <c r="B76" s="463"/>
      <c r="C76" s="464"/>
      <c r="D76" s="463"/>
      <c r="E76" s="464"/>
      <c r="F76" s="463"/>
      <c r="G76" s="463"/>
      <c r="H76" s="464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</row>
    <row r="77" spans="1:29" ht="15.75" customHeight="1" x14ac:dyDescent="0.2">
      <c r="A77" s="463"/>
      <c r="B77" s="463"/>
      <c r="C77" s="464"/>
      <c r="D77" s="463"/>
      <c r="E77" s="464"/>
      <c r="F77" s="463"/>
      <c r="G77" s="463"/>
      <c r="H77" s="464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</row>
    <row r="78" spans="1:29" ht="15.75" customHeight="1" x14ac:dyDescent="0.2">
      <c r="A78" s="463"/>
      <c r="B78" s="463"/>
      <c r="C78" s="464"/>
      <c r="D78" s="463"/>
      <c r="E78" s="464"/>
      <c r="F78" s="463"/>
      <c r="G78" s="463"/>
      <c r="H78" s="464"/>
      <c r="I78" s="463"/>
      <c r="J78" s="463"/>
      <c r="K78" s="463"/>
      <c r="L78" s="463"/>
      <c r="M78" s="463"/>
      <c r="N78" s="463"/>
      <c r="O78" s="463"/>
      <c r="P78" s="463"/>
      <c r="Q78" s="463"/>
      <c r="R78" s="463"/>
      <c r="S78" s="463"/>
      <c r="T78" s="463"/>
      <c r="U78" s="463"/>
      <c r="V78" s="463"/>
      <c r="W78" s="463"/>
      <c r="X78" s="463"/>
      <c r="Y78" s="463"/>
      <c r="Z78" s="463"/>
    </row>
    <row r="79" spans="1:29" ht="15.75" customHeight="1" x14ac:dyDescent="0.2">
      <c r="A79" s="463"/>
      <c r="B79" s="463"/>
      <c r="C79" s="464"/>
      <c r="D79" s="463"/>
      <c r="E79" s="464"/>
      <c r="F79" s="463"/>
      <c r="G79" s="463"/>
      <c r="H79" s="464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</row>
    <row r="80" spans="1:29" ht="15.75" customHeight="1" x14ac:dyDescent="0.2">
      <c r="A80" s="463"/>
      <c r="B80" s="463"/>
      <c r="C80" s="464"/>
      <c r="D80" s="463"/>
      <c r="E80" s="464"/>
      <c r="F80" s="463"/>
      <c r="G80" s="463"/>
      <c r="H80" s="464"/>
      <c r="I80" s="463"/>
      <c r="J80" s="463"/>
      <c r="K80" s="463"/>
      <c r="L80" s="463"/>
      <c r="M80" s="463"/>
      <c r="N80" s="463"/>
      <c r="O80" s="463"/>
      <c r="P80" s="463"/>
      <c r="Q80" s="463"/>
      <c r="R80" s="463"/>
      <c r="S80" s="463"/>
      <c r="T80" s="463"/>
      <c r="U80" s="463"/>
      <c r="V80" s="463"/>
      <c r="W80" s="463"/>
      <c r="X80" s="463"/>
      <c r="Y80" s="463"/>
      <c r="Z80" s="463"/>
    </row>
    <row r="81" spans="1:26" ht="15.75" customHeight="1" x14ac:dyDescent="0.2">
      <c r="A81" s="463"/>
      <c r="B81" s="463"/>
      <c r="C81" s="464"/>
      <c r="D81" s="463"/>
      <c r="E81" s="464"/>
      <c r="F81" s="463"/>
      <c r="G81" s="463"/>
      <c r="H81" s="464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463"/>
      <c r="Y81" s="463"/>
      <c r="Z81" s="463"/>
    </row>
    <row r="82" spans="1:26" ht="15.75" customHeight="1" x14ac:dyDescent="0.2">
      <c r="A82" s="463"/>
      <c r="B82" s="463"/>
      <c r="C82" s="464"/>
      <c r="D82" s="463"/>
      <c r="E82" s="464"/>
      <c r="F82" s="463"/>
      <c r="G82" s="463"/>
      <c r="H82" s="464"/>
      <c r="I82" s="463"/>
      <c r="J82" s="463"/>
      <c r="K82" s="463"/>
      <c r="L82" s="463"/>
      <c r="M82" s="463"/>
      <c r="N82" s="463"/>
      <c r="O82" s="463"/>
      <c r="P82" s="463"/>
      <c r="Q82" s="463"/>
      <c r="R82" s="463"/>
      <c r="S82" s="463"/>
      <c r="T82" s="463"/>
      <c r="U82" s="463"/>
      <c r="V82" s="463"/>
      <c r="W82" s="463"/>
      <c r="X82" s="463"/>
      <c r="Y82" s="463"/>
      <c r="Z82" s="463"/>
    </row>
    <row r="83" spans="1:26" ht="15.75" customHeight="1" x14ac:dyDescent="0.2">
      <c r="A83" s="463"/>
      <c r="B83" s="463"/>
      <c r="C83" s="464"/>
      <c r="D83" s="463"/>
      <c r="E83" s="464"/>
      <c r="F83" s="463"/>
      <c r="G83" s="463"/>
      <c r="H83" s="464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463"/>
      <c r="Y83" s="463"/>
      <c r="Z83" s="463"/>
    </row>
    <row r="84" spans="1:26" ht="15.75" customHeight="1" x14ac:dyDescent="0.2">
      <c r="A84" s="463"/>
      <c r="B84" s="463"/>
      <c r="C84" s="464"/>
      <c r="D84" s="463"/>
      <c r="E84" s="464"/>
      <c r="F84" s="463"/>
      <c r="G84" s="463"/>
      <c r="H84" s="464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3"/>
      <c r="V84" s="463"/>
      <c r="W84" s="463"/>
      <c r="X84" s="463"/>
      <c r="Y84" s="463"/>
      <c r="Z84" s="463"/>
    </row>
    <row r="85" spans="1:26" ht="15.75" customHeight="1" x14ac:dyDescent="0.2">
      <c r="A85" s="463"/>
      <c r="B85" s="463"/>
      <c r="C85" s="464"/>
      <c r="D85" s="463"/>
      <c r="E85" s="464"/>
      <c r="F85" s="463"/>
      <c r="G85" s="463"/>
      <c r="H85" s="464"/>
      <c r="I85" s="463"/>
      <c r="J85" s="463"/>
      <c r="K85" s="463"/>
      <c r="L85" s="463"/>
      <c r="M85" s="463"/>
      <c r="N85" s="463"/>
      <c r="O85" s="463"/>
      <c r="P85" s="463"/>
      <c r="Q85" s="463"/>
      <c r="R85" s="463"/>
      <c r="S85" s="463"/>
      <c r="T85" s="463"/>
      <c r="U85" s="463"/>
      <c r="V85" s="463"/>
      <c r="W85" s="463"/>
      <c r="X85" s="463"/>
      <c r="Y85" s="463"/>
      <c r="Z85" s="463"/>
    </row>
    <row r="86" spans="1:26" ht="15.75" customHeight="1" x14ac:dyDescent="0.2">
      <c r="A86" s="463"/>
      <c r="B86" s="463"/>
      <c r="C86" s="464"/>
      <c r="D86" s="463"/>
      <c r="E86" s="464"/>
      <c r="F86" s="463"/>
      <c r="G86" s="463"/>
      <c r="H86" s="464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463"/>
      <c r="Z86" s="463"/>
    </row>
    <row r="87" spans="1:26" ht="15.75" customHeight="1" x14ac:dyDescent="0.2">
      <c r="A87" s="463"/>
      <c r="B87" s="463"/>
      <c r="C87" s="464"/>
      <c r="D87" s="463"/>
      <c r="E87" s="464"/>
      <c r="F87" s="463"/>
      <c r="G87" s="463"/>
      <c r="H87" s="464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463"/>
      <c r="V87" s="463"/>
      <c r="W87" s="463"/>
      <c r="X87" s="463"/>
      <c r="Y87" s="463"/>
      <c r="Z87" s="463"/>
    </row>
    <row r="88" spans="1:26" ht="15.75" customHeight="1" x14ac:dyDescent="0.2">
      <c r="A88" s="463"/>
      <c r="B88" s="463"/>
      <c r="C88" s="464"/>
      <c r="D88" s="463"/>
      <c r="E88" s="464"/>
      <c r="F88" s="463"/>
      <c r="G88" s="463"/>
      <c r="H88" s="464"/>
      <c r="I88" s="463"/>
      <c r="J88" s="463"/>
      <c r="K88" s="463"/>
      <c r="L88" s="463"/>
      <c r="M88" s="463"/>
      <c r="N88" s="463"/>
      <c r="O88" s="463"/>
      <c r="P88" s="463"/>
      <c r="Q88" s="463"/>
      <c r="R88" s="463"/>
      <c r="S88" s="463"/>
      <c r="T88" s="463"/>
      <c r="U88" s="463"/>
      <c r="V88" s="463"/>
      <c r="W88" s="463"/>
      <c r="X88" s="463"/>
      <c r="Y88" s="463"/>
      <c r="Z88" s="463"/>
    </row>
    <row r="89" spans="1:26" ht="15.75" customHeight="1" x14ac:dyDescent="0.2">
      <c r="A89" s="463"/>
      <c r="B89" s="463"/>
      <c r="C89" s="464"/>
      <c r="D89" s="463"/>
      <c r="E89" s="464"/>
      <c r="F89" s="463"/>
      <c r="G89" s="463"/>
      <c r="H89" s="464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</row>
    <row r="90" spans="1:26" ht="15.75" customHeight="1" x14ac:dyDescent="0.2">
      <c r="A90" s="463"/>
      <c r="B90" s="463"/>
      <c r="C90" s="464"/>
      <c r="D90" s="463"/>
      <c r="E90" s="464"/>
      <c r="F90" s="463"/>
      <c r="G90" s="463"/>
      <c r="H90" s="464"/>
      <c r="I90" s="463"/>
      <c r="J90" s="463"/>
      <c r="K90" s="463"/>
      <c r="L90" s="463"/>
      <c r="M90" s="463"/>
      <c r="N90" s="463"/>
      <c r="O90" s="463"/>
      <c r="P90" s="463"/>
      <c r="Q90" s="463"/>
      <c r="R90" s="463"/>
      <c r="S90" s="463"/>
      <c r="T90" s="463"/>
      <c r="U90" s="463"/>
      <c r="V90" s="463"/>
      <c r="W90" s="463"/>
      <c r="X90" s="463"/>
      <c r="Y90" s="463"/>
      <c r="Z90" s="463"/>
    </row>
    <row r="91" spans="1:26" ht="15.75" customHeight="1" x14ac:dyDescent="0.2">
      <c r="A91" s="463"/>
      <c r="B91" s="463"/>
      <c r="C91" s="464"/>
      <c r="D91" s="463"/>
      <c r="E91" s="464"/>
      <c r="F91" s="463"/>
      <c r="G91" s="463"/>
      <c r="H91" s="464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</row>
    <row r="92" spans="1:26" ht="15.75" customHeight="1" x14ac:dyDescent="0.2">
      <c r="A92" s="463"/>
      <c r="B92" s="463"/>
      <c r="C92" s="464"/>
      <c r="D92" s="463"/>
      <c r="E92" s="464"/>
      <c r="F92" s="463"/>
      <c r="G92" s="463"/>
      <c r="H92" s="464"/>
      <c r="I92" s="463"/>
      <c r="J92" s="463"/>
      <c r="K92" s="463"/>
      <c r="L92" s="463"/>
      <c r="M92" s="463"/>
      <c r="N92" s="463"/>
      <c r="O92" s="463"/>
      <c r="P92" s="463"/>
      <c r="Q92" s="463"/>
      <c r="R92" s="463"/>
      <c r="S92" s="463"/>
      <c r="T92" s="463"/>
      <c r="U92" s="463"/>
      <c r="V92" s="463"/>
      <c r="W92" s="463"/>
      <c r="X92" s="463"/>
      <c r="Y92" s="463"/>
      <c r="Z92" s="463"/>
    </row>
    <row r="93" spans="1:26" ht="15.75" customHeight="1" x14ac:dyDescent="0.2">
      <c r="A93" s="463"/>
      <c r="B93" s="463"/>
      <c r="C93" s="464"/>
      <c r="D93" s="463"/>
      <c r="E93" s="464"/>
      <c r="F93" s="463"/>
      <c r="G93" s="463"/>
      <c r="H93" s="464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</row>
    <row r="94" spans="1:26" ht="15.75" customHeight="1" x14ac:dyDescent="0.2">
      <c r="A94" s="463"/>
      <c r="B94" s="463"/>
      <c r="C94" s="464"/>
      <c r="D94" s="463"/>
      <c r="E94" s="464"/>
      <c r="F94" s="463"/>
      <c r="G94" s="463"/>
      <c r="H94" s="464"/>
      <c r="I94" s="463"/>
      <c r="J94" s="463"/>
      <c r="K94" s="463"/>
      <c r="L94" s="463"/>
      <c r="M94" s="463"/>
      <c r="N94" s="463"/>
      <c r="O94" s="463"/>
      <c r="P94" s="463"/>
      <c r="Q94" s="463"/>
      <c r="R94" s="463"/>
      <c r="S94" s="463"/>
      <c r="T94" s="463"/>
      <c r="U94" s="463"/>
      <c r="V94" s="463"/>
      <c r="W94" s="463"/>
      <c r="X94" s="463"/>
      <c r="Y94" s="463"/>
      <c r="Z94" s="463"/>
    </row>
    <row r="95" spans="1:26" ht="15.75" customHeight="1" x14ac:dyDescent="0.2">
      <c r="A95" s="463"/>
      <c r="B95" s="463"/>
      <c r="C95" s="464"/>
      <c r="D95" s="463"/>
      <c r="E95" s="464"/>
      <c r="F95" s="463"/>
      <c r="G95" s="463"/>
      <c r="H95" s="464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463"/>
      <c r="Y95" s="463"/>
      <c r="Z95" s="463"/>
    </row>
    <row r="96" spans="1:26" ht="15.75" customHeight="1" x14ac:dyDescent="0.2">
      <c r="A96" s="463"/>
      <c r="B96" s="463"/>
      <c r="C96" s="464"/>
      <c r="D96" s="463"/>
      <c r="E96" s="464"/>
      <c r="F96" s="463"/>
      <c r="G96" s="463"/>
      <c r="H96" s="464"/>
      <c r="I96" s="463"/>
      <c r="J96" s="463"/>
      <c r="K96" s="463"/>
      <c r="L96" s="463"/>
      <c r="M96" s="463"/>
      <c r="N96" s="463"/>
      <c r="O96" s="463"/>
      <c r="P96" s="463"/>
      <c r="Q96" s="463"/>
      <c r="R96" s="463"/>
      <c r="S96" s="463"/>
      <c r="T96" s="463"/>
      <c r="U96" s="463"/>
      <c r="V96" s="463"/>
      <c r="W96" s="463"/>
      <c r="X96" s="463"/>
      <c r="Y96" s="463"/>
      <c r="Z96" s="463"/>
    </row>
    <row r="97" spans="1:26" ht="15.75" customHeight="1" x14ac:dyDescent="0.2">
      <c r="A97" s="463"/>
      <c r="B97" s="463"/>
      <c r="C97" s="464"/>
      <c r="D97" s="463"/>
      <c r="E97" s="464"/>
      <c r="F97" s="463"/>
      <c r="G97" s="463"/>
      <c r="H97" s="464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  <c r="V97" s="463"/>
      <c r="W97" s="463"/>
      <c r="X97" s="463"/>
      <c r="Y97" s="463"/>
      <c r="Z97" s="463"/>
    </row>
    <row r="98" spans="1:26" ht="15.75" customHeight="1" x14ac:dyDescent="0.2">
      <c r="A98" s="463"/>
      <c r="B98" s="463"/>
      <c r="C98" s="464"/>
      <c r="D98" s="463"/>
      <c r="E98" s="464"/>
      <c r="F98" s="463"/>
      <c r="G98" s="463"/>
      <c r="H98" s="464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</row>
    <row r="99" spans="1:26" ht="15.75" customHeight="1" x14ac:dyDescent="0.2">
      <c r="A99" s="463"/>
      <c r="B99" s="463"/>
      <c r="C99" s="464"/>
      <c r="D99" s="463"/>
      <c r="E99" s="464"/>
      <c r="F99" s="463"/>
      <c r="G99" s="463"/>
      <c r="H99" s="464"/>
      <c r="I99" s="463"/>
      <c r="J99" s="463"/>
      <c r="K99" s="463"/>
      <c r="L99" s="463"/>
      <c r="M99" s="463"/>
      <c r="N99" s="463"/>
      <c r="O99" s="463"/>
      <c r="P99" s="463"/>
      <c r="Q99" s="463"/>
      <c r="R99" s="463"/>
      <c r="S99" s="463"/>
      <c r="T99" s="463"/>
      <c r="U99" s="463"/>
      <c r="V99" s="463"/>
      <c r="W99" s="463"/>
      <c r="X99" s="463"/>
      <c r="Y99" s="463"/>
      <c r="Z99" s="463"/>
    </row>
    <row r="100" spans="1:26" ht="15.75" customHeight="1" x14ac:dyDescent="0.2">
      <c r="A100" s="463"/>
      <c r="B100" s="463"/>
      <c r="C100" s="464"/>
      <c r="D100" s="463"/>
      <c r="E100" s="464"/>
      <c r="F100" s="463"/>
      <c r="G100" s="463"/>
      <c r="H100" s="464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463"/>
    </row>
    <row r="101" spans="1:26" ht="15.75" customHeight="1" x14ac:dyDescent="0.2">
      <c r="A101" s="463"/>
      <c r="B101" s="463"/>
      <c r="C101" s="464"/>
      <c r="D101" s="463"/>
      <c r="E101" s="464"/>
      <c r="F101" s="463"/>
      <c r="G101" s="463"/>
      <c r="H101" s="464"/>
      <c r="I101" s="463"/>
      <c r="J101" s="463"/>
      <c r="K101" s="463"/>
      <c r="L101" s="463"/>
      <c r="M101" s="463"/>
      <c r="N101" s="463"/>
      <c r="O101" s="463"/>
      <c r="P101" s="463"/>
      <c r="Q101" s="463"/>
      <c r="R101" s="463"/>
      <c r="S101" s="463"/>
      <c r="T101" s="463"/>
      <c r="U101" s="463"/>
      <c r="V101" s="463"/>
      <c r="W101" s="463"/>
      <c r="X101" s="463"/>
      <c r="Y101" s="463"/>
      <c r="Z101" s="463"/>
    </row>
    <row r="102" spans="1:26" ht="15.75" customHeight="1" x14ac:dyDescent="0.2">
      <c r="A102" s="463"/>
      <c r="B102" s="463"/>
      <c r="C102" s="464"/>
      <c r="D102" s="463"/>
      <c r="E102" s="464"/>
      <c r="F102" s="463"/>
      <c r="G102" s="463"/>
      <c r="H102" s="464"/>
      <c r="I102" s="463"/>
      <c r="J102" s="463"/>
      <c r="K102" s="463"/>
      <c r="L102" s="463"/>
      <c r="M102" s="463"/>
      <c r="N102" s="463"/>
      <c r="O102" s="463"/>
      <c r="P102" s="463"/>
      <c r="Q102" s="463"/>
      <c r="R102" s="463"/>
      <c r="S102" s="463"/>
      <c r="T102" s="463"/>
      <c r="U102" s="463"/>
      <c r="V102" s="463"/>
      <c r="W102" s="463"/>
      <c r="X102" s="463"/>
      <c r="Y102" s="463"/>
      <c r="Z102" s="463"/>
    </row>
    <row r="103" spans="1:26" ht="15.75" customHeight="1" x14ac:dyDescent="0.2">
      <c r="A103" s="463"/>
      <c r="B103" s="463"/>
      <c r="C103" s="464"/>
      <c r="D103" s="463"/>
      <c r="E103" s="464"/>
      <c r="F103" s="463"/>
      <c r="G103" s="463"/>
      <c r="H103" s="464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463"/>
      <c r="V103" s="463"/>
      <c r="W103" s="463"/>
      <c r="X103" s="463"/>
      <c r="Y103" s="463"/>
      <c r="Z103" s="463"/>
    </row>
    <row r="104" spans="1:26" ht="15.75" customHeight="1" x14ac:dyDescent="0.2">
      <c r="A104" s="463"/>
      <c r="B104" s="463"/>
      <c r="C104" s="464"/>
      <c r="D104" s="463"/>
      <c r="E104" s="464"/>
      <c r="F104" s="463"/>
      <c r="G104" s="463"/>
      <c r="H104" s="464"/>
      <c r="I104" s="463"/>
      <c r="J104" s="463"/>
      <c r="K104" s="463"/>
      <c r="L104" s="463"/>
      <c r="M104" s="463"/>
      <c r="N104" s="463"/>
      <c r="O104" s="463"/>
      <c r="P104" s="463"/>
      <c r="Q104" s="463"/>
      <c r="R104" s="463"/>
      <c r="S104" s="463"/>
      <c r="T104" s="463"/>
      <c r="U104" s="463"/>
      <c r="V104" s="463"/>
      <c r="W104" s="463"/>
      <c r="X104" s="463"/>
      <c r="Y104" s="463"/>
      <c r="Z104" s="463"/>
    </row>
    <row r="105" spans="1:26" ht="15.75" customHeight="1" x14ac:dyDescent="0.2">
      <c r="A105" s="463"/>
      <c r="B105" s="463"/>
      <c r="C105" s="464"/>
      <c r="D105" s="463"/>
      <c r="E105" s="464"/>
      <c r="F105" s="463"/>
      <c r="G105" s="463"/>
      <c r="H105" s="464"/>
      <c r="I105" s="463"/>
      <c r="J105" s="463"/>
      <c r="K105" s="463"/>
      <c r="L105" s="463"/>
      <c r="M105" s="463"/>
      <c r="N105" s="463"/>
      <c r="O105" s="463"/>
      <c r="P105" s="463"/>
      <c r="Q105" s="463"/>
      <c r="R105" s="463"/>
      <c r="S105" s="463"/>
      <c r="T105" s="463"/>
      <c r="U105" s="463"/>
      <c r="V105" s="463"/>
      <c r="W105" s="463"/>
      <c r="X105" s="463"/>
      <c r="Y105" s="463"/>
      <c r="Z105" s="463"/>
    </row>
    <row r="106" spans="1:26" ht="15.75" customHeight="1" x14ac:dyDescent="0.2">
      <c r="A106" s="463"/>
      <c r="B106" s="463"/>
      <c r="C106" s="464"/>
      <c r="D106" s="463"/>
      <c r="E106" s="464"/>
      <c r="F106" s="463"/>
      <c r="G106" s="463"/>
      <c r="H106" s="464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3"/>
      <c r="T106" s="463"/>
      <c r="U106" s="463"/>
      <c r="V106" s="463"/>
      <c r="W106" s="463"/>
      <c r="X106" s="463"/>
      <c r="Y106" s="463"/>
      <c r="Z106" s="463"/>
    </row>
    <row r="107" spans="1:26" ht="15.75" customHeight="1" x14ac:dyDescent="0.2">
      <c r="A107" s="463"/>
      <c r="B107" s="463"/>
      <c r="C107" s="464"/>
      <c r="D107" s="463"/>
      <c r="E107" s="464"/>
      <c r="F107" s="463"/>
      <c r="G107" s="463"/>
      <c r="H107" s="464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</row>
    <row r="108" spans="1:26" ht="15.75" customHeight="1" x14ac:dyDescent="0.2">
      <c r="A108" s="463"/>
      <c r="B108" s="463"/>
      <c r="C108" s="464"/>
      <c r="D108" s="463"/>
      <c r="E108" s="464"/>
      <c r="F108" s="463"/>
      <c r="G108" s="463"/>
      <c r="H108" s="464"/>
      <c r="I108" s="463"/>
      <c r="J108" s="463"/>
      <c r="K108" s="463"/>
      <c r="L108" s="463"/>
      <c r="M108" s="463"/>
      <c r="N108" s="463"/>
      <c r="O108" s="463"/>
      <c r="P108" s="463"/>
      <c r="Q108" s="463"/>
      <c r="R108" s="463"/>
      <c r="S108" s="463"/>
      <c r="T108" s="463"/>
      <c r="U108" s="463"/>
      <c r="V108" s="463"/>
      <c r="W108" s="463"/>
      <c r="X108" s="463"/>
      <c r="Y108" s="463"/>
      <c r="Z108" s="463"/>
    </row>
    <row r="109" spans="1:26" ht="15.75" customHeight="1" x14ac:dyDescent="0.2">
      <c r="A109" s="463"/>
      <c r="B109" s="463"/>
      <c r="C109" s="464"/>
      <c r="D109" s="463"/>
      <c r="E109" s="464"/>
      <c r="F109" s="463"/>
      <c r="G109" s="463"/>
      <c r="H109" s="464"/>
      <c r="I109" s="463"/>
      <c r="J109" s="463"/>
      <c r="K109" s="463"/>
      <c r="L109" s="463"/>
      <c r="M109" s="463"/>
      <c r="N109" s="463"/>
      <c r="O109" s="463"/>
      <c r="P109" s="463"/>
      <c r="Q109" s="463"/>
      <c r="R109" s="463"/>
      <c r="S109" s="463"/>
      <c r="T109" s="463"/>
      <c r="U109" s="463"/>
      <c r="V109" s="463"/>
      <c r="W109" s="463"/>
      <c r="X109" s="463"/>
      <c r="Y109" s="463"/>
      <c r="Z109" s="463"/>
    </row>
    <row r="110" spans="1:26" ht="15.75" customHeight="1" x14ac:dyDescent="0.2">
      <c r="A110" s="463"/>
      <c r="B110" s="463"/>
      <c r="C110" s="464"/>
      <c r="D110" s="463"/>
      <c r="E110" s="464"/>
      <c r="F110" s="463"/>
      <c r="G110" s="463"/>
      <c r="H110" s="464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</row>
    <row r="111" spans="1:26" ht="15.75" customHeight="1" x14ac:dyDescent="0.2">
      <c r="A111" s="463"/>
      <c r="B111" s="463"/>
      <c r="C111" s="464"/>
      <c r="D111" s="463"/>
      <c r="E111" s="464"/>
      <c r="F111" s="463"/>
      <c r="G111" s="463"/>
      <c r="H111" s="464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  <c r="V111" s="463"/>
      <c r="W111" s="463"/>
      <c r="X111" s="463"/>
      <c r="Y111" s="463"/>
      <c r="Z111" s="463"/>
    </row>
    <row r="112" spans="1:26" ht="15.75" customHeight="1" x14ac:dyDescent="0.2">
      <c r="A112" s="463"/>
      <c r="B112" s="463"/>
      <c r="C112" s="464"/>
      <c r="D112" s="463"/>
      <c r="E112" s="464"/>
      <c r="F112" s="463"/>
      <c r="G112" s="463"/>
      <c r="H112" s="464"/>
      <c r="I112" s="463"/>
      <c r="J112" s="463"/>
      <c r="K112" s="463"/>
      <c r="L112" s="463"/>
      <c r="M112" s="463"/>
      <c r="N112" s="463"/>
      <c r="O112" s="463"/>
      <c r="P112" s="463"/>
      <c r="Q112" s="463"/>
      <c r="R112" s="463"/>
      <c r="S112" s="463"/>
      <c r="T112" s="463"/>
      <c r="U112" s="463"/>
      <c r="V112" s="463"/>
      <c r="W112" s="463"/>
      <c r="X112" s="463"/>
      <c r="Y112" s="463"/>
      <c r="Z112" s="463"/>
    </row>
    <row r="113" spans="1:26" ht="15.75" customHeight="1" x14ac:dyDescent="0.2">
      <c r="A113" s="463"/>
      <c r="B113" s="463"/>
      <c r="C113" s="464"/>
      <c r="D113" s="463"/>
      <c r="E113" s="464"/>
      <c r="F113" s="463"/>
      <c r="G113" s="463"/>
      <c r="H113" s="464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463"/>
      <c r="V113" s="463"/>
      <c r="W113" s="463"/>
      <c r="X113" s="463"/>
      <c r="Y113" s="463"/>
      <c r="Z113" s="463"/>
    </row>
    <row r="114" spans="1:26" ht="15.75" customHeight="1" x14ac:dyDescent="0.2">
      <c r="A114" s="463"/>
      <c r="B114" s="463"/>
      <c r="C114" s="464"/>
      <c r="D114" s="463"/>
      <c r="E114" s="464"/>
      <c r="F114" s="463"/>
      <c r="G114" s="463"/>
      <c r="H114" s="464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</row>
    <row r="115" spans="1:26" ht="15.75" customHeight="1" x14ac:dyDescent="0.2">
      <c r="A115" s="463"/>
      <c r="B115" s="463"/>
      <c r="C115" s="464"/>
      <c r="D115" s="463"/>
      <c r="E115" s="464"/>
      <c r="F115" s="463"/>
      <c r="G115" s="463"/>
      <c r="H115" s="464"/>
      <c r="I115" s="463"/>
      <c r="J115" s="463"/>
      <c r="K115" s="463"/>
      <c r="L115" s="463"/>
      <c r="M115" s="463"/>
      <c r="N115" s="463"/>
      <c r="O115" s="463"/>
      <c r="P115" s="463"/>
      <c r="Q115" s="463"/>
      <c r="R115" s="463"/>
      <c r="S115" s="463"/>
      <c r="T115" s="463"/>
      <c r="U115" s="463"/>
      <c r="V115" s="463"/>
      <c r="W115" s="463"/>
      <c r="X115" s="463"/>
      <c r="Y115" s="463"/>
      <c r="Z115" s="463"/>
    </row>
    <row r="116" spans="1:26" ht="15.75" customHeight="1" x14ac:dyDescent="0.2">
      <c r="A116" s="463"/>
      <c r="B116" s="463"/>
      <c r="C116" s="464"/>
      <c r="D116" s="463"/>
      <c r="E116" s="464"/>
      <c r="F116" s="463"/>
      <c r="G116" s="463"/>
      <c r="H116" s="464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463"/>
      <c r="V116" s="463"/>
      <c r="W116" s="463"/>
      <c r="X116" s="463"/>
      <c r="Y116" s="463"/>
      <c r="Z116" s="463"/>
    </row>
    <row r="117" spans="1:26" ht="15.75" customHeight="1" x14ac:dyDescent="0.2">
      <c r="A117" s="463"/>
      <c r="B117" s="463"/>
      <c r="C117" s="464"/>
      <c r="D117" s="463"/>
      <c r="E117" s="464"/>
      <c r="F117" s="463"/>
      <c r="G117" s="463"/>
      <c r="H117" s="464"/>
      <c r="I117" s="463"/>
      <c r="J117" s="463"/>
      <c r="K117" s="463"/>
      <c r="L117" s="463"/>
      <c r="M117" s="463"/>
      <c r="N117" s="463"/>
      <c r="O117" s="463"/>
      <c r="P117" s="463"/>
      <c r="Q117" s="463"/>
      <c r="R117" s="463"/>
      <c r="S117" s="463"/>
      <c r="T117" s="463"/>
      <c r="U117" s="463"/>
      <c r="V117" s="463"/>
      <c r="W117" s="463"/>
      <c r="X117" s="463"/>
      <c r="Y117" s="463"/>
      <c r="Z117" s="463"/>
    </row>
    <row r="118" spans="1:26" ht="15.75" customHeight="1" x14ac:dyDescent="0.2">
      <c r="A118" s="463"/>
      <c r="B118" s="463"/>
      <c r="C118" s="464"/>
      <c r="D118" s="463"/>
      <c r="E118" s="464"/>
      <c r="F118" s="463"/>
      <c r="G118" s="463"/>
      <c r="H118" s="464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  <c r="Z118" s="463"/>
    </row>
    <row r="119" spans="1:26" ht="15.75" customHeight="1" x14ac:dyDescent="0.2">
      <c r="A119" s="463"/>
      <c r="B119" s="463"/>
      <c r="C119" s="464"/>
      <c r="D119" s="463"/>
      <c r="E119" s="464"/>
      <c r="F119" s="463"/>
      <c r="G119" s="463"/>
      <c r="H119" s="464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3"/>
      <c r="Y119" s="463"/>
      <c r="Z119" s="463"/>
    </row>
    <row r="120" spans="1:26" ht="15.75" customHeight="1" x14ac:dyDescent="0.2">
      <c r="A120" s="463"/>
      <c r="B120" s="463"/>
      <c r="C120" s="464"/>
      <c r="D120" s="463"/>
      <c r="E120" s="464"/>
      <c r="F120" s="463"/>
      <c r="G120" s="463"/>
      <c r="H120" s="464"/>
      <c r="I120" s="463"/>
      <c r="J120" s="463"/>
      <c r="K120" s="463"/>
      <c r="L120" s="463"/>
      <c r="M120" s="463"/>
      <c r="N120" s="463"/>
      <c r="O120" s="463"/>
      <c r="P120" s="463"/>
      <c r="Q120" s="463"/>
      <c r="R120" s="463"/>
      <c r="S120" s="463"/>
      <c r="T120" s="463"/>
      <c r="U120" s="463"/>
      <c r="V120" s="463"/>
      <c r="W120" s="463"/>
      <c r="X120" s="463"/>
      <c r="Y120" s="463"/>
      <c r="Z120" s="463"/>
    </row>
    <row r="121" spans="1:26" ht="15.75" customHeight="1" x14ac:dyDescent="0.2">
      <c r="A121" s="463"/>
      <c r="B121" s="463"/>
      <c r="C121" s="464"/>
      <c r="D121" s="463"/>
      <c r="E121" s="464"/>
      <c r="F121" s="463"/>
      <c r="G121" s="463"/>
      <c r="H121" s="464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</row>
    <row r="122" spans="1:26" ht="15.75" customHeight="1" x14ac:dyDescent="0.2">
      <c r="A122" s="463"/>
      <c r="B122" s="463"/>
      <c r="C122" s="464"/>
      <c r="D122" s="463"/>
      <c r="E122" s="464"/>
      <c r="F122" s="463"/>
      <c r="G122" s="463"/>
      <c r="H122" s="464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463"/>
    </row>
    <row r="123" spans="1:26" ht="15.75" customHeight="1" x14ac:dyDescent="0.2">
      <c r="A123" s="463"/>
      <c r="B123" s="463"/>
      <c r="C123" s="464"/>
      <c r="D123" s="463"/>
      <c r="E123" s="464"/>
      <c r="F123" s="463"/>
      <c r="G123" s="463"/>
      <c r="H123" s="464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463"/>
    </row>
    <row r="124" spans="1:26" ht="15.75" customHeight="1" x14ac:dyDescent="0.2">
      <c r="A124" s="463"/>
      <c r="B124" s="463"/>
      <c r="C124" s="464"/>
      <c r="D124" s="463"/>
      <c r="E124" s="464"/>
      <c r="F124" s="463"/>
      <c r="G124" s="463"/>
      <c r="H124" s="464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</row>
    <row r="125" spans="1:26" ht="15.75" customHeight="1" x14ac:dyDescent="0.2">
      <c r="A125" s="463"/>
      <c r="B125" s="463"/>
      <c r="C125" s="464"/>
      <c r="D125" s="463"/>
      <c r="E125" s="464"/>
      <c r="F125" s="463"/>
      <c r="G125" s="463"/>
      <c r="H125" s="464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  <c r="V125" s="463"/>
      <c r="W125" s="463"/>
      <c r="X125" s="463"/>
      <c r="Y125" s="463"/>
      <c r="Z125" s="463"/>
    </row>
    <row r="126" spans="1:26" ht="15.75" customHeight="1" x14ac:dyDescent="0.2">
      <c r="A126" s="463"/>
      <c r="B126" s="463"/>
      <c r="C126" s="464"/>
      <c r="D126" s="463"/>
      <c r="E126" s="464"/>
      <c r="F126" s="463"/>
      <c r="G126" s="463"/>
      <c r="H126" s="464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</row>
    <row r="127" spans="1:26" ht="15.75" customHeight="1" x14ac:dyDescent="0.2">
      <c r="A127" s="463"/>
      <c r="B127" s="463"/>
      <c r="C127" s="464"/>
      <c r="D127" s="463"/>
      <c r="E127" s="464"/>
      <c r="F127" s="463"/>
      <c r="G127" s="463"/>
      <c r="H127" s="464"/>
      <c r="I127" s="463"/>
      <c r="J127" s="463"/>
      <c r="K127" s="463"/>
      <c r="L127" s="463"/>
      <c r="M127" s="463"/>
      <c r="N127" s="463"/>
      <c r="O127" s="463"/>
      <c r="P127" s="463"/>
      <c r="Q127" s="463"/>
      <c r="R127" s="463"/>
      <c r="S127" s="463"/>
      <c r="T127" s="463"/>
      <c r="U127" s="463"/>
      <c r="V127" s="463"/>
      <c r="W127" s="463"/>
      <c r="X127" s="463"/>
      <c r="Y127" s="463"/>
      <c r="Z127" s="463"/>
    </row>
    <row r="128" spans="1:26" ht="15.75" customHeight="1" x14ac:dyDescent="0.2">
      <c r="A128" s="463"/>
      <c r="B128" s="463"/>
      <c r="C128" s="464"/>
      <c r="D128" s="463"/>
      <c r="E128" s="464"/>
      <c r="F128" s="463"/>
      <c r="G128" s="463"/>
      <c r="H128" s="464"/>
      <c r="I128" s="463"/>
      <c r="J128" s="463"/>
      <c r="K128" s="463"/>
      <c r="L128" s="463"/>
      <c r="M128" s="463"/>
      <c r="N128" s="463"/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</row>
    <row r="129" spans="1:26" ht="15.75" customHeight="1" x14ac:dyDescent="0.2">
      <c r="A129" s="463"/>
      <c r="B129" s="463"/>
      <c r="C129" s="464"/>
      <c r="D129" s="463"/>
      <c r="E129" s="464"/>
      <c r="F129" s="463"/>
      <c r="G129" s="463"/>
      <c r="H129" s="464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3"/>
      <c r="X129" s="463"/>
      <c r="Y129" s="463"/>
      <c r="Z129" s="463"/>
    </row>
    <row r="130" spans="1:26" ht="15.75" customHeight="1" x14ac:dyDescent="0.2">
      <c r="A130" s="463"/>
      <c r="B130" s="463"/>
      <c r="C130" s="464"/>
      <c r="D130" s="463"/>
      <c r="E130" s="464"/>
      <c r="F130" s="463"/>
      <c r="G130" s="463"/>
      <c r="H130" s="464"/>
      <c r="I130" s="463"/>
      <c r="J130" s="463"/>
      <c r="K130" s="46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</row>
    <row r="131" spans="1:26" ht="15.75" customHeight="1" x14ac:dyDescent="0.2">
      <c r="A131" s="463"/>
      <c r="B131" s="463"/>
      <c r="C131" s="464"/>
      <c r="D131" s="463"/>
      <c r="E131" s="464"/>
      <c r="F131" s="463"/>
      <c r="G131" s="463"/>
      <c r="H131" s="464"/>
      <c r="I131" s="463"/>
      <c r="J131" s="463"/>
      <c r="K131" s="463"/>
      <c r="L131" s="463"/>
      <c r="M131" s="463"/>
      <c r="N131" s="463"/>
      <c r="O131" s="463"/>
      <c r="P131" s="463"/>
      <c r="Q131" s="463"/>
      <c r="R131" s="463"/>
      <c r="S131" s="463"/>
      <c r="T131" s="463"/>
      <c r="U131" s="463"/>
      <c r="V131" s="463"/>
      <c r="W131" s="463"/>
      <c r="X131" s="463"/>
      <c r="Y131" s="463"/>
      <c r="Z131" s="463"/>
    </row>
    <row r="132" spans="1:26" ht="15.75" customHeight="1" x14ac:dyDescent="0.2">
      <c r="A132" s="463"/>
      <c r="B132" s="463"/>
      <c r="C132" s="464"/>
      <c r="D132" s="463"/>
      <c r="E132" s="464"/>
      <c r="F132" s="463"/>
      <c r="G132" s="463"/>
      <c r="H132" s="464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</row>
    <row r="133" spans="1:26" ht="15.75" customHeight="1" x14ac:dyDescent="0.2">
      <c r="A133" s="463"/>
      <c r="B133" s="463"/>
      <c r="C133" s="464"/>
      <c r="D133" s="463"/>
      <c r="E133" s="464"/>
      <c r="F133" s="463"/>
      <c r="G133" s="463"/>
      <c r="H133" s="464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3"/>
      <c r="U133" s="463"/>
      <c r="V133" s="463"/>
      <c r="W133" s="463"/>
      <c r="X133" s="463"/>
      <c r="Y133" s="463"/>
      <c r="Z133" s="463"/>
    </row>
    <row r="134" spans="1:26" ht="15.75" customHeight="1" x14ac:dyDescent="0.2">
      <c r="A134" s="463"/>
      <c r="B134" s="463"/>
      <c r="C134" s="464"/>
      <c r="D134" s="463"/>
      <c r="E134" s="464"/>
      <c r="F134" s="463"/>
      <c r="G134" s="463"/>
      <c r="H134" s="464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3"/>
      <c r="U134" s="463"/>
      <c r="V134" s="463"/>
      <c r="W134" s="463"/>
      <c r="X134" s="463"/>
      <c r="Y134" s="463"/>
      <c r="Z134" s="463"/>
    </row>
    <row r="135" spans="1:26" ht="15.75" customHeight="1" x14ac:dyDescent="0.2">
      <c r="A135" s="463"/>
      <c r="B135" s="463"/>
      <c r="C135" s="464"/>
      <c r="D135" s="463"/>
      <c r="E135" s="464"/>
      <c r="F135" s="463"/>
      <c r="G135" s="463"/>
      <c r="H135" s="464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3"/>
      <c r="U135" s="463"/>
      <c r="V135" s="463"/>
      <c r="W135" s="463"/>
      <c r="X135" s="463"/>
      <c r="Y135" s="463"/>
      <c r="Z135" s="463"/>
    </row>
    <row r="136" spans="1:26" ht="15.75" customHeight="1" x14ac:dyDescent="0.2">
      <c r="A136" s="463"/>
      <c r="B136" s="463"/>
      <c r="C136" s="464"/>
      <c r="D136" s="463"/>
      <c r="E136" s="464"/>
      <c r="F136" s="463"/>
      <c r="G136" s="463"/>
      <c r="H136" s="464"/>
      <c r="I136" s="463"/>
      <c r="J136" s="463"/>
      <c r="K136" s="463"/>
      <c r="L136" s="463"/>
      <c r="M136" s="463"/>
      <c r="N136" s="463"/>
      <c r="O136" s="463"/>
      <c r="P136" s="463"/>
      <c r="Q136" s="463"/>
      <c r="R136" s="463"/>
      <c r="S136" s="463"/>
      <c r="T136" s="463"/>
      <c r="U136" s="463"/>
      <c r="V136" s="463"/>
      <c r="W136" s="463"/>
      <c r="X136" s="463"/>
      <c r="Y136" s="463"/>
      <c r="Z136" s="463"/>
    </row>
    <row r="137" spans="1:26" ht="15.75" customHeight="1" x14ac:dyDescent="0.2">
      <c r="A137" s="463"/>
      <c r="B137" s="463"/>
      <c r="C137" s="464"/>
      <c r="D137" s="463"/>
      <c r="E137" s="464"/>
      <c r="F137" s="463"/>
      <c r="G137" s="463"/>
      <c r="H137" s="464"/>
      <c r="I137" s="463"/>
      <c r="J137" s="463"/>
      <c r="K137" s="463"/>
      <c r="L137" s="463"/>
      <c r="M137" s="463"/>
      <c r="N137" s="463"/>
      <c r="O137" s="463"/>
      <c r="P137" s="463"/>
      <c r="Q137" s="463"/>
      <c r="R137" s="463"/>
      <c r="S137" s="463"/>
      <c r="T137" s="463"/>
      <c r="U137" s="463"/>
      <c r="V137" s="463"/>
      <c r="W137" s="463"/>
      <c r="X137" s="463"/>
      <c r="Y137" s="463"/>
      <c r="Z137" s="463"/>
    </row>
    <row r="138" spans="1:26" ht="15.75" customHeight="1" x14ac:dyDescent="0.2">
      <c r="A138" s="463"/>
      <c r="B138" s="463"/>
      <c r="C138" s="464"/>
      <c r="D138" s="463"/>
      <c r="E138" s="464"/>
      <c r="F138" s="463"/>
      <c r="G138" s="463"/>
      <c r="H138" s="464"/>
      <c r="I138" s="463"/>
      <c r="J138" s="463"/>
      <c r="K138" s="463"/>
      <c r="L138" s="463"/>
      <c r="M138" s="463"/>
      <c r="N138" s="463"/>
      <c r="O138" s="463"/>
      <c r="P138" s="463"/>
      <c r="Q138" s="463"/>
      <c r="R138" s="463"/>
      <c r="S138" s="463"/>
      <c r="T138" s="463"/>
      <c r="U138" s="463"/>
      <c r="V138" s="463"/>
      <c r="W138" s="463"/>
      <c r="X138" s="463"/>
      <c r="Y138" s="463"/>
      <c r="Z138" s="463"/>
    </row>
    <row r="139" spans="1:26" ht="15.75" customHeight="1" x14ac:dyDescent="0.2">
      <c r="A139" s="463"/>
      <c r="B139" s="463"/>
      <c r="C139" s="464"/>
      <c r="D139" s="463"/>
      <c r="E139" s="464"/>
      <c r="F139" s="463"/>
      <c r="G139" s="463"/>
      <c r="H139" s="464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  <c r="V139" s="463"/>
      <c r="W139" s="463"/>
      <c r="X139" s="463"/>
      <c r="Y139" s="463"/>
      <c r="Z139" s="463"/>
    </row>
    <row r="140" spans="1:26" ht="15.75" customHeight="1" x14ac:dyDescent="0.2">
      <c r="A140" s="463"/>
      <c r="B140" s="463"/>
      <c r="C140" s="464"/>
      <c r="D140" s="463"/>
      <c r="E140" s="464"/>
      <c r="F140" s="463"/>
      <c r="G140" s="463"/>
      <c r="H140" s="464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3"/>
      <c r="U140" s="463"/>
      <c r="V140" s="463"/>
      <c r="W140" s="463"/>
      <c r="X140" s="463"/>
      <c r="Y140" s="463"/>
      <c r="Z140" s="463"/>
    </row>
    <row r="141" spans="1:26" ht="15.75" customHeight="1" x14ac:dyDescent="0.2">
      <c r="A141" s="463"/>
      <c r="B141" s="463"/>
      <c r="C141" s="464"/>
      <c r="D141" s="463"/>
      <c r="E141" s="464"/>
      <c r="F141" s="463"/>
      <c r="G141" s="463"/>
      <c r="H141" s="464"/>
      <c r="I141" s="463"/>
      <c r="J141" s="463"/>
      <c r="K141" s="463"/>
      <c r="L141" s="463"/>
      <c r="M141" s="463"/>
      <c r="N141" s="463"/>
      <c r="O141" s="463"/>
      <c r="P141" s="463"/>
      <c r="Q141" s="463"/>
      <c r="R141" s="463"/>
      <c r="S141" s="463"/>
      <c r="T141" s="463"/>
      <c r="U141" s="463"/>
      <c r="V141" s="463"/>
      <c r="W141" s="463"/>
      <c r="X141" s="463"/>
      <c r="Y141" s="463"/>
      <c r="Z141" s="463"/>
    </row>
    <row r="142" spans="1:26" ht="15.75" customHeight="1" x14ac:dyDescent="0.2">
      <c r="A142" s="463"/>
      <c r="B142" s="463"/>
      <c r="C142" s="464"/>
      <c r="D142" s="463"/>
      <c r="E142" s="464"/>
      <c r="F142" s="463"/>
      <c r="G142" s="463"/>
      <c r="H142" s="464"/>
      <c r="I142" s="463"/>
      <c r="J142" s="463"/>
      <c r="K142" s="463"/>
      <c r="L142" s="463"/>
      <c r="M142" s="463"/>
      <c r="N142" s="463"/>
      <c r="O142" s="463"/>
      <c r="P142" s="463"/>
      <c r="Q142" s="463"/>
      <c r="R142" s="463"/>
      <c r="S142" s="463"/>
      <c r="T142" s="463"/>
      <c r="U142" s="463"/>
      <c r="V142" s="463"/>
      <c r="W142" s="463"/>
      <c r="X142" s="463"/>
      <c r="Y142" s="463"/>
      <c r="Z142" s="463"/>
    </row>
    <row r="143" spans="1:26" ht="15.75" customHeight="1" x14ac:dyDescent="0.2">
      <c r="A143" s="463"/>
      <c r="B143" s="463"/>
      <c r="C143" s="464"/>
      <c r="D143" s="463"/>
      <c r="E143" s="464"/>
      <c r="F143" s="463"/>
      <c r="G143" s="463"/>
      <c r="H143" s="464"/>
      <c r="I143" s="463"/>
      <c r="J143" s="463"/>
      <c r="K143" s="463"/>
      <c r="L143" s="463"/>
      <c r="M143" s="463"/>
      <c r="N143" s="463"/>
      <c r="O143" s="463"/>
      <c r="P143" s="463"/>
      <c r="Q143" s="463"/>
      <c r="R143" s="463"/>
      <c r="S143" s="463"/>
      <c r="T143" s="463"/>
      <c r="U143" s="463"/>
      <c r="V143" s="463"/>
      <c r="W143" s="463"/>
      <c r="X143" s="463"/>
      <c r="Y143" s="463"/>
      <c r="Z143" s="463"/>
    </row>
    <row r="144" spans="1:26" ht="15.75" customHeight="1" x14ac:dyDescent="0.2">
      <c r="A144" s="463"/>
      <c r="B144" s="463"/>
      <c r="C144" s="464"/>
      <c r="D144" s="463"/>
      <c r="E144" s="464"/>
      <c r="F144" s="463"/>
      <c r="G144" s="463"/>
      <c r="H144" s="464"/>
      <c r="I144" s="463"/>
      <c r="J144" s="463"/>
      <c r="K144" s="463"/>
      <c r="L144" s="463"/>
      <c r="M144" s="463"/>
      <c r="N144" s="463"/>
      <c r="O144" s="463"/>
      <c r="P144" s="463"/>
      <c r="Q144" s="463"/>
      <c r="R144" s="463"/>
      <c r="S144" s="463"/>
      <c r="T144" s="463"/>
      <c r="U144" s="463"/>
      <c r="V144" s="463"/>
      <c r="W144" s="463"/>
      <c r="X144" s="463"/>
      <c r="Y144" s="463"/>
      <c r="Z144" s="463"/>
    </row>
    <row r="145" spans="1:26" ht="15.75" customHeight="1" x14ac:dyDescent="0.2">
      <c r="A145" s="463"/>
      <c r="B145" s="463"/>
      <c r="C145" s="464"/>
      <c r="D145" s="463"/>
      <c r="E145" s="464"/>
      <c r="F145" s="463"/>
      <c r="G145" s="463"/>
      <c r="H145" s="464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</row>
    <row r="146" spans="1:26" ht="15.75" customHeight="1" x14ac:dyDescent="0.2">
      <c r="A146" s="463"/>
      <c r="B146" s="463"/>
      <c r="C146" s="464"/>
      <c r="D146" s="463"/>
      <c r="E146" s="464"/>
      <c r="F146" s="463"/>
      <c r="G146" s="463"/>
      <c r="H146" s="464"/>
      <c r="I146" s="463"/>
      <c r="J146" s="463"/>
      <c r="K146" s="463"/>
      <c r="L146" s="463"/>
      <c r="M146" s="463"/>
      <c r="N146" s="463"/>
      <c r="O146" s="463"/>
      <c r="P146" s="463"/>
      <c r="Q146" s="463"/>
      <c r="R146" s="463"/>
      <c r="S146" s="463"/>
      <c r="T146" s="463"/>
      <c r="U146" s="463"/>
      <c r="V146" s="463"/>
      <c r="W146" s="463"/>
      <c r="X146" s="463"/>
      <c r="Y146" s="463"/>
      <c r="Z146" s="463"/>
    </row>
    <row r="147" spans="1:26" ht="15.75" customHeight="1" x14ac:dyDescent="0.2">
      <c r="A147" s="463"/>
      <c r="B147" s="463"/>
      <c r="C147" s="464"/>
      <c r="D147" s="463"/>
      <c r="E147" s="464"/>
      <c r="F147" s="463"/>
      <c r="G147" s="463"/>
      <c r="H147" s="464"/>
      <c r="I147" s="463"/>
      <c r="J147" s="463"/>
      <c r="K147" s="463"/>
      <c r="L147" s="463"/>
      <c r="M147" s="463"/>
      <c r="N147" s="463"/>
      <c r="O147" s="463"/>
      <c r="P147" s="463"/>
      <c r="Q147" s="463"/>
      <c r="R147" s="463"/>
      <c r="S147" s="463"/>
      <c r="T147" s="463"/>
      <c r="U147" s="463"/>
      <c r="V147" s="463"/>
      <c r="W147" s="463"/>
      <c r="X147" s="463"/>
      <c r="Y147" s="463"/>
      <c r="Z147" s="463"/>
    </row>
    <row r="148" spans="1:26" ht="15.75" customHeight="1" x14ac:dyDescent="0.2">
      <c r="A148" s="463"/>
      <c r="B148" s="463"/>
      <c r="C148" s="464"/>
      <c r="D148" s="463"/>
      <c r="E148" s="464"/>
      <c r="F148" s="463"/>
      <c r="G148" s="463"/>
      <c r="H148" s="464"/>
      <c r="I148" s="463"/>
      <c r="J148" s="463"/>
      <c r="K148" s="463"/>
      <c r="L148" s="463"/>
      <c r="M148" s="463"/>
      <c r="N148" s="463"/>
      <c r="O148" s="463"/>
      <c r="P148" s="463"/>
      <c r="Q148" s="463"/>
      <c r="R148" s="463"/>
      <c r="S148" s="463"/>
      <c r="T148" s="463"/>
      <c r="U148" s="463"/>
      <c r="V148" s="463"/>
      <c r="W148" s="463"/>
      <c r="X148" s="463"/>
      <c r="Y148" s="463"/>
      <c r="Z148" s="463"/>
    </row>
    <row r="149" spans="1:26" ht="15.75" customHeight="1" x14ac:dyDescent="0.2">
      <c r="A149" s="463"/>
      <c r="B149" s="463"/>
      <c r="C149" s="464"/>
      <c r="D149" s="463"/>
      <c r="E149" s="464"/>
      <c r="F149" s="463"/>
      <c r="G149" s="463"/>
      <c r="H149" s="464"/>
      <c r="I149" s="463"/>
      <c r="J149" s="463"/>
      <c r="K149" s="463"/>
      <c r="L149" s="463"/>
      <c r="M149" s="463"/>
      <c r="N149" s="463"/>
      <c r="O149" s="463"/>
      <c r="P149" s="463"/>
      <c r="Q149" s="463"/>
      <c r="R149" s="463"/>
      <c r="S149" s="463"/>
      <c r="T149" s="463"/>
      <c r="U149" s="463"/>
      <c r="V149" s="463"/>
      <c r="W149" s="463"/>
      <c r="X149" s="463"/>
      <c r="Y149" s="463"/>
      <c r="Z149" s="463"/>
    </row>
    <row r="150" spans="1:26" ht="15.75" customHeight="1" x14ac:dyDescent="0.2">
      <c r="A150" s="463"/>
      <c r="B150" s="463"/>
      <c r="C150" s="464"/>
      <c r="D150" s="463"/>
      <c r="E150" s="464"/>
      <c r="F150" s="463"/>
      <c r="G150" s="463"/>
      <c r="H150" s="464"/>
      <c r="I150" s="463"/>
      <c r="J150" s="463"/>
      <c r="K150" s="463"/>
      <c r="L150" s="463"/>
      <c r="M150" s="463"/>
      <c r="N150" s="463"/>
      <c r="O150" s="463"/>
      <c r="P150" s="463"/>
      <c r="Q150" s="463"/>
      <c r="R150" s="463"/>
      <c r="S150" s="463"/>
      <c r="T150" s="463"/>
      <c r="U150" s="463"/>
      <c r="V150" s="463"/>
      <c r="W150" s="463"/>
      <c r="X150" s="463"/>
      <c r="Y150" s="463"/>
      <c r="Z150" s="463"/>
    </row>
    <row r="151" spans="1:26" ht="15.75" customHeight="1" x14ac:dyDescent="0.2">
      <c r="A151" s="463"/>
      <c r="B151" s="463"/>
      <c r="C151" s="464"/>
      <c r="D151" s="463"/>
      <c r="E151" s="464"/>
      <c r="F151" s="463"/>
      <c r="G151" s="463"/>
      <c r="H151" s="464"/>
      <c r="I151" s="463"/>
      <c r="J151" s="463"/>
      <c r="K151" s="463"/>
      <c r="L151" s="463"/>
      <c r="M151" s="463"/>
      <c r="N151" s="463"/>
      <c r="O151" s="463"/>
      <c r="P151" s="463"/>
      <c r="Q151" s="463"/>
      <c r="R151" s="463"/>
      <c r="S151" s="463"/>
      <c r="T151" s="463"/>
      <c r="U151" s="463"/>
      <c r="V151" s="463"/>
      <c r="W151" s="463"/>
      <c r="X151" s="463"/>
      <c r="Y151" s="463"/>
      <c r="Z151" s="463"/>
    </row>
    <row r="152" spans="1:26" ht="15.75" customHeight="1" x14ac:dyDescent="0.2">
      <c r="A152" s="463"/>
      <c r="B152" s="463"/>
      <c r="C152" s="464"/>
      <c r="D152" s="463"/>
      <c r="E152" s="464"/>
      <c r="F152" s="463"/>
      <c r="G152" s="463"/>
      <c r="H152" s="464"/>
      <c r="I152" s="463"/>
      <c r="J152" s="463"/>
      <c r="K152" s="463"/>
      <c r="L152" s="463"/>
      <c r="M152" s="463"/>
      <c r="N152" s="463"/>
      <c r="O152" s="463"/>
      <c r="P152" s="463"/>
      <c r="Q152" s="463"/>
      <c r="R152" s="463"/>
      <c r="S152" s="463"/>
      <c r="T152" s="463"/>
      <c r="U152" s="463"/>
      <c r="V152" s="463"/>
      <c r="W152" s="463"/>
      <c r="X152" s="463"/>
      <c r="Y152" s="463"/>
      <c r="Z152" s="463"/>
    </row>
    <row r="153" spans="1:26" ht="15.75" customHeight="1" x14ac:dyDescent="0.2">
      <c r="A153" s="463"/>
      <c r="B153" s="463"/>
      <c r="C153" s="464"/>
      <c r="D153" s="463"/>
      <c r="E153" s="464"/>
      <c r="F153" s="463"/>
      <c r="G153" s="463"/>
      <c r="H153" s="464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  <c r="V153" s="463"/>
      <c r="W153" s="463"/>
      <c r="X153" s="463"/>
      <c r="Y153" s="463"/>
      <c r="Z153" s="463"/>
    </row>
    <row r="154" spans="1:26" ht="15.75" customHeight="1" x14ac:dyDescent="0.2">
      <c r="A154" s="463"/>
      <c r="B154" s="463"/>
      <c r="C154" s="464"/>
      <c r="D154" s="463"/>
      <c r="E154" s="464"/>
      <c r="F154" s="463"/>
      <c r="G154" s="463"/>
      <c r="H154" s="464"/>
      <c r="I154" s="463"/>
      <c r="J154" s="463"/>
      <c r="K154" s="463"/>
      <c r="L154" s="463"/>
      <c r="M154" s="463"/>
      <c r="N154" s="463"/>
      <c r="O154" s="463"/>
      <c r="P154" s="463"/>
      <c r="Q154" s="463"/>
      <c r="R154" s="463"/>
      <c r="S154" s="463"/>
      <c r="T154" s="463"/>
      <c r="U154" s="463"/>
      <c r="V154" s="463"/>
      <c r="W154" s="463"/>
      <c r="X154" s="463"/>
      <c r="Y154" s="463"/>
      <c r="Z154" s="463"/>
    </row>
    <row r="155" spans="1:26" ht="15.75" customHeight="1" x14ac:dyDescent="0.2">
      <c r="A155" s="463"/>
      <c r="B155" s="463"/>
      <c r="C155" s="464"/>
      <c r="D155" s="463"/>
      <c r="E155" s="464"/>
      <c r="F155" s="463"/>
      <c r="G155" s="463"/>
      <c r="H155" s="464"/>
      <c r="I155" s="463"/>
      <c r="J155" s="463"/>
      <c r="K155" s="463"/>
      <c r="L155" s="463"/>
      <c r="M155" s="463"/>
      <c r="N155" s="463"/>
      <c r="O155" s="463"/>
      <c r="P155" s="463"/>
      <c r="Q155" s="463"/>
      <c r="R155" s="463"/>
      <c r="S155" s="463"/>
      <c r="T155" s="463"/>
      <c r="U155" s="463"/>
      <c r="V155" s="463"/>
      <c r="W155" s="463"/>
      <c r="X155" s="463"/>
      <c r="Y155" s="463"/>
      <c r="Z155" s="463"/>
    </row>
    <row r="156" spans="1:26" ht="15.75" customHeight="1" x14ac:dyDescent="0.2">
      <c r="A156" s="463"/>
      <c r="B156" s="463"/>
      <c r="C156" s="464"/>
      <c r="D156" s="463"/>
      <c r="E156" s="464"/>
      <c r="F156" s="463"/>
      <c r="G156" s="463"/>
      <c r="H156" s="464"/>
      <c r="I156" s="463"/>
      <c r="J156" s="463"/>
      <c r="K156" s="463"/>
      <c r="L156" s="463"/>
      <c r="M156" s="463"/>
      <c r="N156" s="463"/>
      <c r="O156" s="463"/>
      <c r="P156" s="463"/>
      <c r="Q156" s="463"/>
      <c r="R156" s="463"/>
      <c r="S156" s="463"/>
      <c r="T156" s="463"/>
      <c r="U156" s="463"/>
      <c r="V156" s="463"/>
      <c r="W156" s="463"/>
      <c r="X156" s="463"/>
      <c r="Y156" s="463"/>
      <c r="Z156" s="463"/>
    </row>
    <row r="157" spans="1:26" ht="15.75" customHeight="1" x14ac:dyDescent="0.2">
      <c r="A157" s="463"/>
      <c r="B157" s="463"/>
      <c r="C157" s="464"/>
      <c r="D157" s="463"/>
      <c r="E157" s="464"/>
      <c r="F157" s="463"/>
      <c r="G157" s="463"/>
      <c r="H157" s="464"/>
      <c r="I157" s="463"/>
      <c r="J157" s="463"/>
      <c r="K157" s="463"/>
      <c r="L157" s="463"/>
      <c r="M157" s="463"/>
      <c r="N157" s="463"/>
      <c r="O157" s="463"/>
      <c r="P157" s="463"/>
      <c r="Q157" s="463"/>
      <c r="R157" s="463"/>
      <c r="S157" s="463"/>
      <c r="T157" s="463"/>
      <c r="U157" s="463"/>
      <c r="V157" s="463"/>
      <c r="W157" s="463"/>
      <c r="X157" s="463"/>
      <c r="Y157" s="463"/>
      <c r="Z157" s="463"/>
    </row>
    <row r="158" spans="1:26" ht="15.75" customHeight="1" x14ac:dyDescent="0.2">
      <c r="A158" s="463"/>
      <c r="B158" s="463"/>
      <c r="C158" s="464"/>
      <c r="D158" s="463"/>
      <c r="E158" s="464"/>
      <c r="F158" s="463"/>
      <c r="G158" s="463"/>
      <c r="H158" s="464"/>
      <c r="I158" s="463"/>
      <c r="J158" s="463"/>
      <c r="K158" s="463"/>
      <c r="L158" s="463"/>
      <c r="M158" s="463"/>
      <c r="N158" s="463"/>
      <c r="O158" s="463"/>
      <c r="P158" s="463"/>
      <c r="Q158" s="463"/>
      <c r="R158" s="463"/>
      <c r="S158" s="463"/>
      <c r="T158" s="463"/>
      <c r="U158" s="463"/>
      <c r="V158" s="463"/>
      <c r="W158" s="463"/>
      <c r="X158" s="463"/>
      <c r="Y158" s="463"/>
      <c r="Z158" s="463"/>
    </row>
    <row r="159" spans="1:26" ht="15.75" customHeight="1" x14ac:dyDescent="0.2">
      <c r="A159" s="463"/>
      <c r="B159" s="463"/>
      <c r="C159" s="464"/>
      <c r="D159" s="463"/>
      <c r="E159" s="464"/>
      <c r="F159" s="463"/>
      <c r="G159" s="463"/>
      <c r="H159" s="464"/>
      <c r="I159" s="463"/>
      <c r="J159" s="463"/>
      <c r="K159" s="463"/>
      <c r="L159" s="463"/>
      <c r="M159" s="463"/>
      <c r="N159" s="463"/>
      <c r="O159" s="463"/>
      <c r="P159" s="463"/>
      <c r="Q159" s="463"/>
      <c r="R159" s="463"/>
      <c r="S159" s="463"/>
      <c r="T159" s="463"/>
      <c r="U159" s="463"/>
      <c r="V159" s="463"/>
      <c r="W159" s="463"/>
      <c r="X159" s="463"/>
      <c r="Y159" s="463"/>
      <c r="Z159" s="463"/>
    </row>
    <row r="160" spans="1:26" ht="15.75" customHeight="1" x14ac:dyDescent="0.2">
      <c r="A160" s="463"/>
      <c r="B160" s="463"/>
      <c r="C160" s="464"/>
      <c r="D160" s="463"/>
      <c r="E160" s="464"/>
      <c r="F160" s="463"/>
      <c r="G160" s="463"/>
      <c r="H160" s="464"/>
      <c r="I160" s="463"/>
      <c r="J160" s="463"/>
      <c r="K160" s="463"/>
      <c r="L160" s="463"/>
      <c r="M160" s="463"/>
      <c r="N160" s="463"/>
      <c r="O160" s="463"/>
      <c r="P160" s="463"/>
      <c r="Q160" s="463"/>
      <c r="R160" s="463"/>
      <c r="S160" s="463"/>
      <c r="T160" s="463"/>
      <c r="U160" s="463"/>
      <c r="V160" s="463"/>
      <c r="W160" s="463"/>
      <c r="X160" s="463"/>
      <c r="Y160" s="463"/>
      <c r="Z160" s="463"/>
    </row>
    <row r="161" spans="1:26" ht="15.75" customHeight="1" x14ac:dyDescent="0.2">
      <c r="A161" s="463"/>
      <c r="B161" s="463"/>
      <c r="C161" s="464"/>
      <c r="D161" s="463"/>
      <c r="E161" s="464"/>
      <c r="F161" s="463"/>
      <c r="G161" s="463"/>
      <c r="H161" s="464"/>
      <c r="I161" s="463"/>
      <c r="J161" s="463"/>
      <c r="K161" s="463"/>
      <c r="L161" s="463"/>
      <c r="M161" s="463"/>
      <c r="N161" s="463"/>
      <c r="O161" s="463"/>
      <c r="P161" s="463"/>
      <c r="Q161" s="463"/>
      <c r="R161" s="463"/>
      <c r="S161" s="463"/>
      <c r="T161" s="463"/>
      <c r="U161" s="463"/>
      <c r="V161" s="463"/>
      <c r="W161" s="463"/>
      <c r="X161" s="463"/>
      <c r="Y161" s="463"/>
      <c r="Z161" s="463"/>
    </row>
    <row r="162" spans="1:26" ht="15.75" customHeight="1" x14ac:dyDescent="0.2">
      <c r="A162" s="463"/>
      <c r="B162" s="463"/>
      <c r="C162" s="464"/>
      <c r="D162" s="463"/>
      <c r="E162" s="464"/>
      <c r="F162" s="463"/>
      <c r="G162" s="463"/>
      <c r="H162" s="464"/>
      <c r="I162" s="463"/>
      <c r="J162" s="463"/>
      <c r="K162" s="463"/>
      <c r="L162" s="463"/>
      <c r="M162" s="463"/>
      <c r="N162" s="463"/>
      <c r="O162" s="463"/>
      <c r="P162" s="463"/>
      <c r="Q162" s="463"/>
      <c r="R162" s="463"/>
      <c r="S162" s="463"/>
      <c r="T162" s="463"/>
      <c r="U162" s="463"/>
      <c r="V162" s="463"/>
      <c r="W162" s="463"/>
      <c r="X162" s="463"/>
      <c r="Y162" s="463"/>
      <c r="Z162" s="463"/>
    </row>
    <row r="163" spans="1:26" ht="15.75" customHeight="1" x14ac:dyDescent="0.2">
      <c r="A163" s="463"/>
      <c r="B163" s="463"/>
      <c r="C163" s="464"/>
      <c r="D163" s="463"/>
      <c r="E163" s="464"/>
      <c r="F163" s="463"/>
      <c r="G163" s="463"/>
      <c r="H163" s="464"/>
      <c r="I163" s="463"/>
      <c r="J163" s="463"/>
      <c r="K163" s="463"/>
      <c r="L163" s="463"/>
      <c r="M163" s="463"/>
      <c r="N163" s="463"/>
      <c r="O163" s="463"/>
      <c r="P163" s="463"/>
      <c r="Q163" s="463"/>
      <c r="R163" s="463"/>
      <c r="S163" s="463"/>
      <c r="T163" s="463"/>
      <c r="U163" s="463"/>
      <c r="V163" s="463"/>
      <c r="W163" s="463"/>
      <c r="X163" s="463"/>
      <c r="Y163" s="463"/>
      <c r="Z163" s="463"/>
    </row>
    <row r="164" spans="1:26" ht="15.75" customHeight="1" x14ac:dyDescent="0.2">
      <c r="A164" s="463"/>
      <c r="B164" s="463"/>
      <c r="C164" s="464"/>
      <c r="D164" s="463"/>
      <c r="E164" s="464"/>
      <c r="F164" s="463"/>
      <c r="G164" s="463"/>
      <c r="H164" s="464"/>
      <c r="I164" s="463"/>
      <c r="J164" s="463"/>
      <c r="K164" s="463"/>
      <c r="L164" s="463"/>
      <c r="M164" s="463"/>
      <c r="N164" s="463"/>
      <c r="O164" s="463"/>
      <c r="P164" s="463"/>
      <c r="Q164" s="463"/>
      <c r="R164" s="463"/>
      <c r="S164" s="463"/>
      <c r="T164" s="463"/>
      <c r="U164" s="463"/>
      <c r="V164" s="463"/>
      <c r="W164" s="463"/>
      <c r="X164" s="463"/>
      <c r="Y164" s="463"/>
      <c r="Z164" s="463"/>
    </row>
    <row r="165" spans="1:26" ht="15.75" customHeight="1" x14ac:dyDescent="0.2">
      <c r="A165" s="463"/>
      <c r="B165" s="463"/>
      <c r="C165" s="464"/>
      <c r="D165" s="463"/>
      <c r="E165" s="464"/>
      <c r="F165" s="463"/>
      <c r="G165" s="463"/>
      <c r="H165" s="464"/>
      <c r="I165" s="463"/>
      <c r="J165" s="463"/>
      <c r="K165" s="463"/>
      <c r="L165" s="463"/>
      <c r="M165" s="463"/>
      <c r="N165" s="463"/>
      <c r="O165" s="463"/>
      <c r="P165" s="463"/>
      <c r="Q165" s="463"/>
      <c r="R165" s="463"/>
      <c r="S165" s="463"/>
      <c r="T165" s="463"/>
      <c r="U165" s="463"/>
      <c r="V165" s="463"/>
      <c r="W165" s="463"/>
      <c r="X165" s="463"/>
      <c r="Y165" s="463"/>
      <c r="Z165" s="463"/>
    </row>
    <row r="166" spans="1:26" ht="15.75" customHeight="1" x14ac:dyDescent="0.2">
      <c r="A166" s="463"/>
      <c r="B166" s="463"/>
      <c r="C166" s="464"/>
      <c r="D166" s="463"/>
      <c r="E166" s="464"/>
      <c r="F166" s="463"/>
      <c r="G166" s="463"/>
      <c r="H166" s="464"/>
      <c r="I166" s="463"/>
      <c r="J166" s="463"/>
      <c r="K166" s="463"/>
      <c r="L166" s="463"/>
      <c r="M166" s="463"/>
      <c r="N166" s="463"/>
      <c r="O166" s="463"/>
      <c r="P166" s="463"/>
      <c r="Q166" s="463"/>
      <c r="R166" s="463"/>
      <c r="S166" s="463"/>
      <c r="T166" s="463"/>
      <c r="U166" s="463"/>
      <c r="V166" s="463"/>
      <c r="W166" s="463"/>
      <c r="X166" s="463"/>
      <c r="Y166" s="463"/>
      <c r="Z166" s="463"/>
    </row>
    <row r="167" spans="1:26" ht="15.75" customHeight="1" x14ac:dyDescent="0.2">
      <c r="A167" s="463"/>
      <c r="B167" s="463"/>
      <c r="C167" s="464"/>
      <c r="D167" s="463"/>
      <c r="E167" s="464"/>
      <c r="F167" s="463"/>
      <c r="G167" s="463"/>
      <c r="H167" s="464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  <c r="V167" s="463"/>
      <c r="W167" s="463"/>
      <c r="X167" s="463"/>
      <c r="Y167" s="463"/>
      <c r="Z167" s="463"/>
    </row>
    <row r="168" spans="1:26" ht="15.75" customHeight="1" x14ac:dyDescent="0.2">
      <c r="A168" s="463"/>
      <c r="B168" s="463"/>
      <c r="C168" s="464"/>
      <c r="D168" s="463"/>
      <c r="E168" s="464"/>
      <c r="F168" s="463"/>
      <c r="G168" s="463"/>
      <c r="H168" s="464"/>
      <c r="I168" s="463"/>
      <c r="J168" s="463"/>
      <c r="K168" s="463"/>
      <c r="L168" s="463"/>
      <c r="M168" s="463"/>
      <c r="N168" s="463"/>
      <c r="O168" s="463"/>
      <c r="P168" s="463"/>
      <c r="Q168" s="463"/>
      <c r="R168" s="463"/>
      <c r="S168" s="463"/>
      <c r="T168" s="463"/>
      <c r="U168" s="463"/>
      <c r="V168" s="463"/>
      <c r="W168" s="463"/>
      <c r="X168" s="463"/>
      <c r="Y168" s="463"/>
      <c r="Z168" s="463"/>
    </row>
    <row r="169" spans="1:26" ht="15.75" customHeight="1" x14ac:dyDescent="0.2">
      <c r="A169" s="463"/>
      <c r="B169" s="463"/>
      <c r="C169" s="464"/>
      <c r="D169" s="463"/>
      <c r="E169" s="464"/>
      <c r="F169" s="463"/>
      <c r="G169" s="463"/>
      <c r="H169" s="464"/>
      <c r="I169" s="463"/>
      <c r="J169" s="463"/>
      <c r="K169" s="463"/>
      <c r="L169" s="463"/>
      <c r="M169" s="463"/>
      <c r="N169" s="463"/>
      <c r="O169" s="463"/>
      <c r="P169" s="463"/>
      <c r="Q169" s="463"/>
      <c r="R169" s="463"/>
      <c r="S169" s="463"/>
      <c r="T169" s="463"/>
      <c r="U169" s="463"/>
      <c r="V169" s="463"/>
      <c r="W169" s="463"/>
      <c r="X169" s="463"/>
      <c r="Y169" s="463"/>
      <c r="Z169" s="463"/>
    </row>
    <row r="170" spans="1:26" ht="15.75" customHeight="1" x14ac:dyDescent="0.2">
      <c r="A170" s="463"/>
      <c r="B170" s="463"/>
      <c r="C170" s="464"/>
      <c r="D170" s="463"/>
      <c r="E170" s="464"/>
      <c r="F170" s="463"/>
      <c r="G170" s="463"/>
      <c r="H170" s="464"/>
      <c r="I170" s="463"/>
      <c r="J170" s="463"/>
      <c r="K170" s="463"/>
      <c r="L170" s="463"/>
      <c r="M170" s="463"/>
      <c r="N170" s="463"/>
      <c r="O170" s="463"/>
      <c r="P170" s="463"/>
      <c r="Q170" s="463"/>
      <c r="R170" s="463"/>
      <c r="S170" s="463"/>
      <c r="T170" s="463"/>
      <c r="U170" s="463"/>
      <c r="V170" s="463"/>
      <c r="W170" s="463"/>
      <c r="X170" s="463"/>
      <c r="Y170" s="463"/>
      <c r="Z170" s="463"/>
    </row>
    <row r="171" spans="1:26" ht="15.75" customHeight="1" x14ac:dyDescent="0.2">
      <c r="A171" s="463"/>
      <c r="B171" s="463"/>
      <c r="C171" s="464"/>
      <c r="D171" s="463"/>
      <c r="E171" s="464"/>
      <c r="F171" s="463"/>
      <c r="G171" s="463"/>
      <c r="H171" s="464"/>
      <c r="I171" s="463"/>
      <c r="J171" s="463"/>
      <c r="K171" s="463"/>
      <c r="L171" s="463"/>
      <c r="M171" s="463"/>
      <c r="N171" s="463"/>
      <c r="O171" s="463"/>
      <c r="P171" s="463"/>
      <c r="Q171" s="463"/>
      <c r="R171" s="463"/>
      <c r="S171" s="463"/>
      <c r="T171" s="463"/>
      <c r="U171" s="463"/>
      <c r="V171" s="463"/>
      <c r="W171" s="463"/>
      <c r="X171" s="463"/>
      <c r="Y171" s="463"/>
      <c r="Z171" s="463"/>
    </row>
    <row r="172" spans="1:26" ht="15.75" customHeight="1" x14ac:dyDescent="0.2">
      <c r="A172" s="463"/>
      <c r="B172" s="463"/>
      <c r="C172" s="464"/>
      <c r="D172" s="463"/>
      <c r="E172" s="464"/>
      <c r="F172" s="463"/>
      <c r="G172" s="463"/>
      <c r="H172" s="464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3"/>
      <c r="Y172" s="463"/>
      <c r="Z172" s="463"/>
    </row>
    <row r="173" spans="1:26" ht="15.75" customHeight="1" x14ac:dyDescent="0.2">
      <c r="A173" s="463"/>
      <c r="B173" s="463"/>
      <c r="C173" s="464"/>
      <c r="D173" s="463"/>
      <c r="E173" s="464"/>
      <c r="F173" s="463"/>
      <c r="G173" s="463"/>
      <c r="H173" s="464"/>
      <c r="I173" s="463"/>
      <c r="J173" s="463"/>
      <c r="K173" s="463"/>
      <c r="L173" s="463"/>
      <c r="M173" s="463"/>
      <c r="N173" s="463"/>
      <c r="O173" s="463"/>
      <c r="P173" s="463"/>
      <c r="Q173" s="463"/>
      <c r="R173" s="463"/>
      <c r="S173" s="463"/>
      <c r="T173" s="463"/>
      <c r="U173" s="463"/>
      <c r="V173" s="463"/>
      <c r="W173" s="463"/>
      <c r="X173" s="463"/>
      <c r="Y173" s="463"/>
      <c r="Z173" s="463"/>
    </row>
    <row r="174" spans="1:26" ht="15.75" customHeight="1" x14ac:dyDescent="0.2">
      <c r="A174" s="463"/>
      <c r="B174" s="463"/>
      <c r="C174" s="464"/>
      <c r="D174" s="463"/>
      <c r="E174" s="464"/>
      <c r="F174" s="463"/>
      <c r="G174" s="463"/>
      <c r="H174" s="464"/>
      <c r="I174" s="463"/>
      <c r="J174" s="463"/>
      <c r="K174" s="463"/>
      <c r="L174" s="463"/>
      <c r="M174" s="463"/>
      <c r="N174" s="463"/>
      <c r="O174" s="463"/>
      <c r="P174" s="463"/>
      <c r="Q174" s="463"/>
      <c r="R174" s="463"/>
      <c r="S174" s="463"/>
      <c r="T174" s="463"/>
      <c r="U174" s="463"/>
      <c r="V174" s="463"/>
      <c r="W174" s="463"/>
      <c r="X174" s="463"/>
      <c r="Y174" s="463"/>
      <c r="Z174" s="463"/>
    </row>
    <row r="175" spans="1:26" ht="15.75" customHeight="1" x14ac:dyDescent="0.2">
      <c r="A175" s="463"/>
      <c r="B175" s="463"/>
      <c r="C175" s="464"/>
      <c r="D175" s="463"/>
      <c r="E175" s="464"/>
      <c r="F175" s="463"/>
      <c r="G175" s="463"/>
      <c r="H175" s="464"/>
      <c r="I175" s="463"/>
      <c r="J175" s="463"/>
      <c r="K175" s="463"/>
      <c r="L175" s="463"/>
      <c r="M175" s="463"/>
      <c r="N175" s="463"/>
      <c r="O175" s="463"/>
      <c r="P175" s="463"/>
      <c r="Q175" s="463"/>
      <c r="R175" s="463"/>
      <c r="S175" s="463"/>
      <c r="T175" s="463"/>
      <c r="U175" s="463"/>
      <c r="V175" s="463"/>
      <c r="W175" s="463"/>
      <c r="X175" s="463"/>
      <c r="Y175" s="463"/>
      <c r="Z175" s="463"/>
    </row>
    <row r="176" spans="1:26" ht="15.75" customHeight="1" x14ac:dyDescent="0.2">
      <c r="A176" s="463"/>
      <c r="B176" s="463"/>
      <c r="C176" s="464"/>
      <c r="D176" s="463"/>
      <c r="E176" s="464"/>
      <c r="F176" s="463"/>
      <c r="G176" s="463"/>
      <c r="H176" s="464"/>
      <c r="I176" s="463"/>
      <c r="J176" s="463"/>
      <c r="K176" s="463"/>
      <c r="L176" s="463"/>
      <c r="M176" s="463"/>
      <c r="N176" s="463"/>
      <c r="O176" s="463"/>
      <c r="P176" s="463"/>
      <c r="Q176" s="463"/>
      <c r="R176" s="463"/>
      <c r="S176" s="463"/>
      <c r="T176" s="463"/>
      <c r="U176" s="463"/>
      <c r="V176" s="463"/>
      <c r="W176" s="463"/>
      <c r="X176" s="463"/>
      <c r="Y176" s="463"/>
      <c r="Z176" s="463"/>
    </row>
    <row r="177" spans="1:26" ht="15.75" customHeight="1" x14ac:dyDescent="0.2">
      <c r="A177" s="463"/>
      <c r="B177" s="463"/>
      <c r="C177" s="464"/>
      <c r="D177" s="463"/>
      <c r="E177" s="464"/>
      <c r="F177" s="463"/>
      <c r="G177" s="463"/>
      <c r="H177" s="464"/>
      <c r="I177" s="463"/>
      <c r="J177" s="463"/>
      <c r="K177" s="463"/>
      <c r="L177" s="463"/>
      <c r="M177" s="463"/>
      <c r="N177" s="463"/>
      <c r="O177" s="463"/>
      <c r="P177" s="463"/>
      <c r="Q177" s="463"/>
      <c r="R177" s="463"/>
      <c r="S177" s="463"/>
      <c r="T177" s="463"/>
      <c r="U177" s="463"/>
      <c r="V177" s="463"/>
      <c r="W177" s="463"/>
      <c r="X177" s="463"/>
      <c r="Y177" s="463"/>
      <c r="Z177" s="463"/>
    </row>
    <row r="178" spans="1:26" ht="15.75" customHeight="1" x14ac:dyDescent="0.2">
      <c r="A178" s="463"/>
      <c r="B178" s="463"/>
      <c r="C178" s="464"/>
      <c r="D178" s="463"/>
      <c r="E178" s="464"/>
      <c r="F178" s="463"/>
      <c r="G178" s="463"/>
      <c r="H178" s="464"/>
      <c r="I178" s="463"/>
      <c r="J178" s="463"/>
      <c r="K178" s="463"/>
      <c r="L178" s="463"/>
      <c r="M178" s="463"/>
      <c r="N178" s="463"/>
      <c r="O178" s="463"/>
      <c r="P178" s="463"/>
      <c r="Q178" s="463"/>
      <c r="R178" s="463"/>
      <c r="S178" s="463"/>
      <c r="T178" s="463"/>
      <c r="U178" s="463"/>
      <c r="V178" s="463"/>
      <c r="W178" s="463"/>
      <c r="X178" s="463"/>
      <c r="Y178" s="463"/>
      <c r="Z178" s="463"/>
    </row>
    <row r="179" spans="1:26" ht="15.75" customHeight="1" x14ac:dyDescent="0.2">
      <c r="A179" s="463"/>
      <c r="B179" s="463"/>
      <c r="C179" s="464"/>
      <c r="D179" s="463"/>
      <c r="E179" s="464"/>
      <c r="F179" s="463"/>
      <c r="G179" s="463"/>
      <c r="H179" s="464"/>
      <c r="I179" s="463"/>
      <c r="J179" s="463"/>
      <c r="K179" s="463"/>
      <c r="L179" s="463"/>
      <c r="M179" s="463"/>
      <c r="N179" s="463"/>
      <c r="O179" s="463"/>
      <c r="P179" s="463"/>
      <c r="Q179" s="463"/>
      <c r="R179" s="463"/>
      <c r="S179" s="463"/>
      <c r="T179" s="463"/>
      <c r="U179" s="463"/>
      <c r="V179" s="463"/>
      <c r="W179" s="463"/>
      <c r="X179" s="463"/>
      <c r="Y179" s="463"/>
      <c r="Z179" s="463"/>
    </row>
    <row r="180" spans="1:26" ht="15.75" customHeight="1" x14ac:dyDescent="0.2">
      <c r="A180" s="463"/>
      <c r="B180" s="463"/>
      <c r="C180" s="464"/>
      <c r="D180" s="463"/>
      <c r="E180" s="464"/>
      <c r="F180" s="463"/>
      <c r="G180" s="463"/>
      <c r="H180" s="464"/>
      <c r="I180" s="463"/>
      <c r="J180" s="463"/>
      <c r="K180" s="463"/>
      <c r="L180" s="463"/>
      <c r="M180" s="463"/>
      <c r="N180" s="463"/>
      <c r="O180" s="463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63"/>
    </row>
    <row r="181" spans="1:26" ht="15.75" customHeight="1" x14ac:dyDescent="0.2">
      <c r="A181" s="463"/>
      <c r="B181" s="463"/>
      <c r="C181" s="464"/>
      <c r="D181" s="463"/>
      <c r="E181" s="464"/>
      <c r="F181" s="463"/>
      <c r="G181" s="463"/>
      <c r="H181" s="464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  <c r="V181" s="463"/>
      <c r="W181" s="463"/>
      <c r="X181" s="463"/>
      <c r="Y181" s="463"/>
      <c r="Z181" s="463"/>
    </row>
    <row r="182" spans="1:26" ht="15.75" customHeight="1" x14ac:dyDescent="0.2">
      <c r="A182" s="463"/>
      <c r="B182" s="463"/>
      <c r="C182" s="464"/>
      <c r="D182" s="463"/>
      <c r="E182" s="464"/>
      <c r="F182" s="463"/>
      <c r="G182" s="463"/>
      <c r="H182" s="464"/>
      <c r="I182" s="463"/>
      <c r="J182" s="463"/>
      <c r="K182" s="463"/>
      <c r="L182" s="463"/>
      <c r="M182" s="463"/>
      <c r="N182" s="463"/>
      <c r="O182" s="463"/>
      <c r="P182" s="463"/>
      <c r="Q182" s="463"/>
      <c r="R182" s="463"/>
      <c r="S182" s="463"/>
      <c r="T182" s="463"/>
      <c r="U182" s="463"/>
      <c r="V182" s="463"/>
      <c r="W182" s="463"/>
      <c r="X182" s="463"/>
      <c r="Y182" s="463"/>
      <c r="Z182" s="463"/>
    </row>
    <row r="183" spans="1:26" ht="15.75" customHeight="1" x14ac:dyDescent="0.2">
      <c r="A183" s="463"/>
      <c r="B183" s="463"/>
      <c r="C183" s="464"/>
      <c r="D183" s="463"/>
      <c r="E183" s="464"/>
      <c r="F183" s="463"/>
      <c r="G183" s="463"/>
      <c r="H183" s="464"/>
      <c r="I183" s="463"/>
      <c r="J183" s="463"/>
      <c r="K183" s="463"/>
      <c r="L183" s="463"/>
      <c r="M183" s="463"/>
      <c r="N183" s="463"/>
      <c r="O183" s="463"/>
      <c r="P183" s="463"/>
      <c r="Q183" s="463"/>
      <c r="R183" s="463"/>
      <c r="S183" s="463"/>
      <c r="T183" s="463"/>
      <c r="U183" s="463"/>
      <c r="V183" s="463"/>
      <c r="W183" s="463"/>
      <c r="X183" s="463"/>
      <c r="Y183" s="463"/>
      <c r="Z183" s="463"/>
    </row>
    <row r="184" spans="1:26" ht="15.75" customHeight="1" x14ac:dyDescent="0.2">
      <c r="A184" s="463"/>
      <c r="B184" s="463"/>
      <c r="C184" s="464"/>
      <c r="D184" s="463"/>
      <c r="E184" s="464"/>
      <c r="F184" s="463"/>
      <c r="G184" s="463"/>
      <c r="H184" s="464"/>
      <c r="I184" s="463"/>
      <c r="J184" s="463"/>
      <c r="K184" s="463"/>
      <c r="L184" s="463"/>
      <c r="M184" s="463"/>
      <c r="N184" s="463"/>
      <c r="O184" s="463"/>
      <c r="P184" s="463"/>
      <c r="Q184" s="463"/>
      <c r="R184" s="463"/>
      <c r="S184" s="463"/>
      <c r="T184" s="463"/>
      <c r="U184" s="463"/>
      <c r="V184" s="463"/>
      <c r="W184" s="463"/>
      <c r="X184" s="463"/>
      <c r="Y184" s="463"/>
      <c r="Z184" s="463"/>
    </row>
    <row r="185" spans="1:26" ht="15.75" customHeight="1" x14ac:dyDescent="0.2">
      <c r="A185" s="463"/>
      <c r="B185" s="463"/>
      <c r="C185" s="464"/>
      <c r="D185" s="463"/>
      <c r="E185" s="464"/>
      <c r="F185" s="463"/>
      <c r="G185" s="463"/>
      <c r="H185" s="464"/>
      <c r="I185" s="463"/>
      <c r="J185" s="463"/>
      <c r="K185" s="463"/>
      <c r="L185" s="463"/>
      <c r="M185" s="463"/>
      <c r="N185" s="463"/>
      <c r="O185" s="463"/>
      <c r="P185" s="463"/>
      <c r="Q185" s="463"/>
      <c r="R185" s="463"/>
      <c r="S185" s="463"/>
      <c r="T185" s="463"/>
      <c r="U185" s="463"/>
      <c r="V185" s="463"/>
      <c r="W185" s="463"/>
      <c r="X185" s="463"/>
      <c r="Y185" s="463"/>
      <c r="Z185" s="463"/>
    </row>
    <row r="186" spans="1:26" ht="15.75" customHeight="1" x14ac:dyDescent="0.2">
      <c r="A186" s="463"/>
      <c r="B186" s="463"/>
      <c r="C186" s="464"/>
      <c r="D186" s="463"/>
      <c r="E186" s="464"/>
      <c r="F186" s="463"/>
      <c r="G186" s="463"/>
      <c r="H186" s="464"/>
      <c r="I186" s="463"/>
      <c r="J186" s="463"/>
      <c r="K186" s="463"/>
      <c r="L186" s="463"/>
      <c r="M186" s="463"/>
      <c r="N186" s="463"/>
      <c r="O186" s="463"/>
      <c r="P186" s="463"/>
      <c r="Q186" s="463"/>
      <c r="R186" s="463"/>
      <c r="S186" s="463"/>
      <c r="T186" s="463"/>
      <c r="U186" s="463"/>
      <c r="V186" s="463"/>
      <c r="W186" s="463"/>
      <c r="X186" s="463"/>
      <c r="Y186" s="463"/>
      <c r="Z186" s="463"/>
    </row>
    <row r="187" spans="1:26" ht="15.75" customHeight="1" x14ac:dyDescent="0.2">
      <c r="A187" s="463"/>
      <c r="B187" s="463"/>
      <c r="C187" s="464"/>
      <c r="D187" s="463"/>
      <c r="E187" s="464"/>
      <c r="F187" s="463"/>
      <c r="G187" s="463"/>
      <c r="H187" s="464"/>
      <c r="I187" s="463"/>
      <c r="J187" s="463"/>
      <c r="K187" s="463"/>
      <c r="L187" s="463"/>
      <c r="M187" s="463"/>
      <c r="N187" s="463"/>
      <c r="O187" s="463"/>
      <c r="P187" s="463"/>
      <c r="Q187" s="463"/>
      <c r="R187" s="463"/>
      <c r="S187" s="463"/>
      <c r="T187" s="463"/>
      <c r="U187" s="463"/>
      <c r="V187" s="463"/>
      <c r="W187" s="463"/>
      <c r="X187" s="463"/>
      <c r="Y187" s="463"/>
      <c r="Z187" s="463"/>
    </row>
    <row r="188" spans="1:26" ht="15.75" customHeight="1" x14ac:dyDescent="0.2">
      <c r="A188" s="463"/>
      <c r="B188" s="463"/>
      <c r="C188" s="464"/>
      <c r="D188" s="463"/>
      <c r="E188" s="464"/>
      <c r="F188" s="463"/>
      <c r="G188" s="463"/>
      <c r="H188" s="464"/>
      <c r="I188" s="463"/>
      <c r="J188" s="463"/>
      <c r="K188" s="463"/>
      <c r="L188" s="463"/>
      <c r="M188" s="463"/>
      <c r="N188" s="463"/>
      <c r="O188" s="463"/>
      <c r="P188" s="463"/>
      <c r="Q188" s="463"/>
      <c r="R188" s="463"/>
      <c r="S188" s="463"/>
      <c r="T188" s="463"/>
      <c r="U188" s="463"/>
      <c r="V188" s="463"/>
      <c r="W188" s="463"/>
      <c r="X188" s="463"/>
      <c r="Y188" s="463"/>
      <c r="Z188" s="463"/>
    </row>
    <row r="189" spans="1:26" ht="15.75" customHeight="1" x14ac:dyDescent="0.2">
      <c r="A189" s="463"/>
      <c r="B189" s="463"/>
      <c r="C189" s="464"/>
      <c r="D189" s="463"/>
      <c r="E189" s="464"/>
      <c r="F189" s="463"/>
      <c r="G189" s="463"/>
      <c r="H189" s="464"/>
      <c r="I189" s="463"/>
      <c r="J189" s="463"/>
      <c r="K189" s="463"/>
      <c r="L189" s="463"/>
      <c r="M189" s="463"/>
      <c r="N189" s="463"/>
      <c r="O189" s="463"/>
      <c r="P189" s="463"/>
      <c r="Q189" s="463"/>
      <c r="R189" s="463"/>
      <c r="S189" s="463"/>
      <c r="T189" s="463"/>
      <c r="U189" s="463"/>
      <c r="V189" s="463"/>
      <c r="W189" s="463"/>
      <c r="X189" s="463"/>
      <c r="Y189" s="463"/>
      <c r="Z189" s="463"/>
    </row>
    <row r="190" spans="1:26" ht="15.75" customHeight="1" x14ac:dyDescent="0.2">
      <c r="A190" s="463"/>
      <c r="B190" s="463"/>
      <c r="C190" s="464"/>
      <c r="D190" s="463"/>
      <c r="E190" s="464"/>
      <c r="F190" s="463"/>
      <c r="G190" s="463"/>
      <c r="H190" s="464"/>
      <c r="I190" s="463"/>
      <c r="J190" s="463"/>
      <c r="K190" s="463"/>
      <c r="L190" s="463"/>
      <c r="M190" s="463"/>
      <c r="N190" s="463"/>
      <c r="O190" s="463"/>
      <c r="P190" s="463"/>
      <c r="Q190" s="463"/>
      <c r="R190" s="463"/>
      <c r="S190" s="463"/>
      <c r="T190" s="463"/>
      <c r="U190" s="463"/>
      <c r="V190" s="463"/>
      <c r="W190" s="463"/>
      <c r="X190" s="463"/>
      <c r="Y190" s="463"/>
      <c r="Z190" s="463"/>
    </row>
    <row r="191" spans="1:26" ht="15.75" customHeight="1" x14ac:dyDescent="0.2">
      <c r="A191" s="463"/>
      <c r="B191" s="463"/>
      <c r="C191" s="464"/>
      <c r="D191" s="463"/>
      <c r="E191" s="464"/>
      <c r="F191" s="463"/>
      <c r="G191" s="463"/>
      <c r="H191" s="464"/>
      <c r="I191" s="463"/>
      <c r="J191" s="463"/>
      <c r="K191" s="463"/>
      <c r="L191" s="463"/>
      <c r="M191" s="463"/>
      <c r="N191" s="463"/>
      <c r="O191" s="463"/>
      <c r="P191" s="463"/>
      <c r="Q191" s="463"/>
      <c r="R191" s="463"/>
      <c r="S191" s="463"/>
      <c r="T191" s="463"/>
      <c r="U191" s="463"/>
      <c r="V191" s="463"/>
      <c r="W191" s="463"/>
      <c r="X191" s="463"/>
      <c r="Y191" s="463"/>
      <c r="Z191" s="463"/>
    </row>
    <row r="192" spans="1:26" ht="15.75" customHeight="1" x14ac:dyDescent="0.2">
      <c r="A192" s="463"/>
      <c r="B192" s="463"/>
      <c r="C192" s="464"/>
      <c r="D192" s="463"/>
      <c r="E192" s="464"/>
      <c r="F192" s="463"/>
      <c r="G192" s="463"/>
      <c r="H192" s="464"/>
      <c r="I192" s="463"/>
      <c r="J192" s="463"/>
      <c r="K192" s="463"/>
      <c r="L192" s="463"/>
      <c r="M192" s="463"/>
      <c r="N192" s="463"/>
      <c r="O192" s="463"/>
      <c r="P192" s="463"/>
      <c r="Q192" s="463"/>
      <c r="R192" s="463"/>
      <c r="S192" s="463"/>
      <c r="T192" s="463"/>
      <c r="U192" s="463"/>
      <c r="V192" s="463"/>
      <c r="W192" s="463"/>
      <c r="X192" s="463"/>
      <c r="Y192" s="463"/>
      <c r="Z192" s="463"/>
    </row>
    <row r="193" spans="1:26" ht="15.75" customHeight="1" x14ac:dyDescent="0.2">
      <c r="A193" s="463"/>
      <c r="B193" s="463"/>
      <c r="C193" s="464"/>
      <c r="D193" s="463"/>
      <c r="E193" s="464"/>
      <c r="F193" s="463"/>
      <c r="G193" s="463"/>
      <c r="H193" s="464"/>
      <c r="I193" s="463"/>
      <c r="J193" s="463"/>
      <c r="K193" s="463"/>
      <c r="L193" s="463"/>
      <c r="M193" s="463"/>
      <c r="N193" s="463"/>
      <c r="O193" s="463"/>
      <c r="P193" s="463"/>
      <c r="Q193" s="463"/>
      <c r="R193" s="463"/>
      <c r="S193" s="463"/>
      <c r="T193" s="463"/>
      <c r="U193" s="463"/>
      <c r="V193" s="463"/>
      <c r="W193" s="463"/>
      <c r="X193" s="463"/>
      <c r="Y193" s="463"/>
      <c r="Z193" s="463"/>
    </row>
    <row r="194" spans="1:26" ht="15.75" customHeight="1" x14ac:dyDescent="0.2">
      <c r="A194" s="463"/>
      <c r="B194" s="463"/>
      <c r="C194" s="464"/>
      <c r="D194" s="463"/>
      <c r="E194" s="464"/>
      <c r="F194" s="463"/>
      <c r="G194" s="463"/>
      <c r="H194" s="464"/>
      <c r="I194" s="463"/>
      <c r="J194" s="463"/>
      <c r="K194" s="463"/>
      <c r="L194" s="463"/>
      <c r="M194" s="463"/>
      <c r="N194" s="463"/>
      <c r="O194" s="463"/>
      <c r="P194" s="463"/>
      <c r="Q194" s="463"/>
      <c r="R194" s="463"/>
      <c r="S194" s="463"/>
      <c r="T194" s="463"/>
      <c r="U194" s="463"/>
      <c r="V194" s="463"/>
      <c r="W194" s="463"/>
      <c r="X194" s="463"/>
      <c r="Y194" s="463"/>
      <c r="Z194" s="463"/>
    </row>
    <row r="195" spans="1:26" ht="15.75" customHeight="1" x14ac:dyDescent="0.2">
      <c r="A195" s="463"/>
      <c r="B195" s="463"/>
      <c r="C195" s="464"/>
      <c r="D195" s="463"/>
      <c r="E195" s="464"/>
      <c r="F195" s="463"/>
      <c r="G195" s="463"/>
      <c r="H195" s="464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  <c r="V195" s="463"/>
      <c r="W195" s="463"/>
      <c r="X195" s="463"/>
      <c r="Y195" s="463"/>
      <c r="Z195" s="463"/>
    </row>
    <row r="196" spans="1:26" ht="15.75" customHeight="1" x14ac:dyDescent="0.2">
      <c r="A196" s="463"/>
      <c r="B196" s="463"/>
      <c r="C196" s="464"/>
      <c r="D196" s="463"/>
      <c r="E196" s="464"/>
      <c r="F196" s="463"/>
      <c r="G196" s="463"/>
      <c r="H196" s="464"/>
      <c r="I196" s="463"/>
      <c r="J196" s="463"/>
      <c r="K196" s="463"/>
      <c r="L196" s="463"/>
      <c r="M196" s="463"/>
      <c r="N196" s="463"/>
      <c r="O196" s="463"/>
      <c r="P196" s="463"/>
      <c r="Q196" s="463"/>
      <c r="R196" s="463"/>
      <c r="S196" s="463"/>
      <c r="T196" s="463"/>
      <c r="U196" s="463"/>
      <c r="V196" s="463"/>
      <c r="W196" s="463"/>
      <c r="X196" s="463"/>
      <c r="Y196" s="463"/>
      <c r="Z196" s="463"/>
    </row>
    <row r="197" spans="1:26" ht="15.75" customHeight="1" x14ac:dyDescent="0.2">
      <c r="A197" s="463"/>
      <c r="B197" s="463"/>
      <c r="C197" s="464"/>
      <c r="D197" s="463"/>
      <c r="E197" s="464"/>
      <c r="F197" s="463"/>
      <c r="G197" s="463"/>
      <c r="H197" s="464"/>
      <c r="I197" s="463"/>
      <c r="J197" s="463"/>
      <c r="K197" s="463"/>
      <c r="L197" s="463"/>
      <c r="M197" s="463"/>
      <c r="N197" s="463"/>
      <c r="O197" s="463"/>
      <c r="P197" s="463"/>
      <c r="Q197" s="463"/>
      <c r="R197" s="463"/>
      <c r="S197" s="463"/>
      <c r="T197" s="463"/>
      <c r="U197" s="463"/>
      <c r="V197" s="463"/>
      <c r="W197" s="463"/>
      <c r="X197" s="463"/>
      <c r="Y197" s="463"/>
      <c r="Z197" s="463"/>
    </row>
    <row r="198" spans="1:26" ht="15.75" customHeight="1" x14ac:dyDescent="0.2">
      <c r="A198" s="463"/>
      <c r="B198" s="463"/>
      <c r="C198" s="464"/>
      <c r="D198" s="463"/>
      <c r="E198" s="464"/>
      <c r="F198" s="463"/>
      <c r="G198" s="463"/>
      <c r="H198" s="464"/>
      <c r="I198" s="463"/>
      <c r="J198" s="463"/>
      <c r="K198" s="463"/>
      <c r="L198" s="463"/>
      <c r="M198" s="463"/>
      <c r="N198" s="463"/>
      <c r="O198" s="463"/>
      <c r="P198" s="463"/>
      <c r="Q198" s="463"/>
      <c r="R198" s="463"/>
      <c r="S198" s="463"/>
      <c r="T198" s="463"/>
      <c r="U198" s="463"/>
      <c r="V198" s="463"/>
      <c r="W198" s="463"/>
      <c r="X198" s="463"/>
      <c r="Y198" s="463"/>
      <c r="Z198" s="463"/>
    </row>
    <row r="199" spans="1:26" ht="15.75" customHeight="1" x14ac:dyDescent="0.2">
      <c r="A199" s="463"/>
      <c r="B199" s="463"/>
      <c r="C199" s="464"/>
      <c r="D199" s="463"/>
      <c r="E199" s="464"/>
      <c r="F199" s="463"/>
      <c r="G199" s="463"/>
      <c r="H199" s="464"/>
      <c r="I199" s="463"/>
      <c r="J199" s="463"/>
      <c r="K199" s="463"/>
      <c r="L199" s="463"/>
      <c r="M199" s="463"/>
      <c r="N199" s="463"/>
      <c r="O199" s="463"/>
      <c r="P199" s="463"/>
      <c r="Q199" s="463"/>
      <c r="R199" s="463"/>
      <c r="S199" s="463"/>
      <c r="T199" s="463"/>
      <c r="U199" s="463"/>
      <c r="V199" s="463"/>
      <c r="W199" s="463"/>
      <c r="X199" s="463"/>
      <c r="Y199" s="463"/>
      <c r="Z199" s="463"/>
    </row>
    <row r="200" spans="1:26" ht="15.75" customHeight="1" x14ac:dyDescent="0.2">
      <c r="A200" s="463"/>
      <c r="B200" s="463"/>
      <c r="C200" s="464"/>
      <c r="D200" s="463"/>
      <c r="E200" s="464"/>
      <c r="F200" s="463"/>
      <c r="G200" s="463"/>
      <c r="H200" s="464"/>
      <c r="I200" s="463"/>
      <c r="J200" s="463"/>
      <c r="K200" s="463"/>
      <c r="L200" s="463"/>
      <c r="M200" s="463"/>
      <c r="N200" s="463"/>
      <c r="O200" s="463"/>
      <c r="P200" s="463"/>
      <c r="Q200" s="463"/>
      <c r="R200" s="463"/>
      <c r="S200" s="463"/>
      <c r="T200" s="463"/>
      <c r="U200" s="463"/>
      <c r="V200" s="463"/>
      <c r="W200" s="463"/>
      <c r="X200" s="463"/>
      <c r="Y200" s="463"/>
      <c r="Z200" s="463"/>
    </row>
    <row r="201" spans="1:26" ht="15.75" customHeight="1" x14ac:dyDescent="0.2">
      <c r="A201" s="463"/>
      <c r="B201" s="463"/>
      <c r="C201" s="464"/>
      <c r="D201" s="463"/>
      <c r="E201" s="464"/>
      <c r="F201" s="463"/>
      <c r="G201" s="463"/>
      <c r="H201" s="464"/>
      <c r="I201" s="463"/>
      <c r="J201" s="463"/>
      <c r="K201" s="463"/>
      <c r="L201" s="463"/>
      <c r="M201" s="463"/>
      <c r="N201" s="463"/>
      <c r="O201" s="463"/>
      <c r="P201" s="463"/>
      <c r="Q201" s="463"/>
      <c r="R201" s="463"/>
      <c r="S201" s="463"/>
      <c r="T201" s="463"/>
      <c r="U201" s="463"/>
      <c r="V201" s="463"/>
      <c r="W201" s="463"/>
      <c r="X201" s="463"/>
      <c r="Y201" s="463"/>
      <c r="Z201" s="463"/>
    </row>
    <row r="202" spans="1:26" ht="15.75" customHeight="1" x14ac:dyDescent="0.2">
      <c r="A202" s="463"/>
      <c r="B202" s="463"/>
      <c r="C202" s="464"/>
      <c r="D202" s="463"/>
      <c r="E202" s="464"/>
      <c r="F202" s="463"/>
      <c r="G202" s="463"/>
      <c r="H202" s="464"/>
      <c r="I202" s="463"/>
      <c r="J202" s="463"/>
      <c r="K202" s="463"/>
      <c r="L202" s="463"/>
      <c r="M202" s="463"/>
      <c r="N202" s="463"/>
      <c r="O202" s="463"/>
      <c r="P202" s="463"/>
      <c r="Q202" s="463"/>
      <c r="R202" s="463"/>
      <c r="S202" s="463"/>
      <c r="T202" s="463"/>
      <c r="U202" s="463"/>
      <c r="V202" s="463"/>
      <c r="W202" s="463"/>
      <c r="X202" s="463"/>
      <c r="Y202" s="463"/>
      <c r="Z202" s="463"/>
    </row>
    <row r="203" spans="1:26" ht="15.75" customHeight="1" x14ac:dyDescent="0.2">
      <c r="A203" s="463"/>
      <c r="B203" s="463"/>
      <c r="C203" s="464"/>
      <c r="D203" s="463"/>
      <c r="E203" s="464"/>
      <c r="F203" s="463"/>
      <c r="G203" s="463"/>
      <c r="H203" s="464"/>
      <c r="I203" s="463"/>
      <c r="J203" s="463"/>
      <c r="K203" s="463"/>
      <c r="L203" s="463"/>
      <c r="M203" s="463"/>
      <c r="N203" s="463"/>
      <c r="O203" s="463"/>
      <c r="P203" s="463"/>
      <c r="Q203" s="463"/>
      <c r="R203" s="463"/>
      <c r="S203" s="463"/>
      <c r="T203" s="463"/>
      <c r="U203" s="463"/>
      <c r="V203" s="463"/>
      <c r="W203" s="463"/>
      <c r="X203" s="463"/>
      <c r="Y203" s="463"/>
      <c r="Z203" s="463"/>
    </row>
    <row r="204" spans="1:26" ht="15.75" customHeight="1" x14ac:dyDescent="0.2">
      <c r="A204" s="463"/>
      <c r="B204" s="463"/>
      <c r="C204" s="464"/>
      <c r="D204" s="463"/>
      <c r="E204" s="464"/>
      <c r="F204" s="463"/>
      <c r="G204" s="463"/>
      <c r="H204" s="464"/>
      <c r="I204" s="463"/>
      <c r="J204" s="463"/>
      <c r="K204" s="463"/>
      <c r="L204" s="463"/>
      <c r="M204" s="463"/>
      <c r="N204" s="463"/>
      <c r="O204" s="463"/>
      <c r="P204" s="463"/>
      <c r="Q204" s="463"/>
      <c r="R204" s="463"/>
      <c r="S204" s="463"/>
      <c r="T204" s="463"/>
      <c r="U204" s="463"/>
      <c r="V204" s="463"/>
      <c r="W204" s="463"/>
      <c r="X204" s="463"/>
      <c r="Y204" s="463"/>
      <c r="Z204" s="463"/>
    </row>
    <row r="205" spans="1:26" ht="15.75" customHeight="1" x14ac:dyDescent="0.2">
      <c r="A205" s="463"/>
      <c r="B205" s="463"/>
      <c r="C205" s="464"/>
      <c r="D205" s="463"/>
      <c r="E205" s="464"/>
      <c r="F205" s="463"/>
      <c r="G205" s="463"/>
      <c r="H205" s="464"/>
      <c r="I205" s="463"/>
      <c r="J205" s="463"/>
      <c r="K205" s="463"/>
      <c r="L205" s="463"/>
      <c r="M205" s="463"/>
      <c r="N205" s="463"/>
      <c r="O205" s="463"/>
      <c r="P205" s="463"/>
      <c r="Q205" s="463"/>
      <c r="R205" s="463"/>
      <c r="S205" s="463"/>
      <c r="T205" s="463"/>
      <c r="U205" s="463"/>
      <c r="V205" s="463"/>
      <c r="W205" s="463"/>
      <c r="X205" s="463"/>
      <c r="Y205" s="463"/>
      <c r="Z205" s="463"/>
    </row>
    <row r="206" spans="1:26" ht="15.75" customHeight="1" x14ac:dyDescent="0.2">
      <c r="A206" s="463"/>
      <c r="B206" s="463"/>
      <c r="C206" s="464"/>
      <c r="D206" s="463"/>
      <c r="E206" s="464"/>
      <c r="F206" s="463"/>
      <c r="G206" s="463"/>
      <c r="H206" s="464"/>
      <c r="I206" s="463"/>
      <c r="J206" s="463"/>
      <c r="K206" s="463"/>
      <c r="L206" s="463"/>
      <c r="M206" s="463"/>
      <c r="N206" s="463"/>
      <c r="O206" s="463"/>
      <c r="P206" s="463"/>
      <c r="Q206" s="463"/>
      <c r="R206" s="463"/>
      <c r="S206" s="463"/>
      <c r="T206" s="463"/>
      <c r="U206" s="463"/>
      <c r="V206" s="463"/>
      <c r="W206" s="463"/>
      <c r="X206" s="463"/>
      <c r="Y206" s="463"/>
      <c r="Z206" s="463"/>
    </row>
    <row r="207" spans="1:26" ht="15.75" customHeight="1" x14ac:dyDescent="0.2">
      <c r="A207" s="463"/>
      <c r="B207" s="463"/>
      <c r="C207" s="464"/>
      <c r="D207" s="463"/>
      <c r="E207" s="464"/>
      <c r="F207" s="463"/>
      <c r="G207" s="463"/>
      <c r="H207" s="464"/>
      <c r="I207" s="463"/>
      <c r="J207" s="463"/>
      <c r="K207" s="463"/>
      <c r="L207" s="463"/>
      <c r="M207" s="463"/>
      <c r="N207" s="463"/>
      <c r="O207" s="463"/>
      <c r="P207" s="463"/>
      <c r="Q207" s="463"/>
      <c r="R207" s="463"/>
      <c r="S207" s="463"/>
      <c r="T207" s="463"/>
      <c r="U207" s="463"/>
      <c r="V207" s="463"/>
      <c r="W207" s="463"/>
      <c r="X207" s="463"/>
      <c r="Y207" s="463"/>
      <c r="Z207" s="463"/>
    </row>
    <row r="208" spans="1:26" ht="15.75" customHeight="1" x14ac:dyDescent="0.2">
      <c r="A208" s="463"/>
      <c r="B208" s="463"/>
      <c r="C208" s="464"/>
      <c r="D208" s="463"/>
      <c r="E208" s="464"/>
      <c r="F208" s="463"/>
      <c r="G208" s="463"/>
      <c r="H208" s="464"/>
      <c r="I208" s="463"/>
      <c r="J208" s="463"/>
      <c r="K208" s="463"/>
      <c r="L208" s="463"/>
      <c r="M208" s="463"/>
      <c r="N208" s="463"/>
      <c r="O208" s="463"/>
      <c r="P208" s="463"/>
      <c r="Q208" s="463"/>
      <c r="R208" s="463"/>
      <c r="S208" s="463"/>
      <c r="T208" s="463"/>
      <c r="U208" s="463"/>
      <c r="V208" s="463"/>
      <c r="W208" s="463"/>
      <c r="X208" s="463"/>
      <c r="Y208" s="463"/>
      <c r="Z208" s="463"/>
    </row>
    <row r="209" spans="1:26" ht="15.75" customHeight="1" x14ac:dyDescent="0.2">
      <c r="A209" s="463"/>
      <c r="B209" s="463"/>
      <c r="C209" s="464"/>
      <c r="D209" s="463"/>
      <c r="E209" s="464"/>
      <c r="F209" s="463"/>
      <c r="G209" s="463"/>
      <c r="H209" s="464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  <c r="V209" s="463"/>
      <c r="W209" s="463"/>
      <c r="X209" s="463"/>
      <c r="Y209" s="463"/>
      <c r="Z209" s="463"/>
    </row>
    <row r="210" spans="1:26" ht="15.75" customHeight="1" x14ac:dyDescent="0.2">
      <c r="A210" s="463"/>
      <c r="B210" s="463"/>
      <c r="C210" s="464"/>
      <c r="D210" s="463"/>
      <c r="E210" s="464"/>
      <c r="F210" s="463"/>
      <c r="G210" s="463"/>
      <c r="H210" s="464"/>
      <c r="I210" s="463"/>
      <c r="J210" s="463"/>
      <c r="K210" s="463"/>
      <c r="L210" s="463"/>
      <c r="M210" s="463"/>
      <c r="N210" s="463"/>
      <c r="O210" s="463"/>
      <c r="P210" s="463"/>
      <c r="Q210" s="463"/>
      <c r="R210" s="463"/>
      <c r="S210" s="463"/>
      <c r="T210" s="463"/>
      <c r="U210" s="463"/>
      <c r="V210" s="463"/>
      <c r="W210" s="463"/>
      <c r="X210" s="463"/>
      <c r="Y210" s="463"/>
      <c r="Z210" s="463"/>
    </row>
    <row r="211" spans="1:26" ht="15.75" customHeight="1" x14ac:dyDescent="0.2">
      <c r="A211" s="463"/>
      <c r="B211" s="463"/>
      <c r="C211" s="464"/>
      <c r="D211" s="463"/>
      <c r="E211" s="464"/>
      <c r="F211" s="463"/>
      <c r="G211" s="463"/>
      <c r="H211" s="464"/>
      <c r="I211" s="463"/>
      <c r="J211" s="463"/>
      <c r="K211" s="463"/>
      <c r="L211" s="463"/>
      <c r="M211" s="463"/>
      <c r="N211" s="463"/>
      <c r="O211" s="463"/>
      <c r="P211" s="463"/>
      <c r="Q211" s="463"/>
      <c r="R211" s="463"/>
      <c r="S211" s="463"/>
      <c r="T211" s="463"/>
      <c r="U211" s="463"/>
      <c r="V211" s="463"/>
      <c r="W211" s="463"/>
      <c r="X211" s="463"/>
      <c r="Y211" s="463"/>
      <c r="Z211" s="463"/>
    </row>
    <row r="212" spans="1:26" ht="15.75" customHeight="1" x14ac:dyDescent="0.2">
      <c r="A212" s="463"/>
      <c r="B212" s="463"/>
      <c r="C212" s="464"/>
      <c r="D212" s="463"/>
      <c r="E212" s="464"/>
      <c r="F212" s="463"/>
      <c r="G212" s="463"/>
      <c r="H212" s="464"/>
      <c r="I212" s="463"/>
      <c r="J212" s="463"/>
      <c r="K212" s="463"/>
      <c r="L212" s="463"/>
      <c r="M212" s="463"/>
      <c r="N212" s="463"/>
      <c r="O212" s="463"/>
      <c r="P212" s="463"/>
      <c r="Q212" s="463"/>
      <c r="R212" s="463"/>
      <c r="S212" s="463"/>
      <c r="T212" s="463"/>
      <c r="U212" s="463"/>
      <c r="V212" s="463"/>
      <c r="W212" s="463"/>
      <c r="X212" s="463"/>
      <c r="Y212" s="463"/>
      <c r="Z212" s="463"/>
    </row>
    <row r="213" spans="1:26" ht="15.75" customHeight="1" x14ac:dyDescent="0.2">
      <c r="A213" s="463"/>
      <c r="B213" s="463"/>
      <c r="C213" s="464"/>
      <c r="D213" s="463"/>
      <c r="E213" s="464"/>
      <c r="F213" s="463"/>
      <c r="G213" s="463"/>
      <c r="H213" s="464"/>
      <c r="I213" s="463"/>
      <c r="J213" s="463"/>
      <c r="K213" s="463"/>
      <c r="L213" s="463"/>
      <c r="M213" s="463"/>
      <c r="N213" s="463"/>
      <c r="O213" s="463"/>
      <c r="P213" s="463"/>
      <c r="Q213" s="463"/>
      <c r="R213" s="463"/>
      <c r="S213" s="463"/>
      <c r="T213" s="463"/>
      <c r="U213" s="463"/>
      <c r="V213" s="463"/>
      <c r="W213" s="463"/>
      <c r="X213" s="463"/>
      <c r="Y213" s="463"/>
      <c r="Z213" s="463"/>
    </row>
    <row r="214" spans="1:26" ht="15.75" customHeight="1" x14ac:dyDescent="0.2">
      <c r="A214" s="463"/>
      <c r="B214" s="463"/>
      <c r="C214" s="464"/>
      <c r="D214" s="463"/>
      <c r="E214" s="464"/>
      <c r="F214" s="463"/>
      <c r="G214" s="463"/>
      <c r="H214" s="464"/>
      <c r="I214" s="463"/>
      <c r="J214" s="463"/>
      <c r="K214" s="463"/>
      <c r="L214" s="463"/>
      <c r="M214" s="463"/>
      <c r="N214" s="463"/>
      <c r="O214" s="463"/>
      <c r="P214" s="463"/>
      <c r="Q214" s="463"/>
      <c r="R214" s="463"/>
      <c r="S214" s="463"/>
      <c r="T214" s="463"/>
      <c r="U214" s="463"/>
      <c r="V214" s="463"/>
      <c r="W214" s="463"/>
      <c r="X214" s="463"/>
      <c r="Y214" s="463"/>
      <c r="Z214" s="463"/>
    </row>
    <row r="215" spans="1:26" ht="15.75" customHeight="1" x14ac:dyDescent="0.2">
      <c r="A215" s="463"/>
      <c r="B215" s="463"/>
      <c r="C215" s="464"/>
      <c r="D215" s="463"/>
      <c r="E215" s="464"/>
      <c r="F215" s="463"/>
      <c r="G215" s="463"/>
      <c r="H215" s="464"/>
      <c r="I215" s="463"/>
      <c r="J215" s="463"/>
      <c r="K215" s="463"/>
      <c r="L215" s="463"/>
      <c r="M215" s="463"/>
      <c r="N215" s="463"/>
      <c r="O215" s="463"/>
      <c r="P215" s="463"/>
      <c r="Q215" s="463"/>
      <c r="R215" s="463"/>
      <c r="S215" s="463"/>
      <c r="T215" s="463"/>
      <c r="U215" s="463"/>
      <c r="V215" s="463"/>
      <c r="W215" s="463"/>
      <c r="X215" s="463"/>
      <c r="Y215" s="463"/>
      <c r="Z215" s="463"/>
    </row>
    <row r="216" spans="1:26" ht="15.75" customHeight="1" x14ac:dyDescent="0.2">
      <c r="A216" s="463"/>
      <c r="B216" s="463"/>
      <c r="C216" s="464"/>
      <c r="D216" s="463"/>
      <c r="E216" s="464"/>
      <c r="F216" s="463"/>
      <c r="G216" s="463"/>
      <c r="H216" s="464"/>
      <c r="I216" s="463"/>
      <c r="J216" s="463"/>
      <c r="K216" s="463"/>
      <c r="L216" s="463"/>
      <c r="M216" s="463"/>
      <c r="N216" s="463"/>
      <c r="O216" s="463"/>
      <c r="P216" s="463"/>
      <c r="Q216" s="463"/>
      <c r="R216" s="463"/>
      <c r="S216" s="463"/>
      <c r="T216" s="463"/>
      <c r="U216" s="463"/>
      <c r="V216" s="463"/>
      <c r="W216" s="463"/>
      <c r="X216" s="463"/>
      <c r="Y216" s="463"/>
      <c r="Z216" s="463"/>
    </row>
    <row r="217" spans="1:26" ht="15.75" customHeight="1" x14ac:dyDescent="0.2">
      <c r="A217" s="463"/>
      <c r="B217" s="463"/>
      <c r="C217" s="464"/>
      <c r="D217" s="463"/>
      <c r="E217" s="464"/>
      <c r="F217" s="463"/>
      <c r="G217" s="463"/>
      <c r="H217" s="464"/>
      <c r="I217" s="463"/>
      <c r="J217" s="463"/>
      <c r="K217" s="463"/>
      <c r="L217" s="463"/>
      <c r="M217" s="463"/>
      <c r="N217" s="463"/>
      <c r="O217" s="463"/>
      <c r="P217" s="463"/>
      <c r="Q217" s="463"/>
      <c r="R217" s="463"/>
      <c r="S217" s="463"/>
      <c r="T217" s="463"/>
      <c r="U217" s="463"/>
      <c r="V217" s="463"/>
      <c r="W217" s="463"/>
      <c r="X217" s="463"/>
      <c r="Y217" s="463"/>
      <c r="Z217" s="463"/>
    </row>
    <row r="218" spans="1:26" ht="15.75" customHeight="1" x14ac:dyDescent="0.2">
      <c r="A218" s="463"/>
      <c r="B218" s="463"/>
      <c r="C218" s="464"/>
      <c r="D218" s="463"/>
      <c r="E218" s="464"/>
      <c r="F218" s="463"/>
      <c r="G218" s="463"/>
      <c r="H218" s="464"/>
      <c r="I218" s="463"/>
      <c r="J218" s="463"/>
      <c r="K218" s="463"/>
      <c r="L218" s="463"/>
      <c r="M218" s="463"/>
      <c r="N218" s="463"/>
      <c r="O218" s="463"/>
      <c r="P218" s="463"/>
      <c r="Q218" s="463"/>
      <c r="R218" s="463"/>
      <c r="S218" s="463"/>
      <c r="T218" s="463"/>
      <c r="U218" s="463"/>
      <c r="V218" s="463"/>
      <c r="W218" s="463"/>
      <c r="X218" s="463"/>
      <c r="Y218" s="463"/>
      <c r="Z218" s="463"/>
    </row>
    <row r="219" spans="1:26" ht="15.75" customHeight="1" x14ac:dyDescent="0.2">
      <c r="A219" s="463"/>
      <c r="B219" s="463"/>
      <c r="C219" s="464"/>
      <c r="D219" s="463"/>
      <c r="E219" s="464"/>
      <c r="F219" s="463"/>
      <c r="G219" s="463"/>
      <c r="H219" s="464"/>
      <c r="I219" s="463"/>
      <c r="J219" s="463"/>
      <c r="K219" s="463"/>
      <c r="L219" s="463"/>
      <c r="M219" s="463"/>
      <c r="N219" s="463"/>
      <c r="O219" s="463"/>
      <c r="P219" s="463"/>
      <c r="Q219" s="463"/>
      <c r="R219" s="463"/>
      <c r="S219" s="463"/>
      <c r="T219" s="463"/>
      <c r="U219" s="463"/>
      <c r="V219" s="463"/>
      <c r="W219" s="463"/>
      <c r="X219" s="463"/>
      <c r="Y219" s="463"/>
      <c r="Z219" s="463"/>
    </row>
    <row r="220" spans="1:26" ht="15.75" customHeight="1" x14ac:dyDescent="0.2">
      <c r="A220" s="463"/>
      <c r="B220" s="463"/>
      <c r="C220" s="464"/>
      <c r="D220" s="463"/>
      <c r="E220" s="464"/>
      <c r="F220" s="463"/>
      <c r="G220" s="463"/>
      <c r="H220" s="464"/>
      <c r="I220" s="463"/>
      <c r="J220" s="463"/>
      <c r="K220" s="463"/>
      <c r="L220" s="463"/>
      <c r="M220" s="463"/>
      <c r="N220" s="463"/>
      <c r="O220" s="463"/>
      <c r="P220" s="463"/>
      <c r="Q220" s="463"/>
      <c r="R220" s="463"/>
      <c r="S220" s="463"/>
      <c r="T220" s="463"/>
      <c r="U220" s="463"/>
      <c r="V220" s="463"/>
      <c r="W220" s="463"/>
      <c r="X220" s="463"/>
      <c r="Y220" s="463"/>
      <c r="Z220" s="463"/>
    </row>
    <row r="221" spans="1:26" ht="15.75" customHeight="1" x14ac:dyDescent="0.2">
      <c r="A221" s="463"/>
      <c r="B221" s="463"/>
      <c r="C221" s="464"/>
      <c r="D221" s="463"/>
      <c r="E221" s="464"/>
      <c r="F221" s="463"/>
      <c r="G221" s="463"/>
      <c r="H221" s="464"/>
      <c r="I221" s="463"/>
      <c r="J221" s="463"/>
      <c r="K221" s="463"/>
      <c r="L221" s="463"/>
      <c r="M221" s="463"/>
      <c r="N221" s="463"/>
      <c r="O221" s="463"/>
      <c r="P221" s="463"/>
      <c r="Q221" s="463"/>
      <c r="R221" s="463"/>
      <c r="S221" s="463"/>
      <c r="T221" s="463"/>
      <c r="U221" s="463"/>
      <c r="V221" s="463"/>
      <c r="W221" s="463"/>
      <c r="X221" s="463"/>
      <c r="Y221" s="463"/>
      <c r="Z221" s="463"/>
    </row>
    <row r="222" spans="1:26" ht="15.75" customHeight="1" x14ac:dyDescent="0.2">
      <c r="A222" s="463"/>
      <c r="B222" s="463"/>
      <c r="C222" s="464"/>
      <c r="D222" s="463"/>
      <c r="E222" s="464"/>
      <c r="F222" s="463"/>
      <c r="G222" s="463"/>
      <c r="H222" s="464"/>
      <c r="I222" s="463"/>
      <c r="J222" s="463"/>
      <c r="K222" s="463"/>
      <c r="L222" s="463"/>
      <c r="M222" s="463"/>
      <c r="N222" s="463"/>
      <c r="O222" s="463"/>
      <c r="P222" s="463"/>
      <c r="Q222" s="463"/>
      <c r="R222" s="463"/>
      <c r="S222" s="463"/>
      <c r="T222" s="463"/>
      <c r="U222" s="463"/>
      <c r="V222" s="463"/>
      <c r="W222" s="463"/>
      <c r="X222" s="463"/>
      <c r="Y222" s="463"/>
      <c r="Z222" s="463"/>
    </row>
    <row r="223" spans="1:26" ht="15.75" customHeight="1" x14ac:dyDescent="0.2">
      <c r="A223" s="463"/>
      <c r="B223" s="463"/>
      <c r="C223" s="464"/>
      <c r="D223" s="463"/>
      <c r="E223" s="464"/>
      <c r="F223" s="463"/>
      <c r="G223" s="463"/>
      <c r="H223" s="464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  <c r="V223" s="463"/>
      <c r="W223" s="463"/>
      <c r="X223" s="463"/>
      <c r="Y223" s="463"/>
      <c r="Z223" s="463"/>
    </row>
    <row r="224" spans="1:26" ht="15.75" customHeight="1" x14ac:dyDescent="0.2">
      <c r="A224" s="463"/>
      <c r="B224" s="463"/>
      <c r="C224" s="464"/>
      <c r="D224" s="463"/>
      <c r="E224" s="464"/>
      <c r="F224" s="463"/>
      <c r="G224" s="463"/>
      <c r="H224" s="464"/>
      <c r="I224" s="463"/>
      <c r="J224" s="463"/>
      <c r="K224" s="463"/>
      <c r="L224" s="463"/>
      <c r="M224" s="463"/>
      <c r="N224" s="463"/>
      <c r="O224" s="463"/>
      <c r="P224" s="463"/>
      <c r="Q224" s="463"/>
      <c r="R224" s="463"/>
      <c r="S224" s="463"/>
      <c r="T224" s="463"/>
      <c r="U224" s="463"/>
      <c r="V224" s="463"/>
      <c r="W224" s="463"/>
      <c r="X224" s="463"/>
      <c r="Y224" s="463"/>
      <c r="Z224" s="463"/>
    </row>
    <row r="225" spans="1:26" ht="15.75" customHeight="1" x14ac:dyDescent="0.2">
      <c r="A225" s="463"/>
      <c r="B225" s="463"/>
      <c r="C225" s="464"/>
      <c r="D225" s="463"/>
      <c r="E225" s="464"/>
      <c r="F225" s="463"/>
      <c r="G225" s="463"/>
      <c r="H225" s="464"/>
      <c r="I225" s="463"/>
      <c r="J225" s="463"/>
      <c r="K225" s="463"/>
      <c r="L225" s="463"/>
      <c r="M225" s="463"/>
      <c r="N225" s="463"/>
      <c r="O225" s="463"/>
      <c r="P225" s="463"/>
      <c r="Q225" s="463"/>
      <c r="R225" s="463"/>
      <c r="S225" s="463"/>
      <c r="T225" s="463"/>
      <c r="U225" s="463"/>
      <c r="V225" s="463"/>
      <c r="W225" s="463"/>
      <c r="X225" s="463"/>
      <c r="Y225" s="463"/>
      <c r="Z225" s="463"/>
    </row>
    <row r="226" spans="1:26" ht="15.75" customHeight="1" x14ac:dyDescent="0.2">
      <c r="A226" s="463"/>
      <c r="B226" s="463"/>
      <c r="C226" s="464"/>
      <c r="D226" s="463"/>
      <c r="E226" s="464"/>
      <c r="F226" s="463"/>
      <c r="G226" s="463"/>
      <c r="H226" s="464"/>
      <c r="I226" s="463"/>
      <c r="J226" s="463"/>
      <c r="K226" s="463"/>
      <c r="L226" s="463"/>
      <c r="M226" s="463"/>
      <c r="N226" s="463"/>
      <c r="O226" s="463"/>
      <c r="P226" s="463"/>
      <c r="Q226" s="463"/>
      <c r="R226" s="463"/>
      <c r="S226" s="463"/>
      <c r="T226" s="463"/>
      <c r="U226" s="463"/>
      <c r="V226" s="463"/>
      <c r="W226" s="463"/>
      <c r="X226" s="463"/>
      <c r="Y226" s="463"/>
      <c r="Z226" s="463"/>
    </row>
    <row r="227" spans="1:26" ht="15.75" customHeight="1" x14ac:dyDescent="0.2">
      <c r="A227" s="463"/>
      <c r="B227" s="463"/>
      <c r="C227" s="464"/>
      <c r="D227" s="463"/>
      <c r="E227" s="464"/>
      <c r="F227" s="463"/>
      <c r="G227" s="463"/>
      <c r="H227" s="464"/>
      <c r="I227" s="463"/>
      <c r="J227" s="463"/>
      <c r="K227" s="463"/>
      <c r="L227" s="463"/>
      <c r="M227" s="463"/>
      <c r="N227" s="463"/>
      <c r="O227" s="463"/>
      <c r="P227" s="463"/>
      <c r="Q227" s="463"/>
      <c r="R227" s="463"/>
      <c r="S227" s="463"/>
      <c r="T227" s="463"/>
      <c r="U227" s="463"/>
      <c r="V227" s="463"/>
      <c r="W227" s="463"/>
      <c r="X227" s="463"/>
      <c r="Y227" s="463"/>
      <c r="Z227" s="463"/>
    </row>
    <row r="228" spans="1:26" ht="15.75" customHeight="1" x14ac:dyDescent="0.2">
      <c r="A228" s="463"/>
      <c r="B228" s="463"/>
      <c r="C228" s="464"/>
      <c r="D228" s="463"/>
      <c r="E228" s="464"/>
      <c r="F228" s="463"/>
      <c r="G228" s="463"/>
      <c r="H228" s="464"/>
      <c r="I228" s="463"/>
      <c r="J228" s="463"/>
      <c r="K228" s="463"/>
      <c r="L228" s="463"/>
      <c r="M228" s="463"/>
      <c r="N228" s="463"/>
      <c r="O228" s="463"/>
      <c r="P228" s="463"/>
      <c r="Q228" s="463"/>
      <c r="R228" s="463"/>
      <c r="S228" s="463"/>
      <c r="T228" s="463"/>
      <c r="U228" s="463"/>
      <c r="V228" s="463"/>
      <c r="W228" s="463"/>
      <c r="X228" s="463"/>
      <c r="Y228" s="463"/>
      <c r="Z228" s="463"/>
    </row>
    <row r="229" spans="1:26" ht="15.75" customHeight="1" x14ac:dyDescent="0.2">
      <c r="A229" s="463"/>
      <c r="B229" s="463"/>
      <c r="C229" s="464"/>
      <c r="D229" s="463"/>
      <c r="E229" s="464"/>
      <c r="F229" s="463"/>
      <c r="G229" s="463"/>
      <c r="H229" s="464"/>
      <c r="I229" s="463"/>
      <c r="J229" s="463"/>
      <c r="K229" s="463"/>
      <c r="L229" s="463"/>
      <c r="M229" s="463"/>
      <c r="N229" s="463"/>
      <c r="O229" s="463"/>
      <c r="P229" s="463"/>
      <c r="Q229" s="463"/>
      <c r="R229" s="463"/>
      <c r="S229" s="463"/>
      <c r="T229" s="463"/>
      <c r="U229" s="463"/>
      <c r="V229" s="463"/>
      <c r="W229" s="463"/>
      <c r="X229" s="463"/>
      <c r="Y229" s="463"/>
      <c r="Z229" s="463"/>
    </row>
    <row r="230" spans="1:26" ht="15.75" customHeight="1" x14ac:dyDescent="0.2">
      <c r="A230" s="463"/>
      <c r="B230" s="463"/>
      <c r="C230" s="464"/>
      <c r="D230" s="463"/>
      <c r="E230" s="464"/>
      <c r="F230" s="463"/>
      <c r="G230" s="463"/>
      <c r="H230" s="464"/>
      <c r="I230" s="463"/>
      <c r="J230" s="463"/>
      <c r="K230" s="463"/>
      <c r="L230" s="463"/>
      <c r="M230" s="463"/>
      <c r="N230" s="463"/>
      <c r="O230" s="463"/>
      <c r="P230" s="463"/>
      <c r="Q230" s="463"/>
      <c r="R230" s="463"/>
      <c r="S230" s="463"/>
      <c r="T230" s="463"/>
      <c r="U230" s="463"/>
      <c r="V230" s="463"/>
      <c r="W230" s="463"/>
      <c r="X230" s="463"/>
      <c r="Y230" s="463"/>
      <c r="Z230" s="463"/>
    </row>
    <row r="231" spans="1:26" ht="15.75" customHeight="1" x14ac:dyDescent="0.2">
      <c r="A231" s="463"/>
      <c r="B231" s="463"/>
      <c r="C231" s="464"/>
      <c r="D231" s="463"/>
      <c r="E231" s="464"/>
      <c r="F231" s="463"/>
      <c r="G231" s="463"/>
      <c r="H231" s="464"/>
      <c r="I231" s="463"/>
      <c r="J231" s="463"/>
      <c r="K231" s="463"/>
      <c r="L231" s="463"/>
      <c r="M231" s="463"/>
      <c r="N231" s="463"/>
      <c r="O231" s="463"/>
      <c r="P231" s="463"/>
      <c r="Q231" s="463"/>
      <c r="R231" s="463"/>
      <c r="S231" s="463"/>
      <c r="T231" s="463"/>
      <c r="U231" s="463"/>
      <c r="V231" s="463"/>
      <c r="W231" s="463"/>
      <c r="X231" s="463"/>
      <c r="Y231" s="463"/>
      <c r="Z231" s="463"/>
    </row>
    <row r="232" spans="1:26" ht="15.75" customHeight="1" x14ac:dyDescent="0.2">
      <c r="A232" s="463"/>
      <c r="B232" s="463"/>
      <c r="C232" s="464"/>
      <c r="D232" s="463"/>
      <c r="E232" s="464"/>
      <c r="F232" s="463"/>
      <c r="G232" s="463"/>
      <c r="H232" s="464"/>
      <c r="I232" s="463"/>
      <c r="J232" s="463"/>
      <c r="K232" s="463"/>
      <c r="L232" s="463"/>
      <c r="M232" s="463"/>
      <c r="N232" s="463"/>
      <c r="O232" s="463"/>
      <c r="P232" s="463"/>
      <c r="Q232" s="463"/>
      <c r="R232" s="463"/>
      <c r="S232" s="463"/>
      <c r="T232" s="463"/>
      <c r="U232" s="463"/>
      <c r="V232" s="463"/>
      <c r="W232" s="463"/>
      <c r="X232" s="463"/>
      <c r="Y232" s="463"/>
      <c r="Z232" s="463"/>
    </row>
    <row r="233" spans="1:26" ht="15.75" customHeight="1" x14ac:dyDescent="0.2">
      <c r="A233" s="463"/>
      <c r="B233" s="463"/>
      <c r="C233" s="464"/>
      <c r="D233" s="463"/>
      <c r="E233" s="464"/>
      <c r="F233" s="463"/>
      <c r="G233" s="463"/>
      <c r="H233" s="464"/>
      <c r="I233" s="463"/>
      <c r="J233" s="463"/>
      <c r="K233" s="463"/>
      <c r="L233" s="463"/>
      <c r="M233" s="463"/>
      <c r="N233" s="463"/>
      <c r="O233" s="463"/>
      <c r="P233" s="463"/>
      <c r="Q233" s="463"/>
      <c r="R233" s="463"/>
      <c r="S233" s="463"/>
      <c r="T233" s="463"/>
      <c r="U233" s="463"/>
      <c r="V233" s="463"/>
      <c r="W233" s="463"/>
      <c r="X233" s="463"/>
      <c r="Y233" s="463"/>
      <c r="Z233" s="463"/>
    </row>
    <row r="234" spans="1:26" ht="15.75" customHeight="1" x14ac:dyDescent="0.2">
      <c r="A234" s="463"/>
      <c r="B234" s="463"/>
      <c r="C234" s="464"/>
      <c r="D234" s="463"/>
      <c r="E234" s="464"/>
      <c r="F234" s="463"/>
      <c r="G234" s="463"/>
      <c r="H234" s="464"/>
      <c r="I234" s="463"/>
      <c r="J234" s="463"/>
      <c r="K234" s="463"/>
      <c r="L234" s="463"/>
      <c r="M234" s="463"/>
      <c r="N234" s="463"/>
      <c r="O234" s="463"/>
      <c r="P234" s="463"/>
      <c r="Q234" s="463"/>
      <c r="R234" s="463"/>
      <c r="S234" s="463"/>
      <c r="T234" s="463"/>
      <c r="U234" s="463"/>
      <c r="V234" s="463"/>
      <c r="W234" s="463"/>
      <c r="X234" s="463"/>
      <c r="Y234" s="463"/>
      <c r="Z234" s="463"/>
    </row>
    <row r="235" spans="1:26" ht="15.75" customHeight="1" x14ac:dyDescent="0.2">
      <c r="A235" s="463"/>
      <c r="B235" s="463"/>
      <c r="C235" s="464"/>
      <c r="D235" s="463"/>
      <c r="E235" s="464"/>
      <c r="F235" s="463"/>
      <c r="G235" s="463"/>
      <c r="H235" s="464"/>
      <c r="I235" s="463"/>
      <c r="J235" s="463"/>
      <c r="K235" s="463"/>
      <c r="L235" s="463"/>
      <c r="M235" s="463"/>
      <c r="N235" s="463"/>
      <c r="O235" s="463"/>
      <c r="P235" s="463"/>
      <c r="Q235" s="463"/>
      <c r="R235" s="463"/>
      <c r="S235" s="463"/>
      <c r="T235" s="463"/>
      <c r="U235" s="463"/>
      <c r="V235" s="463"/>
      <c r="W235" s="463"/>
      <c r="X235" s="463"/>
      <c r="Y235" s="463"/>
      <c r="Z235" s="463"/>
    </row>
    <row r="236" spans="1:26" ht="15.75" customHeight="1" x14ac:dyDescent="0.2">
      <c r="A236" s="463"/>
      <c r="B236" s="463"/>
      <c r="C236" s="464"/>
      <c r="D236" s="463"/>
      <c r="E236" s="464"/>
      <c r="F236" s="463"/>
      <c r="G236" s="463"/>
      <c r="H236" s="464"/>
      <c r="I236" s="463"/>
      <c r="J236" s="463"/>
      <c r="K236" s="463"/>
      <c r="L236" s="463"/>
      <c r="M236" s="463"/>
      <c r="N236" s="463"/>
      <c r="O236" s="463"/>
      <c r="P236" s="463"/>
      <c r="Q236" s="463"/>
      <c r="R236" s="463"/>
      <c r="S236" s="463"/>
      <c r="T236" s="463"/>
      <c r="U236" s="463"/>
      <c r="V236" s="463"/>
      <c r="W236" s="463"/>
      <c r="X236" s="463"/>
      <c r="Y236" s="463"/>
      <c r="Z236" s="463"/>
    </row>
    <row r="237" spans="1:26" ht="15.75" customHeight="1" x14ac:dyDescent="0.2">
      <c r="A237" s="463"/>
      <c r="B237" s="463"/>
      <c r="C237" s="464"/>
      <c r="D237" s="463"/>
      <c r="E237" s="464"/>
      <c r="F237" s="463"/>
      <c r="G237" s="463"/>
      <c r="H237" s="464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  <c r="V237" s="463"/>
      <c r="W237" s="463"/>
      <c r="X237" s="463"/>
      <c r="Y237" s="463"/>
      <c r="Z237" s="463"/>
    </row>
    <row r="238" spans="1:26" ht="15.75" customHeight="1" x14ac:dyDescent="0.2">
      <c r="A238" s="463"/>
      <c r="B238" s="463"/>
      <c r="C238" s="464"/>
      <c r="D238" s="463"/>
      <c r="E238" s="464"/>
      <c r="F238" s="463"/>
      <c r="G238" s="463"/>
      <c r="H238" s="464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463"/>
      <c r="Y238" s="463"/>
      <c r="Z238" s="463"/>
    </row>
    <row r="239" spans="1:26" ht="15.75" customHeight="1" x14ac:dyDescent="0.2">
      <c r="A239" s="463"/>
      <c r="B239" s="463"/>
      <c r="C239" s="464"/>
      <c r="D239" s="463"/>
      <c r="E239" s="464"/>
      <c r="F239" s="463"/>
      <c r="G239" s="463"/>
      <c r="H239" s="464"/>
      <c r="I239" s="463"/>
      <c r="J239" s="463"/>
      <c r="K239" s="463"/>
      <c r="L239" s="463"/>
      <c r="M239" s="463"/>
      <c r="N239" s="463"/>
      <c r="O239" s="463"/>
      <c r="P239" s="463"/>
      <c r="Q239" s="463"/>
      <c r="R239" s="463"/>
      <c r="S239" s="463"/>
      <c r="T239" s="463"/>
      <c r="U239" s="463"/>
      <c r="V239" s="463"/>
      <c r="W239" s="463"/>
      <c r="X239" s="463"/>
      <c r="Y239" s="463"/>
      <c r="Z239" s="463"/>
    </row>
    <row r="240" spans="1:26" ht="15.75" customHeight="1" x14ac:dyDescent="0.2">
      <c r="A240" s="463"/>
      <c r="B240" s="463"/>
      <c r="C240" s="464"/>
      <c r="D240" s="463"/>
      <c r="E240" s="464"/>
      <c r="F240" s="463"/>
      <c r="G240" s="463"/>
      <c r="H240" s="464"/>
      <c r="I240" s="463"/>
      <c r="J240" s="463"/>
      <c r="K240" s="463"/>
      <c r="L240" s="463"/>
      <c r="M240" s="463"/>
      <c r="N240" s="463"/>
      <c r="O240" s="463"/>
      <c r="P240" s="463"/>
      <c r="Q240" s="463"/>
      <c r="R240" s="463"/>
      <c r="S240" s="463"/>
      <c r="T240" s="463"/>
      <c r="U240" s="463"/>
      <c r="V240" s="463"/>
      <c r="W240" s="463"/>
      <c r="X240" s="463"/>
      <c r="Y240" s="463"/>
      <c r="Z240" s="463"/>
    </row>
    <row r="241" spans="1:26" ht="15.75" customHeight="1" x14ac:dyDescent="0.2">
      <c r="A241" s="463"/>
      <c r="B241" s="463"/>
      <c r="C241" s="464"/>
      <c r="D241" s="463"/>
      <c r="E241" s="464"/>
      <c r="F241" s="463"/>
      <c r="G241" s="463"/>
      <c r="H241" s="464"/>
      <c r="I241" s="463"/>
      <c r="J241" s="463"/>
      <c r="K241" s="463"/>
      <c r="L241" s="463"/>
      <c r="M241" s="463"/>
      <c r="N241" s="463"/>
      <c r="O241" s="463"/>
      <c r="P241" s="463"/>
      <c r="Q241" s="463"/>
      <c r="R241" s="463"/>
      <c r="S241" s="463"/>
      <c r="T241" s="463"/>
      <c r="U241" s="463"/>
      <c r="V241" s="463"/>
      <c r="W241" s="463"/>
      <c r="X241" s="463"/>
      <c r="Y241" s="463"/>
      <c r="Z241" s="463"/>
    </row>
    <row r="242" spans="1:26" ht="15.75" customHeight="1" x14ac:dyDescent="0.2">
      <c r="A242" s="463"/>
      <c r="B242" s="463"/>
      <c r="C242" s="464"/>
      <c r="D242" s="463"/>
      <c r="E242" s="464"/>
      <c r="F242" s="463"/>
      <c r="G242" s="463"/>
      <c r="H242" s="464"/>
      <c r="I242" s="463"/>
      <c r="J242" s="463"/>
      <c r="K242" s="463"/>
      <c r="L242" s="463"/>
      <c r="M242" s="463"/>
      <c r="N242" s="463"/>
      <c r="O242" s="463"/>
      <c r="P242" s="463"/>
      <c r="Q242" s="463"/>
      <c r="R242" s="463"/>
      <c r="S242" s="463"/>
      <c r="T242" s="463"/>
      <c r="U242" s="463"/>
      <c r="V242" s="463"/>
      <c r="W242" s="463"/>
      <c r="X242" s="463"/>
      <c r="Y242" s="463"/>
      <c r="Z242" s="463"/>
    </row>
    <row r="243" spans="1:26" ht="15.75" customHeight="1" x14ac:dyDescent="0.2">
      <c r="A243" s="463"/>
      <c r="B243" s="463"/>
      <c r="C243" s="464"/>
      <c r="D243" s="463"/>
      <c r="E243" s="464"/>
      <c r="F243" s="463"/>
      <c r="G243" s="463"/>
      <c r="H243" s="464"/>
      <c r="I243" s="463"/>
      <c r="J243" s="463"/>
      <c r="K243" s="463"/>
      <c r="L243" s="463"/>
      <c r="M243" s="463"/>
      <c r="N243" s="463"/>
      <c r="O243" s="463"/>
      <c r="P243" s="463"/>
      <c r="Q243" s="463"/>
      <c r="R243" s="463"/>
      <c r="S243" s="463"/>
      <c r="T243" s="463"/>
      <c r="U243" s="463"/>
      <c r="V243" s="463"/>
      <c r="W243" s="463"/>
      <c r="X243" s="463"/>
      <c r="Y243" s="463"/>
      <c r="Z243" s="463"/>
    </row>
    <row r="244" spans="1:26" ht="15.75" customHeight="1" x14ac:dyDescent="0.2">
      <c r="A244" s="463"/>
      <c r="B244" s="463"/>
      <c r="C244" s="464"/>
      <c r="D244" s="463"/>
      <c r="E244" s="464"/>
      <c r="F244" s="463"/>
      <c r="G244" s="463"/>
      <c r="H244" s="464"/>
      <c r="I244" s="463"/>
      <c r="J244" s="463"/>
      <c r="K244" s="463"/>
      <c r="L244" s="463"/>
      <c r="M244" s="463"/>
      <c r="N244" s="463"/>
      <c r="O244" s="463"/>
      <c r="P244" s="463"/>
      <c r="Q244" s="463"/>
      <c r="R244" s="463"/>
      <c r="S244" s="463"/>
      <c r="T244" s="463"/>
      <c r="U244" s="463"/>
      <c r="V244" s="463"/>
      <c r="W244" s="463"/>
      <c r="X244" s="463"/>
      <c r="Y244" s="463"/>
      <c r="Z244" s="463"/>
    </row>
    <row r="245" spans="1:26" ht="15.75" customHeight="1" x14ac:dyDescent="0.2">
      <c r="A245" s="463"/>
      <c r="B245" s="463"/>
      <c r="C245" s="464"/>
      <c r="D245" s="463"/>
      <c r="E245" s="464"/>
      <c r="F245" s="463"/>
      <c r="G245" s="463"/>
      <c r="H245" s="464"/>
      <c r="I245" s="463"/>
      <c r="J245" s="463"/>
      <c r="K245" s="463"/>
      <c r="L245" s="463"/>
      <c r="M245" s="463"/>
      <c r="N245" s="463"/>
      <c r="O245" s="463"/>
      <c r="P245" s="463"/>
      <c r="Q245" s="463"/>
      <c r="R245" s="463"/>
      <c r="S245" s="463"/>
      <c r="T245" s="463"/>
      <c r="U245" s="463"/>
      <c r="V245" s="463"/>
      <c r="W245" s="463"/>
      <c r="X245" s="463"/>
      <c r="Y245" s="463"/>
      <c r="Z245" s="463"/>
    </row>
    <row r="246" spans="1:26" ht="15.75" customHeight="1" x14ac:dyDescent="0.2">
      <c r="A246" s="463"/>
      <c r="B246" s="463"/>
      <c r="C246" s="464"/>
      <c r="D246" s="463"/>
      <c r="E246" s="464"/>
      <c r="F246" s="463"/>
      <c r="G246" s="463"/>
      <c r="H246" s="464"/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</row>
    <row r="247" spans="1:26" ht="15.75" customHeight="1" x14ac:dyDescent="0.2">
      <c r="A247" s="463"/>
      <c r="B247" s="463"/>
      <c r="C247" s="464"/>
      <c r="D247" s="463"/>
      <c r="E247" s="464"/>
      <c r="F247" s="463"/>
      <c r="G247" s="463"/>
      <c r="H247" s="464"/>
      <c r="I247" s="463"/>
      <c r="J247" s="463"/>
      <c r="K247" s="463"/>
      <c r="L247" s="463"/>
      <c r="M247" s="463"/>
      <c r="N247" s="463"/>
      <c r="O247" s="463"/>
      <c r="P247" s="463"/>
      <c r="Q247" s="463"/>
      <c r="R247" s="463"/>
      <c r="S247" s="463"/>
      <c r="T247" s="463"/>
      <c r="U247" s="463"/>
      <c r="V247" s="463"/>
      <c r="W247" s="463"/>
      <c r="X247" s="463"/>
      <c r="Y247" s="463"/>
      <c r="Z247" s="463"/>
    </row>
    <row r="248" spans="1:26" ht="15.75" customHeight="1" x14ac:dyDescent="0.2">
      <c r="A248" s="463"/>
      <c r="B248" s="463"/>
      <c r="C248" s="464"/>
      <c r="D248" s="463"/>
      <c r="E248" s="464"/>
      <c r="F248" s="463"/>
      <c r="G248" s="463"/>
      <c r="H248" s="464"/>
      <c r="I248" s="463"/>
      <c r="J248" s="463"/>
      <c r="K248" s="463"/>
      <c r="L248" s="463"/>
      <c r="M248" s="463"/>
      <c r="N248" s="463"/>
      <c r="O248" s="463"/>
      <c r="P248" s="463"/>
      <c r="Q248" s="463"/>
      <c r="R248" s="463"/>
      <c r="S248" s="463"/>
      <c r="T248" s="463"/>
      <c r="U248" s="463"/>
      <c r="V248" s="463"/>
      <c r="W248" s="463"/>
      <c r="X248" s="463"/>
      <c r="Y248" s="463"/>
      <c r="Z248" s="463"/>
    </row>
    <row r="249" spans="1:26" ht="15.75" customHeight="1" x14ac:dyDescent="0.2">
      <c r="A249" s="463"/>
      <c r="B249" s="463"/>
      <c r="C249" s="464"/>
      <c r="D249" s="463"/>
      <c r="E249" s="464"/>
      <c r="F249" s="463"/>
      <c r="G249" s="463"/>
      <c r="H249" s="464"/>
      <c r="I249" s="463"/>
      <c r="J249" s="463"/>
      <c r="K249" s="463"/>
      <c r="L249" s="463"/>
      <c r="M249" s="463"/>
      <c r="N249" s="463"/>
      <c r="O249" s="463"/>
      <c r="P249" s="463"/>
      <c r="Q249" s="463"/>
      <c r="R249" s="463"/>
      <c r="S249" s="463"/>
      <c r="T249" s="463"/>
      <c r="U249" s="463"/>
      <c r="V249" s="463"/>
      <c r="W249" s="463"/>
      <c r="X249" s="463"/>
      <c r="Y249" s="463"/>
      <c r="Z249" s="463"/>
    </row>
    <row r="250" spans="1:26" ht="15.75" customHeight="1" x14ac:dyDescent="0.2">
      <c r="A250" s="463"/>
      <c r="B250" s="463"/>
      <c r="C250" s="464"/>
      <c r="D250" s="463"/>
      <c r="E250" s="464"/>
      <c r="F250" s="463"/>
      <c r="G250" s="463"/>
      <c r="H250" s="464"/>
      <c r="I250" s="463"/>
      <c r="J250" s="463"/>
      <c r="K250" s="463"/>
      <c r="L250" s="463"/>
      <c r="M250" s="463"/>
      <c r="N250" s="463"/>
      <c r="O250" s="463"/>
      <c r="P250" s="463"/>
      <c r="Q250" s="463"/>
      <c r="R250" s="463"/>
      <c r="S250" s="463"/>
      <c r="T250" s="463"/>
      <c r="U250" s="463"/>
      <c r="V250" s="463"/>
      <c r="W250" s="463"/>
      <c r="X250" s="463"/>
      <c r="Y250" s="463"/>
      <c r="Z250" s="463"/>
    </row>
    <row r="251" spans="1:26" ht="15.75" customHeight="1" x14ac:dyDescent="0.2">
      <c r="A251" s="463"/>
      <c r="B251" s="463"/>
      <c r="C251" s="464"/>
      <c r="D251" s="463"/>
      <c r="E251" s="464"/>
      <c r="F251" s="463"/>
      <c r="G251" s="463"/>
      <c r="H251" s="464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  <c r="V251" s="463"/>
      <c r="W251" s="463"/>
      <c r="X251" s="463"/>
      <c r="Y251" s="463"/>
      <c r="Z251" s="463"/>
    </row>
    <row r="252" spans="1:26" ht="15.75" customHeight="1" x14ac:dyDescent="0.2">
      <c r="A252" s="463"/>
      <c r="B252" s="463"/>
      <c r="C252" s="464"/>
      <c r="D252" s="463"/>
      <c r="E252" s="464"/>
      <c r="F252" s="463"/>
      <c r="G252" s="463"/>
      <c r="H252" s="464"/>
      <c r="I252" s="463"/>
      <c r="J252" s="463"/>
      <c r="K252" s="463"/>
      <c r="L252" s="463"/>
      <c r="M252" s="463"/>
      <c r="N252" s="463"/>
      <c r="O252" s="463"/>
      <c r="P252" s="463"/>
      <c r="Q252" s="463"/>
      <c r="R252" s="463"/>
      <c r="S252" s="463"/>
      <c r="T252" s="463"/>
      <c r="U252" s="463"/>
      <c r="V252" s="463"/>
      <c r="W252" s="463"/>
      <c r="X252" s="463"/>
      <c r="Y252" s="463"/>
      <c r="Z252" s="463"/>
    </row>
    <row r="253" spans="1:26" ht="15.75" customHeight="1" x14ac:dyDescent="0.2">
      <c r="A253" s="463"/>
      <c r="B253" s="463"/>
      <c r="C253" s="464"/>
      <c r="D253" s="463"/>
      <c r="E253" s="464"/>
      <c r="F253" s="463"/>
      <c r="G253" s="463"/>
      <c r="H253" s="464"/>
      <c r="I253" s="463"/>
      <c r="J253" s="463"/>
      <c r="K253" s="463"/>
      <c r="L253" s="463"/>
      <c r="M253" s="463"/>
      <c r="N253" s="463"/>
      <c r="O253" s="463"/>
      <c r="P253" s="463"/>
      <c r="Q253" s="463"/>
      <c r="R253" s="463"/>
      <c r="S253" s="463"/>
      <c r="T253" s="463"/>
      <c r="U253" s="463"/>
      <c r="V253" s="463"/>
      <c r="W253" s="463"/>
      <c r="X253" s="463"/>
      <c r="Y253" s="463"/>
      <c r="Z253" s="463"/>
    </row>
    <row r="254" spans="1:26" ht="15.75" customHeight="1" x14ac:dyDescent="0.2">
      <c r="A254" s="463"/>
      <c r="B254" s="463"/>
      <c r="C254" s="464"/>
      <c r="D254" s="463"/>
      <c r="E254" s="464"/>
      <c r="F254" s="463"/>
      <c r="G254" s="463"/>
      <c r="H254" s="464"/>
      <c r="I254" s="463"/>
      <c r="J254" s="463"/>
      <c r="K254" s="463"/>
      <c r="L254" s="463"/>
      <c r="M254" s="463"/>
      <c r="N254" s="463"/>
      <c r="O254" s="463"/>
      <c r="P254" s="463"/>
      <c r="Q254" s="463"/>
      <c r="R254" s="463"/>
      <c r="S254" s="463"/>
      <c r="T254" s="463"/>
      <c r="U254" s="463"/>
      <c r="V254" s="463"/>
      <c r="W254" s="463"/>
      <c r="X254" s="463"/>
      <c r="Y254" s="463"/>
      <c r="Z254" s="463"/>
    </row>
    <row r="255" spans="1:26" ht="15.75" customHeight="1" x14ac:dyDescent="0.2">
      <c r="A255" s="463"/>
      <c r="B255" s="463"/>
      <c r="C255" s="464"/>
      <c r="D255" s="463"/>
      <c r="E255" s="464"/>
      <c r="F255" s="463"/>
      <c r="G255" s="463"/>
      <c r="H255" s="464"/>
      <c r="I255" s="463"/>
      <c r="J255" s="463"/>
      <c r="K255" s="463"/>
      <c r="L255" s="463"/>
      <c r="M255" s="463"/>
      <c r="N255" s="463"/>
      <c r="O255" s="463"/>
      <c r="P255" s="463"/>
      <c r="Q255" s="463"/>
      <c r="R255" s="463"/>
      <c r="S255" s="463"/>
      <c r="T255" s="463"/>
      <c r="U255" s="463"/>
      <c r="V255" s="463"/>
      <c r="W255" s="463"/>
      <c r="X255" s="463"/>
      <c r="Y255" s="463"/>
      <c r="Z255" s="463"/>
    </row>
    <row r="256" spans="1:26" ht="15.75" customHeight="1" x14ac:dyDescent="0.2">
      <c r="A256" s="463"/>
      <c r="B256" s="463"/>
      <c r="C256" s="464"/>
      <c r="D256" s="463"/>
      <c r="E256" s="464"/>
      <c r="F256" s="463"/>
      <c r="G256" s="463"/>
      <c r="H256" s="464"/>
      <c r="I256" s="463"/>
      <c r="J256" s="463"/>
      <c r="K256" s="463"/>
      <c r="L256" s="463"/>
      <c r="M256" s="463"/>
      <c r="N256" s="463"/>
      <c r="O256" s="463"/>
      <c r="P256" s="463"/>
      <c r="Q256" s="463"/>
      <c r="R256" s="463"/>
      <c r="S256" s="463"/>
      <c r="T256" s="463"/>
      <c r="U256" s="463"/>
      <c r="V256" s="463"/>
      <c r="W256" s="463"/>
      <c r="X256" s="463"/>
      <c r="Y256" s="463"/>
      <c r="Z256" s="463"/>
    </row>
    <row r="257" spans="1:26" ht="15.75" customHeight="1" x14ac:dyDescent="0.2">
      <c r="A257" s="463"/>
      <c r="B257" s="463"/>
      <c r="C257" s="464"/>
      <c r="D257" s="463"/>
      <c r="E257" s="464"/>
      <c r="F257" s="463"/>
      <c r="G257" s="463"/>
      <c r="H257" s="464"/>
      <c r="I257" s="463"/>
      <c r="J257" s="463"/>
      <c r="K257" s="463"/>
      <c r="L257" s="463"/>
      <c r="M257" s="463"/>
      <c r="N257" s="463"/>
      <c r="O257" s="463"/>
      <c r="P257" s="463"/>
      <c r="Q257" s="463"/>
      <c r="R257" s="463"/>
      <c r="S257" s="463"/>
      <c r="T257" s="463"/>
      <c r="U257" s="463"/>
      <c r="V257" s="463"/>
      <c r="W257" s="463"/>
      <c r="X257" s="463"/>
      <c r="Y257" s="463"/>
      <c r="Z257" s="463"/>
    </row>
    <row r="258" spans="1:26" ht="15.75" customHeight="1" x14ac:dyDescent="0.2">
      <c r="A258" s="463"/>
      <c r="B258" s="463"/>
      <c r="C258" s="464"/>
      <c r="D258" s="463"/>
      <c r="E258" s="464"/>
      <c r="F258" s="463"/>
      <c r="G258" s="463"/>
      <c r="H258" s="464"/>
      <c r="I258" s="463"/>
      <c r="J258" s="463"/>
      <c r="K258" s="463"/>
      <c r="L258" s="463"/>
      <c r="M258" s="463"/>
      <c r="N258" s="463"/>
      <c r="O258" s="463"/>
      <c r="P258" s="463"/>
      <c r="Q258" s="463"/>
      <c r="R258" s="463"/>
      <c r="S258" s="463"/>
      <c r="T258" s="463"/>
      <c r="U258" s="463"/>
      <c r="V258" s="463"/>
      <c r="W258" s="463"/>
      <c r="X258" s="463"/>
      <c r="Y258" s="463"/>
      <c r="Z258" s="463"/>
    </row>
    <row r="259" spans="1:26" ht="15.75" customHeight="1" x14ac:dyDescent="0.2">
      <c r="A259" s="463"/>
      <c r="B259" s="463"/>
      <c r="C259" s="464"/>
      <c r="D259" s="463"/>
      <c r="E259" s="464"/>
      <c r="F259" s="463"/>
      <c r="G259" s="463"/>
      <c r="H259" s="464"/>
      <c r="I259" s="463"/>
      <c r="J259" s="463"/>
      <c r="K259" s="463"/>
      <c r="L259" s="463"/>
      <c r="M259" s="463"/>
      <c r="N259" s="463"/>
      <c r="O259" s="463"/>
      <c r="P259" s="463"/>
      <c r="Q259" s="463"/>
      <c r="R259" s="463"/>
      <c r="S259" s="463"/>
      <c r="T259" s="463"/>
      <c r="U259" s="463"/>
      <c r="V259" s="463"/>
      <c r="W259" s="463"/>
      <c r="X259" s="463"/>
      <c r="Y259" s="463"/>
      <c r="Z259" s="463"/>
    </row>
    <row r="260" spans="1:26" ht="15.75" customHeight="1" x14ac:dyDescent="0.2">
      <c r="A260" s="463"/>
      <c r="B260" s="463"/>
      <c r="C260" s="464"/>
      <c r="D260" s="463"/>
      <c r="E260" s="464"/>
      <c r="F260" s="463"/>
      <c r="G260" s="463"/>
      <c r="H260" s="464"/>
      <c r="I260" s="463"/>
      <c r="J260" s="463"/>
      <c r="K260" s="463"/>
      <c r="L260" s="463"/>
      <c r="M260" s="463"/>
      <c r="N260" s="463"/>
      <c r="O260" s="463"/>
      <c r="P260" s="463"/>
      <c r="Q260" s="463"/>
      <c r="R260" s="463"/>
      <c r="S260" s="463"/>
      <c r="T260" s="463"/>
      <c r="U260" s="463"/>
      <c r="V260" s="463"/>
      <c r="W260" s="463"/>
      <c r="X260" s="463"/>
      <c r="Y260" s="463"/>
      <c r="Z260" s="463"/>
    </row>
    <row r="261" spans="1:26" ht="15.75" customHeight="1" x14ac:dyDescent="0.2">
      <c r="A261" s="463"/>
      <c r="B261" s="463"/>
      <c r="C261" s="464"/>
      <c r="D261" s="463"/>
      <c r="E261" s="464"/>
      <c r="F261" s="463"/>
      <c r="G261" s="463"/>
      <c r="H261" s="464"/>
      <c r="I261" s="463"/>
      <c r="J261" s="463"/>
      <c r="K261" s="463"/>
      <c r="L261" s="463"/>
      <c r="M261" s="463"/>
      <c r="N261" s="463"/>
      <c r="O261" s="463"/>
      <c r="P261" s="463"/>
      <c r="Q261" s="463"/>
      <c r="R261" s="463"/>
      <c r="S261" s="463"/>
      <c r="T261" s="463"/>
      <c r="U261" s="463"/>
      <c r="V261" s="463"/>
      <c r="W261" s="463"/>
      <c r="X261" s="463"/>
      <c r="Y261" s="463"/>
      <c r="Z261" s="463"/>
    </row>
    <row r="262" spans="1:26" ht="15.75" customHeight="1" x14ac:dyDescent="0.2">
      <c r="A262" s="463"/>
      <c r="B262" s="463"/>
      <c r="C262" s="464"/>
      <c r="D262" s="463"/>
      <c r="E262" s="464"/>
      <c r="F262" s="463"/>
      <c r="G262" s="463"/>
      <c r="H262" s="464"/>
      <c r="I262" s="463"/>
      <c r="J262" s="463"/>
      <c r="K262" s="463"/>
      <c r="L262" s="463"/>
      <c r="M262" s="463"/>
      <c r="N262" s="463"/>
      <c r="O262" s="463"/>
      <c r="P262" s="463"/>
      <c r="Q262" s="463"/>
      <c r="R262" s="463"/>
      <c r="S262" s="463"/>
      <c r="T262" s="463"/>
      <c r="U262" s="463"/>
      <c r="V262" s="463"/>
      <c r="W262" s="463"/>
      <c r="X262" s="463"/>
      <c r="Y262" s="463"/>
      <c r="Z262" s="463"/>
    </row>
    <row r="263" spans="1:26" ht="15.75" customHeight="1" x14ac:dyDescent="0.2">
      <c r="A263" s="463"/>
      <c r="B263" s="463"/>
      <c r="C263" s="464"/>
      <c r="D263" s="463"/>
      <c r="E263" s="464"/>
      <c r="F263" s="463"/>
      <c r="G263" s="463"/>
      <c r="H263" s="464"/>
      <c r="I263" s="463"/>
      <c r="J263" s="463"/>
      <c r="K263" s="463"/>
      <c r="L263" s="463"/>
      <c r="M263" s="463"/>
      <c r="N263" s="463"/>
      <c r="O263" s="463"/>
      <c r="P263" s="463"/>
      <c r="Q263" s="463"/>
      <c r="R263" s="463"/>
      <c r="S263" s="463"/>
      <c r="T263" s="463"/>
      <c r="U263" s="463"/>
      <c r="V263" s="463"/>
      <c r="W263" s="463"/>
      <c r="X263" s="463"/>
      <c r="Y263" s="463"/>
      <c r="Z263" s="463"/>
    </row>
    <row r="264" spans="1:26" ht="15.75" customHeight="1" x14ac:dyDescent="0.2">
      <c r="A264" s="463"/>
      <c r="B264" s="463"/>
      <c r="C264" s="464"/>
      <c r="D264" s="463"/>
      <c r="E264" s="464"/>
      <c r="F264" s="463"/>
      <c r="G264" s="463"/>
      <c r="H264" s="464"/>
      <c r="I264" s="463"/>
      <c r="J264" s="463"/>
      <c r="K264" s="463"/>
      <c r="L264" s="463"/>
      <c r="M264" s="463"/>
      <c r="N264" s="463"/>
      <c r="O264" s="463"/>
      <c r="P264" s="463"/>
      <c r="Q264" s="463"/>
      <c r="R264" s="463"/>
      <c r="S264" s="463"/>
      <c r="T264" s="463"/>
      <c r="U264" s="463"/>
      <c r="V264" s="463"/>
      <c r="W264" s="463"/>
      <c r="X264" s="463"/>
      <c r="Y264" s="463"/>
      <c r="Z264" s="463"/>
    </row>
    <row r="265" spans="1:26" ht="15.75" customHeight="1" x14ac:dyDescent="0.2">
      <c r="A265" s="463"/>
      <c r="B265" s="463"/>
      <c r="C265" s="464"/>
      <c r="D265" s="463"/>
      <c r="E265" s="464"/>
      <c r="F265" s="463"/>
      <c r="G265" s="463"/>
      <c r="H265" s="464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  <c r="V265" s="463"/>
      <c r="W265" s="463"/>
      <c r="X265" s="463"/>
      <c r="Y265" s="463"/>
      <c r="Z265" s="463"/>
    </row>
    <row r="266" spans="1:26" ht="15.75" customHeight="1" x14ac:dyDescent="0.2">
      <c r="A266" s="463"/>
      <c r="B266" s="463"/>
      <c r="C266" s="464"/>
      <c r="D266" s="463"/>
      <c r="E266" s="464"/>
      <c r="F266" s="463"/>
      <c r="G266" s="463"/>
      <c r="H266" s="464"/>
      <c r="I266" s="463"/>
      <c r="J266" s="463"/>
      <c r="K266" s="463"/>
      <c r="L266" s="463"/>
      <c r="M266" s="463"/>
      <c r="N266" s="463"/>
      <c r="O266" s="463"/>
      <c r="P266" s="463"/>
      <c r="Q266" s="463"/>
      <c r="R266" s="463"/>
      <c r="S266" s="463"/>
      <c r="T266" s="463"/>
      <c r="U266" s="463"/>
      <c r="V266" s="463"/>
      <c r="W266" s="463"/>
      <c r="X266" s="463"/>
      <c r="Y266" s="463"/>
      <c r="Z266" s="463"/>
    </row>
    <row r="267" spans="1:26" ht="15.75" customHeight="1" x14ac:dyDescent="0.2">
      <c r="A267" s="463"/>
      <c r="B267" s="463"/>
      <c r="C267" s="464"/>
      <c r="D267" s="463"/>
      <c r="E267" s="464"/>
      <c r="F267" s="463"/>
      <c r="G267" s="463"/>
      <c r="H267" s="464"/>
      <c r="I267" s="463"/>
      <c r="J267" s="463"/>
      <c r="K267" s="463"/>
      <c r="L267" s="463"/>
      <c r="M267" s="463"/>
      <c r="N267" s="463"/>
      <c r="O267" s="463"/>
      <c r="P267" s="463"/>
      <c r="Q267" s="463"/>
      <c r="R267" s="463"/>
      <c r="S267" s="463"/>
      <c r="T267" s="463"/>
      <c r="U267" s="463"/>
      <c r="V267" s="463"/>
      <c r="W267" s="463"/>
      <c r="X267" s="463"/>
      <c r="Y267" s="463"/>
      <c r="Z267" s="463"/>
    </row>
    <row r="268" spans="1:26" ht="15.75" customHeight="1" x14ac:dyDescent="0.2">
      <c r="A268" s="463"/>
      <c r="B268" s="463"/>
      <c r="C268" s="464"/>
      <c r="D268" s="463"/>
      <c r="E268" s="464"/>
      <c r="F268" s="463"/>
      <c r="G268" s="463"/>
      <c r="H268" s="464"/>
      <c r="I268" s="463"/>
      <c r="J268" s="463"/>
      <c r="K268" s="463"/>
      <c r="L268" s="463"/>
      <c r="M268" s="463"/>
      <c r="N268" s="463"/>
      <c r="O268" s="463"/>
      <c r="P268" s="463"/>
      <c r="Q268" s="463"/>
      <c r="R268" s="463"/>
      <c r="S268" s="463"/>
      <c r="T268" s="463"/>
      <c r="U268" s="463"/>
      <c r="V268" s="463"/>
      <c r="W268" s="463"/>
      <c r="X268" s="463"/>
      <c r="Y268" s="463"/>
      <c r="Z268" s="463"/>
    </row>
    <row r="269" spans="1:26" ht="15.75" customHeight="1" x14ac:dyDescent="0.2">
      <c r="A269" s="463"/>
      <c r="B269" s="463"/>
      <c r="C269" s="464"/>
      <c r="D269" s="463"/>
      <c r="E269" s="464"/>
      <c r="F269" s="463"/>
      <c r="G269" s="463"/>
      <c r="H269" s="464"/>
      <c r="I269" s="463"/>
      <c r="J269" s="463"/>
      <c r="K269" s="463"/>
      <c r="L269" s="463"/>
      <c r="M269" s="463"/>
      <c r="N269" s="463"/>
      <c r="O269" s="463"/>
      <c r="P269" s="463"/>
      <c r="Q269" s="463"/>
      <c r="R269" s="463"/>
      <c r="S269" s="463"/>
      <c r="T269" s="463"/>
      <c r="U269" s="463"/>
      <c r="V269" s="463"/>
      <c r="W269" s="463"/>
      <c r="X269" s="463"/>
      <c r="Y269" s="463"/>
      <c r="Z269" s="463"/>
    </row>
    <row r="270" spans="1:26" ht="15.75" customHeight="1" x14ac:dyDescent="0.2">
      <c r="A270" s="463"/>
      <c r="B270" s="463"/>
      <c r="C270" s="464"/>
      <c r="D270" s="463"/>
      <c r="E270" s="464"/>
      <c r="F270" s="463"/>
      <c r="G270" s="463"/>
      <c r="H270" s="464"/>
      <c r="I270" s="463"/>
      <c r="J270" s="463"/>
      <c r="K270" s="463"/>
      <c r="L270" s="463"/>
      <c r="M270" s="463"/>
      <c r="N270" s="463"/>
      <c r="O270" s="463"/>
      <c r="P270" s="463"/>
      <c r="Q270" s="463"/>
      <c r="R270" s="463"/>
      <c r="S270" s="463"/>
      <c r="T270" s="463"/>
      <c r="U270" s="463"/>
      <c r="V270" s="463"/>
      <c r="W270" s="463"/>
      <c r="X270" s="463"/>
      <c r="Y270" s="463"/>
      <c r="Z270" s="463"/>
    </row>
    <row r="271" spans="1:26" ht="15.75" customHeight="1" x14ac:dyDescent="0.2">
      <c r="A271" s="463"/>
      <c r="B271" s="463"/>
      <c r="C271" s="464"/>
      <c r="D271" s="463"/>
      <c r="E271" s="464"/>
      <c r="F271" s="463"/>
      <c r="G271" s="463"/>
      <c r="H271" s="464"/>
      <c r="I271" s="463"/>
      <c r="J271" s="463"/>
      <c r="K271" s="463"/>
      <c r="L271" s="463"/>
      <c r="M271" s="463"/>
      <c r="N271" s="463"/>
      <c r="O271" s="463"/>
      <c r="P271" s="463"/>
      <c r="Q271" s="463"/>
      <c r="R271" s="463"/>
      <c r="S271" s="463"/>
      <c r="T271" s="463"/>
      <c r="U271" s="463"/>
      <c r="V271" s="463"/>
      <c r="W271" s="463"/>
      <c r="X271" s="463"/>
      <c r="Y271" s="463"/>
      <c r="Z271" s="463"/>
    </row>
    <row r="272" spans="1:26" ht="15.75" customHeight="1" x14ac:dyDescent="0.2">
      <c r="A272" s="463"/>
      <c r="B272" s="463"/>
      <c r="C272" s="464"/>
      <c r="D272" s="463"/>
      <c r="E272" s="464"/>
      <c r="F272" s="463"/>
      <c r="G272" s="463"/>
      <c r="H272" s="464"/>
      <c r="I272" s="463"/>
      <c r="J272" s="463"/>
      <c r="K272" s="463"/>
      <c r="L272" s="463"/>
      <c r="M272" s="463"/>
      <c r="N272" s="463"/>
      <c r="O272" s="463"/>
      <c r="P272" s="463"/>
      <c r="Q272" s="463"/>
      <c r="R272" s="463"/>
      <c r="S272" s="463"/>
      <c r="T272" s="463"/>
      <c r="U272" s="463"/>
      <c r="V272" s="463"/>
      <c r="W272" s="463"/>
      <c r="X272" s="463"/>
      <c r="Y272" s="463"/>
      <c r="Z272" s="463"/>
    </row>
    <row r="273" spans="3:8" ht="15.75" customHeight="1" x14ac:dyDescent="0.2">
      <c r="C273" s="466"/>
      <c r="E273" s="466"/>
      <c r="H273" s="466"/>
    </row>
    <row r="274" spans="3:8" ht="15.75" customHeight="1" x14ac:dyDescent="0.2">
      <c r="C274" s="466"/>
      <c r="E274" s="466"/>
      <c r="H274" s="466"/>
    </row>
    <row r="275" spans="3:8" ht="15.75" customHeight="1" x14ac:dyDescent="0.2">
      <c r="C275" s="466"/>
      <c r="E275" s="466"/>
      <c r="H275" s="466"/>
    </row>
    <row r="276" spans="3:8" ht="15.75" customHeight="1" x14ac:dyDescent="0.2">
      <c r="C276" s="466"/>
      <c r="E276" s="466"/>
      <c r="H276" s="466"/>
    </row>
    <row r="277" spans="3:8" ht="15.75" customHeight="1" x14ac:dyDescent="0.2">
      <c r="C277" s="466"/>
      <c r="E277" s="466"/>
      <c r="H277" s="466"/>
    </row>
    <row r="278" spans="3:8" ht="15.75" customHeight="1" x14ac:dyDescent="0.2">
      <c r="C278" s="466"/>
      <c r="E278" s="466"/>
      <c r="H278" s="466"/>
    </row>
    <row r="279" spans="3:8" ht="15.75" customHeight="1" x14ac:dyDescent="0.2">
      <c r="C279" s="466"/>
      <c r="E279" s="466"/>
      <c r="H279" s="466"/>
    </row>
    <row r="280" spans="3:8" ht="15.75" customHeight="1" x14ac:dyDescent="0.2">
      <c r="C280" s="466"/>
      <c r="E280" s="466"/>
      <c r="H280" s="466"/>
    </row>
    <row r="281" spans="3:8" ht="15.75" customHeight="1" x14ac:dyDescent="0.2">
      <c r="C281" s="466"/>
      <c r="E281" s="466"/>
      <c r="H281" s="466"/>
    </row>
    <row r="282" spans="3:8" ht="15.75" customHeight="1" x14ac:dyDescent="0.2">
      <c r="C282" s="466"/>
      <c r="E282" s="466"/>
      <c r="H282" s="466"/>
    </row>
    <row r="283" spans="3:8" ht="15.75" customHeight="1" x14ac:dyDescent="0.2">
      <c r="C283" s="466"/>
      <c r="E283" s="466"/>
      <c r="H283" s="466"/>
    </row>
    <row r="284" spans="3:8" ht="15.75" customHeight="1" x14ac:dyDescent="0.2">
      <c r="C284" s="466"/>
      <c r="E284" s="466"/>
      <c r="H284" s="466"/>
    </row>
    <row r="285" spans="3:8" ht="15.75" customHeight="1" x14ac:dyDescent="0.2">
      <c r="C285" s="466"/>
      <c r="E285" s="466"/>
      <c r="H285" s="466"/>
    </row>
    <row r="286" spans="3:8" ht="15.75" customHeight="1" x14ac:dyDescent="0.2">
      <c r="C286" s="466"/>
      <c r="E286" s="466"/>
      <c r="H286" s="466"/>
    </row>
    <row r="287" spans="3:8" ht="15.75" customHeight="1" x14ac:dyDescent="0.2">
      <c r="C287" s="466"/>
      <c r="E287" s="466"/>
      <c r="H287" s="466"/>
    </row>
    <row r="288" spans="3:8" ht="15.75" customHeight="1" x14ac:dyDescent="0.2">
      <c r="C288" s="466"/>
      <c r="E288" s="466"/>
      <c r="H288" s="466"/>
    </row>
    <row r="289" spans="3:8" ht="15.75" customHeight="1" x14ac:dyDescent="0.2">
      <c r="C289" s="466"/>
      <c r="E289" s="466"/>
      <c r="H289" s="466"/>
    </row>
    <row r="290" spans="3:8" ht="15.75" customHeight="1" x14ac:dyDescent="0.2">
      <c r="C290" s="466"/>
      <c r="E290" s="466"/>
      <c r="H290" s="466"/>
    </row>
    <row r="291" spans="3:8" ht="15.75" customHeight="1" x14ac:dyDescent="0.2">
      <c r="C291" s="466"/>
      <c r="E291" s="466"/>
      <c r="H291" s="466"/>
    </row>
    <row r="292" spans="3:8" ht="15.75" customHeight="1" x14ac:dyDescent="0.2">
      <c r="C292" s="466"/>
      <c r="E292" s="466"/>
      <c r="H292" s="466"/>
    </row>
    <row r="293" spans="3:8" ht="15.75" customHeight="1" x14ac:dyDescent="0.2">
      <c r="C293" s="466"/>
      <c r="E293" s="466"/>
      <c r="H293" s="466"/>
    </row>
    <row r="294" spans="3:8" ht="15.75" customHeight="1" x14ac:dyDescent="0.2">
      <c r="C294" s="466"/>
      <c r="E294" s="466"/>
      <c r="H294" s="466"/>
    </row>
    <row r="295" spans="3:8" ht="15.75" customHeight="1" x14ac:dyDescent="0.2">
      <c r="C295" s="466"/>
      <c r="E295" s="466"/>
      <c r="H295" s="466"/>
    </row>
    <row r="296" spans="3:8" ht="15.75" customHeight="1" x14ac:dyDescent="0.2">
      <c r="C296" s="466"/>
      <c r="E296" s="466"/>
      <c r="H296" s="466"/>
    </row>
    <row r="297" spans="3:8" ht="15.75" customHeight="1" x14ac:dyDescent="0.2">
      <c r="C297" s="466"/>
      <c r="E297" s="466"/>
      <c r="H297" s="466"/>
    </row>
    <row r="298" spans="3:8" ht="15.75" customHeight="1" x14ac:dyDescent="0.2">
      <c r="C298" s="466"/>
      <c r="E298" s="466"/>
      <c r="H298" s="466"/>
    </row>
    <row r="299" spans="3:8" ht="15.75" customHeight="1" x14ac:dyDescent="0.2">
      <c r="C299" s="466"/>
      <c r="E299" s="466"/>
      <c r="H299" s="466"/>
    </row>
    <row r="300" spans="3:8" ht="15.75" customHeight="1" x14ac:dyDescent="0.2">
      <c r="C300" s="466"/>
      <c r="E300" s="466"/>
      <c r="H300" s="466"/>
    </row>
    <row r="301" spans="3:8" ht="15.75" customHeight="1" x14ac:dyDescent="0.2">
      <c r="C301" s="466"/>
      <c r="E301" s="466"/>
      <c r="H301" s="466"/>
    </row>
    <row r="302" spans="3:8" ht="15.75" customHeight="1" x14ac:dyDescent="0.2">
      <c r="C302" s="466"/>
      <c r="E302" s="466"/>
      <c r="H302" s="466"/>
    </row>
    <row r="303" spans="3:8" ht="15.75" customHeight="1" x14ac:dyDescent="0.2">
      <c r="C303" s="466"/>
      <c r="E303" s="466"/>
      <c r="H303" s="466"/>
    </row>
    <row r="304" spans="3:8" ht="15.75" customHeight="1" x14ac:dyDescent="0.2">
      <c r="C304" s="466"/>
      <c r="E304" s="466"/>
      <c r="H304" s="466"/>
    </row>
    <row r="305" spans="3:8" ht="15.75" customHeight="1" x14ac:dyDescent="0.2">
      <c r="C305" s="466"/>
      <c r="E305" s="466"/>
      <c r="H305" s="466"/>
    </row>
    <row r="306" spans="3:8" ht="15.75" customHeight="1" x14ac:dyDescent="0.2">
      <c r="C306" s="466"/>
      <c r="E306" s="466"/>
      <c r="H306" s="466"/>
    </row>
    <row r="307" spans="3:8" ht="15.75" customHeight="1" x14ac:dyDescent="0.2">
      <c r="C307" s="466"/>
      <c r="E307" s="466"/>
      <c r="H307" s="466"/>
    </row>
    <row r="308" spans="3:8" ht="15.75" customHeight="1" x14ac:dyDescent="0.2">
      <c r="C308" s="466"/>
      <c r="E308" s="466"/>
      <c r="H308" s="466"/>
    </row>
    <row r="309" spans="3:8" ht="15.75" customHeight="1" x14ac:dyDescent="0.2">
      <c r="C309" s="466"/>
      <c r="E309" s="466"/>
      <c r="H309" s="466"/>
    </row>
    <row r="310" spans="3:8" ht="15.75" customHeight="1" x14ac:dyDescent="0.2">
      <c r="C310" s="466"/>
      <c r="E310" s="466"/>
      <c r="H310" s="466"/>
    </row>
    <row r="311" spans="3:8" ht="15.75" customHeight="1" x14ac:dyDescent="0.2">
      <c r="C311" s="466"/>
      <c r="E311" s="466"/>
      <c r="H311" s="466"/>
    </row>
    <row r="312" spans="3:8" ht="15.75" customHeight="1" x14ac:dyDescent="0.2">
      <c r="C312" s="466"/>
      <c r="E312" s="466"/>
      <c r="H312" s="466"/>
    </row>
    <row r="313" spans="3:8" ht="15.75" customHeight="1" x14ac:dyDescent="0.2">
      <c r="C313" s="466"/>
      <c r="E313" s="466"/>
      <c r="H313" s="466"/>
    </row>
    <row r="314" spans="3:8" ht="15.75" customHeight="1" x14ac:dyDescent="0.2">
      <c r="C314" s="466"/>
      <c r="E314" s="466"/>
      <c r="H314" s="466"/>
    </row>
    <row r="315" spans="3:8" ht="15.75" customHeight="1" x14ac:dyDescent="0.2">
      <c r="C315" s="466"/>
      <c r="E315" s="466"/>
      <c r="H315" s="466"/>
    </row>
    <row r="316" spans="3:8" ht="15.75" customHeight="1" x14ac:dyDescent="0.2">
      <c r="C316" s="466"/>
      <c r="E316" s="466"/>
      <c r="H316" s="466"/>
    </row>
    <row r="317" spans="3:8" ht="15.75" customHeight="1" x14ac:dyDescent="0.2">
      <c r="C317" s="466"/>
      <c r="E317" s="466"/>
      <c r="H317" s="466"/>
    </row>
    <row r="318" spans="3:8" ht="15.75" customHeight="1" x14ac:dyDescent="0.2">
      <c r="C318" s="466"/>
      <c r="E318" s="466"/>
      <c r="H318" s="466"/>
    </row>
    <row r="319" spans="3:8" ht="15.75" customHeight="1" x14ac:dyDescent="0.2">
      <c r="C319" s="466"/>
      <c r="E319" s="466"/>
      <c r="H319" s="466"/>
    </row>
    <row r="320" spans="3:8" ht="15.75" customHeight="1" x14ac:dyDescent="0.2">
      <c r="C320" s="466"/>
      <c r="E320" s="466"/>
      <c r="H320" s="466"/>
    </row>
    <row r="321" spans="3:8" ht="15.75" customHeight="1" x14ac:dyDescent="0.2">
      <c r="C321" s="466"/>
      <c r="E321" s="466"/>
      <c r="H321" s="466"/>
    </row>
    <row r="322" spans="3:8" ht="15.75" customHeight="1" x14ac:dyDescent="0.2">
      <c r="C322" s="466"/>
      <c r="E322" s="466"/>
      <c r="H322" s="466"/>
    </row>
    <row r="323" spans="3:8" ht="15.75" customHeight="1" x14ac:dyDescent="0.2">
      <c r="C323" s="466"/>
      <c r="E323" s="466"/>
      <c r="H323" s="466"/>
    </row>
    <row r="324" spans="3:8" ht="15.75" customHeight="1" x14ac:dyDescent="0.2">
      <c r="C324" s="466"/>
      <c r="E324" s="466"/>
      <c r="H324" s="466"/>
    </row>
    <row r="325" spans="3:8" ht="15.75" customHeight="1" x14ac:dyDescent="0.2">
      <c r="C325" s="466"/>
      <c r="E325" s="466"/>
      <c r="H325" s="466"/>
    </row>
    <row r="326" spans="3:8" ht="15.75" customHeight="1" x14ac:dyDescent="0.2">
      <c r="C326" s="466"/>
      <c r="E326" s="466"/>
      <c r="H326" s="466"/>
    </row>
    <row r="327" spans="3:8" ht="15.75" customHeight="1" x14ac:dyDescent="0.2">
      <c r="C327" s="466"/>
      <c r="E327" s="466"/>
      <c r="H327" s="466"/>
    </row>
    <row r="328" spans="3:8" ht="15.75" customHeight="1" x14ac:dyDescent="0.2">
      <c r="C328" s="466"/>
      <c r="E328" s="466"/>
      <c r="H328" s="466"/>
    </row>
    <row r="329" spans="3:8" ht="15.75" customHeight="1" x14ac:dyDescent="0.2">
      <c r="C329" s="466"/>
      <c r="E329" s="466"/>
      <c r="H329" s="466"/>
    </row>
    <row r="330" spans="3:8" ht="15.75" customHeight="1" x14ac:dyDescent="0.2">
      <c r="C330" s="466"/>
      <c r="E330" s="466"/>
      <c r="H330" s="466"/>
    </row>
    <row r="331" spans="3:8" ht="15.75" customHeight="1" x14ac:dyDescent="0.2">
      <c r="C331" s="466"/>
      <c r="E331" s="466"/>
      <c r="H331" s="466"/>
    </row>
    <row r="332" spans="3:8" ht="15.75" customHeight="1" x14ac:dyDescent="0.2">
      <c r="C332" s="466"/>
      <c r="E332" s="466"/>
      <c r="H332" s="466"/>
    </row>
    <row r="333" spans="3:8" ht="15.75" customHeight="1" x14ac:dyDescent="0.2">
      <c r="C333" s="466"/>
      <c r="E333" s="466"/>
      <c r="H333" s="466"/>
    </row>
    <row r="334" spans="3:8" ht="15.75" customHeight="1" x14ac:dyDescent="0.2">
      <c r="C334" s="466"/>
      <c r="E334" s="466"/>
      <c r="H334" s="466"/>
    </row>
    <row r="335" spans="3:8" ht="15.75" customHeight="1" x14ac:dyDescent="0.2">
      <c r="C335" s="466"/>
      <c r="E335" s="466"/>
      <c r="H335" s="466"/>
    </row>
    <row r="336" spans="3:8" ht="15.75" customHeight="1" x14ac:dyDescent="0.2">
      <c r="C336" s="466"/>
      <c r="E336" s="466"/>
      <c r="H336" s="466"/>
    </row>
    <row r="337" spans="3:8" ht="15.75" customHeight="1" x14ac:dyDescent="0.2">
      <c r="C337" s="466"/>
      <c r="E337" s="466"/>
      <c r="H337" s="466"/>
    </row>
    <row r="338" spans="3:8" ht="15.75" customHeight="1" x14ac:dyDescent="0.2">
      <c r="C338" s="466"/>
      <c r="E338" s="466"/>
      <c r="H338" s="466"/>
    </row>
    <row r="339" spans="3:8" ht="15.75" customHeight="1" x14ac:dyDescent="0.2">
      <c r="C339" s="466"/>
      <c r="E339" s="466"/>
      <c r="H339" s="466"/>
    </row>
    <row r="340" spans="3:8" ht="15.75" customHeight="1" x14ac:dyDescent="0.2">
      <c r="C340" s="466"/>
      <c r="E340" s="466"/>
      <c r="H340" s="466"/>
    </row>
    <row r="341" spans="3:8" ht="15.75" customHeight="1" x14ac:dyDescent="0.2">
      <c r="C341" s="466"/>
      <c r="E341" s="466"/>
      <c r="H341" s="466"/>
    </row>
    <row r="342" spans="3:8" ht="15.75" customHeight="1" x14ac:dyDescent="0.2">
      <c r="C342" s="466"/>
      <c r="E342" s="466"/>
      <c r="H342" s="466"/>
    </row>
    <row r="343" spans="3:8" ht="15.75" customHeight="1" x14ac:dyDescent="0.2">
      <c r="C343" s="466"/>
      <c r="E343" s="466"/>
      <c r="H343" s="466"/>
    </row>
    <row r="344" spans="3:8" ht="15.75" customHeight="1" x14ac:dyDescent="0.2">
      <c r="C344" s="466"/>
      <c r="E344" s="466"/>
      <c r="H344" s="466"/>
    </row>
    <row r="345" spans="3:8" ht="15.75" customHeight="1" x14ac:dyDescent="0.2">
      <c r="C345" s="466"/>
      <c r="E345" s="466"/>
      <c r="H345" s="466"/>
    </row>
    <row r="346" spans="3:8" ht="15.75" customHeight="1" x14ac:dyDescent="0.2">
      <c r="C346" s="466"/>
      <c r="E346" s="466"/>
      <c r="H346" s="466"/>
    </row>
    <row r="347" spans="3:8" ht="15.75" customHeight="1" x14ac:dyDescent="0.2">
      <c r="C347" s="466"/>
      <c r="E347" s="466"/>
      <c r="H347" s="466"/>
    </row>
    <row r="348" spans="3:8" ht="15.75" customHeight="1" x14ac:dyDescent="0.2">
      <c r="C348" s="466"/>
      <c r="E348" s="466"/>
      <c r="H348" s="466"/>
    </row>
    <row r="349" spans="3:8" ht="15.75" customHeight="1" x14ac:dyDescent="0.2">
      <c r="C349" s="466"/>
      <c r="E349" s="466"/>
      <c r="H349" s="466"/>
    </row>
    <row r="350" spans="3:8" ht="15.75" customHeight="1" x14ac:dyDescent="0.2">
      <c r="C350" s="466"/>
      <c r="E350" s="466"/>
      <c r="H350" s="466"/>
    </row>
    <row r="351" spans="3:8" ht="15.75" customHeight="1" x14ac:dyDescent="0.2">
      <c r="C351" s="466"/>
      <c r="E351" s="466"/>
      <c r="H351" s="466"/>
    </row>
    <row r="352" spans="3:8" ht="15.75" customHeight="1" x14ac:dyDescent="0.2">
      <c r="C352" s="466"/>
      <c r="E352" s="466"/>
      <c r="H352" s="466"/>
    </row>
    <row r="353" spans="3:8" ht="15.75" customHeight="1" x14ac:dyDescent="0.2">
      <c r="C353" s="466"/>
      <c r="E353" s="466"/>
      <c r="H353" s="466"/>
    </row>
    <row r="354" spans="3:8" ht="15.75" customHeight="1" x14ac:dyDescent="0.2">
      <c r="C354" s="466"/>
      <c r="E354" s="466"/>
      <c r="H354" s="466"/>
    </row>
    <row r="355" spans="3:8" ht="15.75" customHeight="1" x14ac:dyDescent="0.2">
      <c r="C355" s="466"/>
      <c r="E355" s="466"/>
      <c r="H355" s="466"/>
    </row>
    <row r="356" spans="3:8" ht="15.75" customHeight="1" x14ac:dyDescent="0.2">
      <c r="C356" s="466"/>
      <c r="E356" s="466"/>
      <c r="H356" s="466"/>
    </row>
    <row r="357" spans="3:8" ht="15.75" customHeight="1" x14ac:dyDescent="0.2">
      <c r="C357" s="466"/>
      <c r="E357" s="466"/>
      <c r="H357" s="466"/>
    </row>
    <row r="358" spans="3:8" ht="15.75" customHeight="1" x14ac:dyDescent="0.2">
      <c r="C358" s="466"/>
      <c r="E358" s="466"/>
      <c r="H358" s="466"/>
    </row>
    <row r="359" spans="3:8" ht="15.75" customHeight="1" x14ac:dyDescent="0.2">
      <c r="C359" s="466"/>
      <c r="E359" s="466"/>
      <c r="H359" s="466"/>
    </row>
    <row r="360" spans="3:8" ht="15.75" customHeight="1" x14ac:dyDescent="0.2">
      <c r="C360" s="466"/>
      <c r="E360" s="466"/>
      <c r="H360" s="466"/>
    </row>
    <row r="361" spans="3:8" ht="15.75" customHeight="1" x14ac:dyDescent="0.2">
      <c r="C361" s="466"/>
      <c r="E361" s="466"/>
      <c r="H361" s="466"/>
    </row>
    <row r="362" spans="3:8" ht="15.75" customHeight="1" x14ac:dyDescent="0.2">
      <c r="C362" s="466"/>
      <c r="E362" s="466"/>
      <c r="H362" s="466"/>
    </row>
    <row r="363" spans="3:8" ht="15.75" customHeight="1" x14ac:dyDescent="0.2">
      <c r="C363" s="466"/>
      <c r="E363" s="466"/>
      <c r="H363" s="466"/>
    </row>
    <row r="364" spans="3:8" ht="15.75" customHeight="1" x14ac:dyDescent="0.2">
      <c r="C364" s="466"/>
      <c r="E364" s="466"/>
      <c r="H364" s="466"/>
    </row>
    <row r="365" spans="3:8" ht="15.75" customHeight="1" x14ac:dyDescent="0.2">
      <c r="C365" s="466"/>
      <c r="E365" s="466"/>
      <c r="H365" s="466"/>
    </row>
    <row r="366" spans="3:8" ht="15.75" customHeight="1" x14ac:dyDescent="0.2">
      <c r="C366" s="466"/>
      <c r="E366" s="466"/>
      <c r="H366" s="466"/>
    </row>
    <row r="367" spans="3:8" ht="15.75" customHeight="1" x14ac:dyDescent="0.2">
      <c r="C367" s="466"/>
      <c r="E367" s="466"/>
      <c r="H367" s="466"/>
    </row>
    <row r="368" spans="3:8" ht="15.75" customHeight="1" x14ac:dyDescent="0.2">
      <c r="C368" s="466"/>
      <c r="E368" s="466"/>
      <c r="H368" s="466"/>
    </row>
    <row r="369" spans="3:8" ht="15.75" customHeight="1" x14ac:dyDescent="0.2">
      <c r="C369" s="466"/>
      <c r="E369" s="466"/>
      <c r="H369" s="466"/>
    </row>
    <row r="370" spans="3:8" ht="15.75" customHeight="1" x14ac:dyDescent="0.2">
      <c r="C370" s="466"/>
      <c r="E370" s="466"/>
      <c r="H370" s="466"/>
    </row>
    <row r="371" spans="3:8" ht="15.75" customHeight="1" x14ac:dyDescent="0.2">
      <c r="C371" s="466"/>
      <c r="E371" s="466"/>
      <c r="H371" s="466"/>
    </row>
    <row r="372" spans="3:8" ht="15.75" customHeight="1" x14ac:dyDescent="0.2">
      <c r="C372" s="466"/>
      <c r="E372" s="466"/>
      <c r="H372" s="466"/>
    </row>
    <row r="373" spans="3:8" ht="15.75" customHeight="1" x14ac:dyDescent="0.2">
      <c r="C373" s="466"/>
      <c r="E373" s="466"/>
      <c r="H373" s="466"/>
    </row>
    <row r="374" spans="3:8" ht="15.75" customHeight="1" x14ac:dyDescent="0.2">
      <c r="C374" s="466"/>
      <c r="E374" s="466"/>
      <c r="H374" s="466"/>
    </row>
    <row r="375" spans="3:8" ht="15.75" customHeight="1" x14ac:dyDescent="0.2">
      <c r="C375" s="466"/>
      <c r="E375" s="466"/>
      <c r="H375" s="466"/>
    </row>
    <row r="376" spans="3:8" ht="15.75" customHeight="1" x14ac:dyDescent="0.2">
      <c r="C376" s="466"/>
      <c r="E376" s="466"/>
      <c r="H376" s="466"/>
    </row>
    <row r="377" spans="3:8" ht="15.75" customHeight="1" x14ac:dyDescent="0.2">
      <c r="C377" s="466"/>
      <c r="E377" s="466"/>
      <c r="H377" s="466"/>
    </row>
    <row r="378" spans="3:8" ht="15.75" customHeight="1" x14ac:dyDescent="0.2">
      <c r="C378" s="466"/>
      <c r="E378" s="466"/>
      <c r="H378" s="466"/>
    </row>
    <row r="379" spans="3:8" ht="15.75" customHeight="1" x14ac:dyDescent="0.2">
      <c r="C379" s="466"/>
      <c r="E379" s="466"/>
      <c r="H379" s="466"/>
    </row>
    <row r="380" spans="3:8" ht="15.75" customHeight="1" x14ac:dyDescent="0.2">
      <c r="C380" s="466"/>
      <c r="E380" s="466"/>
      <c r="H380" s="466"/>
    </row>
    <row r="381" spans="3:8" ht="15.75" customHeight="1" x14ac:dyDescent="0.2">
      <c r="C381" s="466"/>
      <c r="E381" s="466"/>
      <c r="H381" s="466"/>
    </row>
    <row r="382" spans="3:8" ht="15.75" customHeight="1" x14ac:dyDescent="0.2">
      <c r="C382" s="466"/>
      <c r="E382" s="466"/>
      <c r="H382" s="466"/>
    </row>
    <row r="383" spans="3:8" ht="15.75" customHeight="1" x14ac:dyDescent="0.2">
      <c r="C383" s="466"/>
      <c r="E383" s="466"/>
      <c r="H383" s="466"/>
    </row>
    <row r="384" spans="3:8" ht="15.75" customHeight="1" x14ac:dyDescent="0.2">
      <c r="C384" s="466"/>
      <c r="E384" s="466"/>
      <c r="H384" s="466"/>
    </row>
    <row r="385" spans="3:8" ht="15.75" customHeight="1" x14ac:dyDescent="0.2">
      <c r="C385" s="466"/>
      <c r="E385" s="466"/>
      <c r="H385" s="466"/>
    </row>
    <row r="386" spans="3:8" ht="15.75" customHeight="1" x14ac:dyDescent="0.2">
      <c r="C386" s="466"/>
      <c r="E386" s="466"/>
      <c r="H386" s="466"/>
    </row>
    <row r="387" spans="3:8" ht="15.75" customHeight="1" x14ac:dyDescent="0.2">
      <c r="C387" s="466"/>
      <c r="E387" s="466"/>
      <c r="H387" s="466"/>
    </row>
    <row r="388" spans="3:8" ht="15.75" customHeight="1" x14ac:dyDescent="0.2">
      <c r="C388" s="466"/>
      <c r="E388" s="466"/>
      <c r="H388" s="466"/>
    </row>
    <row r="389" spans="3:8" ht="15.75" customHeight="1" x14ac:dyDescent="0.2">
      <c r="C389" s="466"/>
      <c r="E389" s="466"/>
      <c r="H389" s="466"/>
    </row>
    <row r="390" spans="3:8" ht="15.75" customHeight="1" x14ac:dyDescent="0.2">
      <c r="C390" s="466"/>
      <c r="E390" s="466"/>
      <c r="H390" s="466"/>
    </row>
    <row r="391" spans="3:8" ht="15.75" customHeight="1" x14ac:dyDescent="0.2">
      <c r="C391" s="466"/>
      <c r="E391" s="466"/>
      <c r="H391" s="466"/>
    </row>
    <row r="392" spans="3:8" ht="15.75" customHeight="1" x14ac:dyDescent="0.2">
      <c r="C392" s="466"/>
      <c r="E392" s="466"/>
      <c r="H392" s="466"/>
    </row>
    <row r="393" spans="3:8" ht="15.75" customHeight="1" x14ac:dyDescent="0.2">
      <c r="C393" s="466"/>
      <c r="E393" s="466"/>
      <c r="H393" s="466"/>
    </row>
    <row r="394" spans="3:8" ht="15.75" customHeight="1" x14ac:dyDescent="0.2">
      <c r="C394" s="466"/>
      <c r="E394" s="466"/>
      <c r="H394" s="466"/>
    </row>
    <row r="395" spans="3:8" ht="15.75" customHeight="1" x14ac:dyDescent="0.2">
      <c r="C395" s="466"/>
      <c r="E395" s="466"/>
      <c r="H395" s="466"/>
    </row>
    <row r="396" spans="3:8" ht="15.75" customHeight="1" x14ac:dyDescent="0.2">
      <c r="C396" s="466"/>
      <c r="E396" s="466"/>
      <c r="H396" s="466"/>
    </row>
    <row r="397" spans="3:8" ht="15.75" customHeight="1" x14ac:dyDescent="0.2">
      <c r="C397" s="466"/>
      <c r="E397" s="466"/>
      <c r="H397" s="466"/>
    </row>
    <row r="398" spans="3:8" ht="15.75" customHeight="1" x14ac:dyDescent="0.2">
      <c r="C398" s="466"/>
      <c r="E398" s="466"/>
      <c r="H398" s="466"/>
    </row>
    <row r="399" spans="3:8" ht="15.75" customHeight="1" x14ac:dyDescent="0.2">
      <c r="C399" s="466"/>
      <c r="E399" s="466"/>
      <c r="H399" s="466"/>
    </row>
    <row r="400" spans="3:8" ht="15.75" customHeight="1" x14ac:dyDescent="0.2">
      <c r="C400" s="466"/>
      <c r="E400" s="466"/>
      <c r="H400" s="466"/>
    </row>
    <row r="401" spans="3:8" ht="15.75" customHeight="1" x14ac:dyDescent="0.2">
      <c r="C401" s="466"/>
      <c r="E401" s="466"/>
      <c r="H401" s="466"/>
    </row>
    <row r="402" spans="3:8" ht="15.75" customHeight="1" x14ac:dyDescent="0.2">
      <c r="C402" s="466"/>
      <c r="E402" s="466"/>
      <c r="H402" s="466"/>
    </row>
    <row r="403" spans="3:8" ht="15.75" customHeight="1" x14ac:dyDescent="0.2">
      <c r="C403" s="466"/>
      <c r="E403" s="466"/>
      <c r="H403" s="466"/>
    </row>
    <row r="404" spans="3:8" ht="15.75" customHeight="1" x14ac:dyDescent="0.2">
      <c r="C404" s="466"/>
      <c r="E404" s="466"/>
      <c r="H404" s="466"/>
    </row>
    <row r="405" spans="3:8" ht="15.75" customHeight="1" x14ac:dyDescent="0.2">
      <c r="C405" s="466"/>
      <c r="E405" s="466"/>
      <c r="H405" s="466"/>
    </row>
    <row r="406" spans="3:8" ht="15.75" customHeight="1" x14ac:dyDescent="0.2">
      <c r="C406" s="466"/>
      <c r="E406" s="466"/>
      <c r="H406" s="466"/>
    </row>
    <row r="407" spans="3:8" ht="15.75" customHeight="1" x14ac:dyDescent="0.2">
      <c r="C407" s="466"/>
      <c r="E407" s="466"/>
      <c r="H407" s="466"/>
    </row>
    <row r="408" spans="3:8" ht="15.75" customHeight="1" x14ac:dyDescent="0.2">
      <c r="C408" s="466"/>
      <c r="E408" s="466"/>
      <c r="H408" s="466"/>
    </row>
    <row r="409" spans="3:8" ht="15.75" customHeight="1" x14ac:dyDescent="0.2">
      <c r="C409" s="466"/>
      <c r="E409" s="466"/>
      <c r="H409" s="466"/>
    </row>
    <row r="410" spans="3:8" ht="15.75" customHeight="1" x14ac:dyDescent="0.2">
      <c r="C410" s="466"/>
      <c r="E410" s="466"/>
      <c r="H410" s="466"/>
    </row>
    <row r="411" spans="3:8" ht="15.75" customHeight="1" x14ac:dyDescent="0.2">
      <c r="C411" s="466"/>
      <c r="E411" s="466"/>
      <c r="H411" s="466"/>
    </row>
    <row r="412" spans="3:8" ht="15.75" customHeight="1" x14ac:dyDescent="0.2">
      <c r="C412" s="466"/>
      <c r="E412" s="466"/>
      <c r="H412" s="466"/>
    </row>
    <row r="413" spans="3:8" ht="15.75" customHeight="1" x14ac:dyDescent="0.2">
      <c r="C413" s="466"/>
      <c r="E413" s="466"/>
      <c r="H413" s="466"/>
    </row>
    <row r="414" spans="3:8" ht="15.75" customHeight="1" x14ac:dyDescent="0.2">
      <c r="C414" s="466"/>
      <c r="E414" s="466"/>
      <c r="H414" s="466"/>
    </row>
    <row r="415" spans="3:8" ht="15.75" customHeight="1" x14ac:dyDescent="0.2">
      <c r="C415" s="466"/>
      <c r="E415" s="466"/>
      <c r="H415" s="466"/>
    </row>
    <row r="416" spans="3:8" ht="15.75" customHeight="1" x14ac:dyDescent="0.2">
      <c r="C416" s="466"/>
      <c r="E416" s="466"/>
      <c r="H416" s="466"/>
    </row>
    <row r="417" spans="3:8" ht="15.75" customHeight="1" x14ac:dyDescent="0.2">
      <c r="C417" s="466"/>
      <c r="E417" s="466"/>
      <c r="H417" s="466"/>
    </row>
    <row r="418" spans="3:8" ht="15.75" customHeight="1" x14ac:dyDescent="0.2">
      <c r="C418" s="466"/>
      <c r="E418" s="466"/>
      <c r="H418" s="466"/>
    </row>
    <row r="419" spans="3:8" ht="15.75" customHeight="1" x14ac:dyDescent="0.2">
      <c r="C419" s="466"/>
      <c r="E419" s="466"/>
      <c r="H419" s="466"/>
    </row>
    <row r="420" spans="3:8" ht="15.75" customHeight="1" x14ac:dyDescent="0.2">
      <c r="C420" s="466"/>
      <c r="E420" s="466"/>
      <c r="H420" s="466"/>
    </row>
    <row r="421" spans="3:8" ht="15.75" customHeight="1" x14ac:dyDescent="0.2">
      <c r="C421" s="466"/>
      <c r="E421" s="466"/>
      <c r="H421" s="466"/>
    </row>
    <row r="422" spans="3:8" ht="15.75" customHeight="1" x14ac:dyDescent="0.2">
      <c r="C422" s="466"/>
      <c r="E422" s="466"/>
      <c r="H422" s="466"/>
    </row>
    <row r="423" spans="3:8" ht="15.75" customHeight="1" x14ac:dyDescent="0.2">
      <c r="C423" s="466"/>
      <c r="E423" s="466"/>
      <c r="H423" s="466"/>
    </row>
    <row r="424" spans="3:8" ht="15.75" customHeight="1" x14ac:dyDescent="0.2">
      <c r="C424" s="466"/>
      <c r="E424" s="466"/>
      <c r="H424" s="466"/>
    </row>
    <row r="425" spans="3:8" ht="15.75" customHeight="1" x14ac:dyDescent="0.2">
      <c r="C425" s="466"/>
      <c r="E425" s="466"/>
      <c r="H425" s="466"/>
    </row>
    <row r="426" spans="3:8" ht="15.75" customHeight="1" x14ac:dyDescent="0.2">
      <c r="C426" s="466"/>
      <c r="E426" s="466"/>
      <c r="H426" s="466"/>
    </row>
    <row r="427" spans="3:8" ht="15.75" customHeight="1" x14ac:dyDescent="0.2">
      <c r="C427" s="466"/>
      <c r="E427" s="466"/>
      <c r="H427" s="466"/>
    </row>
    <row r="428" spans="3:8" ht="15.75" customHeight="1" x14ac:dyDescent="0.2">
      <c r="C428" s="466"/>
      <c r="E428" s="466"/>
      <c r="H428" s="466"/>
    </row>
    <row r="429" spans="3:8" ht="15.75" customHeight="1" x14ac:dyDescent="0.2">
      <c r="C429" s="466"/>
      <c r="E429" s="466"/>
      <c r="H429" s="466"/>
    </row>
    <row r="430" spans="3:8" ht="15.75" customHeight="1" x14ac:dyDescent="0.2">
      <c r="C430" s="466"/>
      <c r="E430" s="466"/>
      <c r="H430" s="466"/>
    </row>
    <row r="431" spans="3:8" ht="15.75" customHeight="1" x14ac:dyDescent="0.2">
      <c r="C431" s="466"/>
      <c r="E431" s="466"/>
      <c r="H431" s="466"/>
    </row>
    <row r="432" spans="3:8" ht="15.75" customHeight="1" x14ac:dyDescent="0.2">
      <c r="C432" s="466"/>
      <c r="E432" s="466"/>
      <c r="H432" s="466"/>
    </row>
    <row r="433" spans="3:8" ht="15.75" customHeight="1" x14ac:dyDescent="0.2">
      <c r="C433" s="466"/>
      <c r="E433" s="466"/>
      <c r="H433" s="466"/>
    </row>
    <row r="434" spans="3:8" ht="15.75" customHeight="1" x14ac:dyDescent="0.2">
      <c r="C434" s="466"/>
      <c r="E434" s="466"/>
      <c r="H434" s="466"/>
    </row>
    <row r="435" spans="3:8" ht="15.75" customHeight="1" x14ac:dyDescent="0.2">
      <c r="C435" s="466"/>
      <c r="E435" s="466"/>
      <c r="H435" s="466"/>
    </row>
    <row r="436" spans="3:8" ht="15.75" customHeight="1" x14ac:dyDescent="0.2">
      <c r="C436" s="466"/>
      <c r="E436" s="466"/>
      <c r="H436" s="466"/>
    </row>
    <row r="437" spans="3:8" ht="15.75" customHeight="1" x14ac:dyDescent="0.2">
      <c r="C437" s="466"/>
      <c r="E437" s="466"/>
      <c r="H437" s="466"/>
    </row>
    <row r="438" spans="3:8" ht="15.75" customHeight="1" x14ac:dyDescent="0.2">
      <c r="C438" s="466"/>
      <c r="E438" s="466"/>
      <c r="H438" s="466"/>
    </row>
    <row r="439" spans="3:8" ht="15.75" customHeight="1" x14ac:dyDescent="0.2">
      <c r="C439" s="466"/>
      <c r="E439" s="466"/>
      <c r="H439" s="466"/>
    </row>
    <row r="440" spans="3:8" ht="15.75" customHeight="1" x14ac:dyDescent="0.2">
      <c r="C440" s="466"/>
      <c r="E440" s="466"/>
      <c r="H440" s="466"/>
    </row>
    <row r="441" spans="3:8" ht="15.75" customHeight="1" x14ac:dyDescent="0.2">
      <c r="C441" s="466"/>
      <c r="E441" s="466"/>
      <c r="H441" s="466"/>
    </row>
    <row r="442" spans="3:8" ht="15.75" customHeight="1" x14ac:dyDescent="0.2">
      <c r="C442" s="466"/>
      <c r="E442" s="466"/>
      <c r="H442" s="466"/>
    </row>
    <row r="443" spans="3:8" ht="15.75" customHeight="1" x14ac:dyDescent="0.2">
      <c r="C443" s="466"/>
      <c r="E443" s="466"/>
      <c r="H443" s="466"/>
    </row>
    <row r="444" spans="3:8" ht="15.75" customHeight="1" x14ac:dyDescent="0.2">
      <c r="C444" s="466"/>
      <c r="E444" s="466"/>
      <c r="H444" s="466"/>
    </row>
    <row r="445" spans="3:8" ht="15.75" customHeight="1" x14ac:dyDescent="0.2">
      <c r="C445" s="466"/>
      <c r="E445" s="466"/>
      <c r="H445" s="466"/>
    </row>
    <row r="446" spans="3:8" ht="15.75" customHeight="1" x14ac:dyDescent="0.2">
      <c r="C446" s="466"/>
      <c r="E446" s="466"/>
      <c r="H446" s="466"/>
    </row>
    <row r="447" spans="3:8" ht="15.75" customHeight="1" x14ac:dyDescent="0.2">
      <c r="C447" s="466"/>
      <c r="E447" s="466"/>
      <c r="H447" s="466"/>
    </row>
    <row r="448" spans="3:8" ht="15.75" customHeight="1" x14ac:dyDescent="0.2">
      <c r="C448" s="466"/>
      <c r="E448" s="466"/>
      <c r="H448" s="466"/>
    </row>
    <row r="449" spans="3:8" ht="15.75" customHeight="1" x14ac:dyDescent="0.2">
      <c r="C449" s="466"/>
      <c r="E449" s="466"/>
      <c r="H449" s="466"/>
    </row>
    <row r="450" spans="3:8" ht="15.75" customHeight="1" x14ac:dyDescent="0.2">
      <c r="C450" s="466"/>
      <c r="E450" s="466"/>
      <c r="H450" s="466"/>
    </row>
    <row r="451" spans="3:8" ht="15.75" customHeight="1" x14ac:dyDescent="0.2">
      <c r="C451" s="466"/>
      <c r="E451" s="466"/>
      <c r="H451" s="466"/>
    </row>
    <row r="452" spans="3:8" ht="15.75" customHeight="1" x14ac:dyDescent="0.2">
      <c r="C452" s="466"/>
      <c r="E452" s="466"/>
      <c r="H452" s="466"/>
    </row>
    <row r="453" spans="3:8" ht="15.75" customHeight="1" x14ac:dyDescent="0.2">
      <c r="C453" s="466"/>
      <c r="E453" s="466"/>
      <c r="H453" s="466"/>
    </row>
    <row r="454" spans="3:8" ht="15.75" customHeight="1" x14ac:dyDescent="0.2">
      <c r="C454" s="466"/>
      <c r="E454" s="466"/>
      <c r="H454" s="466"/>
    </row>
    <row r="455" spans="3:8" ht="15.75" customHeight="1" x14ac:dyDescent="0.2">
      <c r="C455" s="466"/>
      <c r="E455" s="466"/>
      <c r="H455" s="466"/>
    </row>
    <row r="456" spans="3:8" ht="15.75" customHeight="1" x14ac:dyDescent="0.2">
      <c r="C456" s="466"/>
      <c r="E456" s="466"/>
      <c r="H456" s="466"/>
    </row>
    <row r="457" spans="3:8" ht="15.75" customHeight="1" x14ac:dyDescent="0.2">
      <c r="C457" s="466"/>
      <c r="E457" s="466"/>
      <c r="H457" s="466"/>
    </row>
    <row r="458" spans="3:8" ht="15.75" customHeight="1" x14ac:dyDescent="0.2">
      <c r="C458" s="466"/>
      <c r="E458" s="466"/>
      <c r="H458" s="466"/>
    </row>
    <row r="459" spans="3:8" ht="15.75" customHeight="1" x14ac:dyDescent="0.2">
      <c r="C459" s="466"/>
      <c r="E459" s="466"/>
      <c r="H459" s="466"/>
    </row>
    <row r="460" spans="3:8" ht="15.75" customHeight="1" x14ac:dyDescent="0.2">
      <c r="C460" s="466"/>
      <c r="E460" s="466"/>
      <c r="H460" s="466"/>
    </row>
    <row r="461" spans="3:8" ht="15.75" customHeight="1" x14ac:dyDescent="0.2">
      <c r="C461" s="466"/>
      <c r="E461" s="466"/>
      <c r="H461" s="466"/>
    </row>
    <row r="462" spans="3:8" ht="15.75" customHeight="1" x14ac:dyDescent="0.2">
      <c r="C462" s="466"/>
      <c r="E462" s="466"/>
      <c r="H462" s="466"/>
    </row>
    <row r="463" spans="3:8" ht="15.75" customHeight="1" x14ac:dyDescent="0.2">
      <c r="C463" s="466"/>
      <c r="E463" s="466"/>
      <c r="H463" s="466"/>
    </row>
    <row r="464" spans="3:8" ht="15.75" customHeight="1" x14ac:dyDescent="0.2">
      <c r="C464" s="466"/>
      <c r="E464" s="466"/>
      <c r="H464" s="466"/>
    </row>
    <row r="465" spans="3:8" ht="15.75" customHeight="1" x14ac:dyDescent="0.2">
      <c r="C465" s="466"/>
      <c r="E465" s="466"/>
      <c r="H465" s="466"/>
    </row>
    <row r="466" spans="3:8" ht="15.75" customHeight="1" x14ac:dyDescent="0.2">
      <c r="C466" s="466"/>
      <c r="E466" s="466"/>
      <c r="H466" s="466"/>
    </row>
    <row r="467" spans="3:8" ht="15.75" customHeight="1" x14ac:dyDescent="0.2">
      <c r="C467" s="466"/>
      <c r="E467" s="466"/>
      <c r="H467" s="466"/>
    </row>
    <row r="468" spans="3:8" ht="15.75" customHeight="1" x14ac:dyDescent="0.2">
      <c r="C468" s="466"/>
      <c r="E468" s="466"/>
      <c r="H468" s="466"/>
    </row>
    <row r="469" spans="3:8" ht="15.75" customHeight="1" x14ac:dyDescent="0.2">
      <c r="C469" s="466"/>
      <c r="E469" s="466"/>
      <c r="H469" s="466"/>
    </row>
    <row r="470" spans="3:8" ht="15.75" customHeight="1" x14ac:dyDescent="0.2">
      <c r="C470" s="466"/>
      <c r="E470" s="466"/>
      <c r="H470" s="466"/>
    </row>
    <row r="471" spans="3:8" ht="15.75" customHeight="1" x14ac:dyDescent="0.2">
      <c r="C471" s="466"/>
      <c r="E471" s="466"/>
      <c r="H471" s="466"/>
    </row>
    <row r="472" spans="3:8" ht="15.75" customHeight="1" x14ac:dyDescent="0.2">
      <c r="C472" s="466"/>
      <c r="E472" s="466"/>
      <c r="H472" s="466"/>
    </row>
    <row r="473" spans="3:8" ht="15.75" customHeight="1" x14ac:dyDescent="0.2">
      <c r="C473" s="466"/>
      <c r="E473" s="466"/>
      <c r="H473" s="466"/>
    </row>
    <row r="474" spans="3:8" ht="15.75" customHeight="1" x14ac:dyDescent="0.2">
      <c r="C474" s="466"/>
      <c r="E474" s="466"/>
      <c r="H474" s="466"/>
    </row>
    <row r="475" spans="3:8" ht="15.75" customHeight="1" x14ac:dyDescent="0.2">
      <c r="C475" s="466"/>
      <c r="E475" s="466"/>
      <c r="H475" s="466"/>
    </row>
    <row r="476" spans="3:8" ht="15.75" customHeight="1" x14ac:dyDescent="0.2">
      <c r="C476" s="466"/>
      <c r="E476" s="466"/>
      <c r="H476" s="466"/>
    </row>
    <row r="477" spans="3:8" ht="15.75" customHeight="1" x14ac:dyDescent="0.2">
      <c r="C477" s="466"/>
      <c r="E477" s="466"/>
      <c r="H477" s="466"/>
    </row>
    <row r="478" spans="3:8" ht="15.75" customHeight="1" x14ac:dyDescent="0.2">
      <c r="C478" s="466"/>
      <c r="E478" s="466"/>
      <c r="H478" s="466"/>
    </row>
    <row r="479" spans="3:8" ht="15.75" customHeight="1" x14ac:dyDescent="0.2">
      <c r="C479" s="466"/>
      <c r="E479" s="466"/>
      <c r="H479" s="466"/>
    </row>
    <row r="480" spans="3:8" ht="15.75" customHeight="1" x14ac:dyDescent="0.2">
      <c r="C480" s="466"/>
      <c r="E480" s="466"/>
      <c r="H480" s="466"/>
    </row>
    <row r="481" spans="3:8" ht="15.75" customHeight="1" x14ac:dyDescent="0.2">
      <c r="C481" s="466"/>
      <c r="E481" s="466"/>
      <c r="H481" s="466"/>
    </row>
    <row r="482" spans="3:8" ht="15.75" customHeight="1" x14ac:dyDescent="0.2">
      <c r="C482" s="466"/>
      <c r="E482" s="466"/>
      <c r="H482" s="466"/>
    </row>
    <row r="483" spans="3:8" ht="15.75" customHeight="1" x14ac:dyDescent="0.2">
      <c r="C483" s="466"/>
      <c r="E483" s="466"/>
      <c r="H483" s="466"/>
    </row>
    <row r="484" spans="3:8" ht="15.75" customHeight="1" x14ac:dyDescent="0.2">
      <c r="C484" s="466"/>
      <c r="E484" s="466"/>
      <c r="H484" s="466"/>
    </row>
    <row r="485" spans="3:8" ht="15.75" customHeight="1" x14ac:dyDescent="0.2">
      <c r="C485" s="466"/>
      <c r="E485" s="466"/>
      <c r="H485" s="466"/>
    </row>
    <row r="486" spans="3:8" ht="15.75" customHeight="1" x14ac:dyDescent="0.2">
      <c r="C486" s="466"/>
      <c r="E486" s="466"/>
      <c r="H486" s="466"/>
    </row>
    <row r="487" spans="3:8" ht="15.75" customHeight="1" x14ac:dyDescent="0.2">
      <c r="C487" s="466"/>
      <c r="E487" s="466"/>
      <c r="H487" s="466"/>
    </row>
    <row r="488" spans="3:8" ht="15.75" customHeight="1" x14ac:dyDescent="0.2">
      <c r="C488" s="466"/>
      <c r="E488" s="466"/>
      <c r="H488" s="466"/>
    </row>
    <row r="489" spans="3:8" ht="15.75" customHeight="1" x14ac:dyDescent="0.2">
      <c r="C489" s="466"/>
      <c r="E489" s="466"/>
      <c r="H489" s="466"/>
    </row>
    <row r="490" spans="3:8" ht="15.75" customHeight="1" x14ac:dyDescent="0.2">
      <c r="C490" s="466"/>
      <c r="E490" s="466"/>
      <c r="H490" s="466"/>
    </row>
    <row r="491" spans="3:8" ht="15.75" customHeight="1" x14ac:dyDescent="0.2">
      <c r="C491" s="466"/>
      <c r="E491" s="466"/>
      <c r="H491" s="466"/>
    </row>
    <row r="492" spans="3:8" ht="15.75" customHeight="1" x14ac:dyDescent="0.2">
      <c r="C492" s="466"/>
      <c r="E492" s="466"/>
      <c r="H492" s="466"/>
    </row>
    <row r="493" spans="3:8" ht="15.75" customHeight="1" x14ac:dyDescent="0.2">
      <c r="C493" s="466"/>
      <c r="E493" s="466"/>
      <c r="H493" s="466"/>
    </row>
    <row r="494" spans="3:8" ht="15.75" customHeight="1" x14ac:dyDescent="0.2">
      <c r="C494" s="466"/>
      <c r="E494" s="466"/>
      <c r="H494" s="466"/>
    </row>
    <row r="495" spans="3:8" ht="15.75" customHeight="1" x14ac:dyDescent="0.2">
      <c r="C495" s="466"/>
      <c r="E495" s="466"/>
      <c r="H495" s="466"/>
    </row>
    <row r="496" spans="3:8" ht="15.75" customHeight="1" x14ac:dyDescent="0.2">
      <c r="C496" s="466"/>
      <c r="E496" s="466"/>
      <c r="H496" s="466"/>
    </row>
    <row r="497" spans="3:8" ht="15.75" customHeight="1" x14ac:dyDescent="0.2">
      <c r="C497" s="466"/>
      <c r="E497" s="466"/>
      <c r="H497" s="466"/>
    </row>
    <row r="498" spans="3:8" ht="15.75" customHeight="1" x14ac:dyDescent="0.2">
      <c r="C498" s="466"/>
      <c r="E498" s="466"/>
      <c r="H498" s="466"/>
    </row>
    <row r="499" spans="3:8" ht="15.75" customHeight="1" x14ac:dyDescent="0.2">
      <c r="C499" s="466"/>
      <c r="E499" s="466"/>
      <c r="H499" s="466"/>
    </row>
    <row r="500" spans="3:8" ht="15.75" customHeight="1" x14ac:dyDescent="0.2">
      <c r="C500" s="466"/>
      <c r="E500" s="466"/>
      <c r="H500" s="466"/>
    </row>
    <row r="501" spans="3:8" ht="15.75" customHeight="1" x14ac:dyDescent="0.2">
      <c r="C501" s="466"/>
      <c r="E501" s="466"/>
      <c r="H501" s="466"/>
    </row>
    <row r="502" spans="3:8" ht="15.75" customHeight="1" x14ac:dyDescent="0.2">
      <c r="C502" s="466"/>
      <c r="E502" s="466"/>
      <c r="H502" s="466"/>
    </row>
    <row r="503" spans="3:8" ht="15.75" customHeight="1" x14ac:dyDescent="0.2">
      <c r="C503" s="466"/>
      <c r="E503" s="466"/>
      <c r="H503" s="466"/>
    </row>
    <row r="504" spans="3:8" ht="15.75" customHeight="1" x14ac:dyDescent="0.2">
      <c r="C504" s="466"/>
      <c r="E504" s="466"/>
      <c r="H504" s="466"/>
    </row>
    <row r="505" spans="3:8" ht="15.75" customHeight="1" x14ac:dyDescent="0.2">
      <c r="C505" s="466"/>
      <c r="E505" s="466"/>
      <c r="H505" s="466"/>
    </row>
    <row r="506" spans="3:8" ht="15.75" customHeight="1" x14ac:dyDescent="0.2">
      <c r="C506" s="466"/>
      <c r="E506" s="466"/>
      <c r="H506" s="466"/>
    </row>
    <row r="507" spans="3:8" ht="15.75" customHeight="1" x14ac:dyDescent="0.2">
      <c r="C507" s="466"/>
      <c r="E507" s="466"/>
      <c r="H507" s="466"/>
    </row>
    <row r="508" spans="3:8" ht="15.75" customHeight="1" x14ac:dyDescent="0.2">
      <c r="C508" s="466"/>
      <c r="E508" s="466"/>
      <c r="H508" s="466"/>
    </row>
    <row r="509" spans="3:8" ht="15.75" customHeight="1" x14ac:dyDescent="0.2">
      <c r="C509" s="466"/>
      <c r="E509" s="466"/>
      <c r="H509" s="466"/>
    </row>
    <row r="510" spans="3:8" ht="15.75" customHeight="1" x14ac:dyDescent="0.2">
      <c r="C510" s="466"/>
      <c r="E510" s="466"/>
      <c r="H510" s="466"/>
    </row>
    <row r="511" spans="3:8" ht="15.75" customHeight="1" x14ac:dyDescent="0.2">
      <c r="C511" s="466"/>
      <c r="E511" s="466"/>
      <c r="H511" s="466"/>
    </row>
    <row r="512" spans="3:8" ht="15.75" customHeight="1" x14ac:dyDescent="0.2">
      <c r="C512" s="466"/>
      <c r="E512" s="466"/>
      <c r="H512" s="466"/>
    </row>
    <row r="513" spans="3:8" ht="15.75" customHeight="1" x14ac:dyDescent="0.2">
      <c r="C513" s="466"/>
      <c r="E513" s="466"/>
      <c r="H513" s="466"/>
    </row>
    <row r="514" spans="3:8" ht="15.75" customHeight="1" x14ac:dyDescent="0.2">
      <c r="C514" s="466"/>
      <c r="E514" s="466"/>
      <c r="H514" s="466"/>
    </row>
    <row r="515" spans="3:8" ht="15.75" customHeight="1" x14ac:dyDescent="0.2">
      <c r="C515" s="466"/>
      <c r="E515" s="466"/>
      <c r="H515" s="466"/>
    </row>
    <row r="516" spans="3:8" ht="15.75" customHeight="1" x14ac:dyDescent="0.2">
      <c r="C516" s="466"/>
      <c r="E516" s="466"/>
      <c r="H516" s="466"/>
    </row>
    <row r="517" spans="3:8" ht="15.75" customHeight="1" x14ac:dyDescent="0.2">
      <c r="C517" s="466"/>
      <c r="E517" s="466"/>
      <c r="H517" s="466"/>
    </row>
    <row r="518" spans="3:8" ht="15.75" customHeight="1" x14ac:dyDescent="0.2">
      <c r="C518" s="466"/>
      <c r="E518" s="466"/>
      <c r="H518" s="466"/>
    </row>
    <row r="519" spans="3:8" ht="15.75" customHeight="1" x14ac:dyDescent="0.2">
      <c r="C519" s="466"/>
      <c r="E519" s="466"/>
      <c r="H519" s="466"/>
    </row>
    <row r="520" spans="3:8" ht="15.75" customHeight="1" x14ac:dyDescent="0.2">
      <c r="C520" s="466"/>
      <c r="E520" s="466"/>
      <c r="H520" s="466"/>
    </row>
    <row r="521" spans="3:8" ht="15.75" customHeight="1" x14ac:dyDescent="0.2">
      <c r="C521" s="466"/>
      <c r="E521" s="466"/>
      <c r="H521" s="466"/>
    </row>
    <row r="522" spans="3:8" ht="15.75" customHeight="1" x14ac:dyDescent="0.2">
      <c r="C522" s="466"/>
      <c r="E522" s="466"/>
      <c r="H522" s="466"/>
    </row>
    <row r="523" spans="3:8" ht="15.75" customHeight="1" x14ac:dyDescent="0.2">
      <c r="C523" s="466"/>
      <c r="E523" s="466"/>
      <c r="H523" s="466"/>
    </row>
    <row r="524" spans="3:8" ht="15.75" customHeight="1" x14ac:dyDescent="0.2">
      <c r="C524" s="466"/>
      <c r="E524" s="466"/>
      <c r="H524" s="466"/>
    </row>
    <row r="525" spans="3:8" ht="15.75" customHeight="1" x14ac:dyDescent="0.2">
      <c r="C525" s="466"/>
      <c r="E525" s="466"/>
      <c r="H525" s="466"/>
    </row>
    <row r="526" spans="3:8" ht="15.75" customHeight="1" x14ac:dyDescent="0.2">
      <c r="C526" s="466"/>
      <c r="E526" s="466"/>
      <c r="H526" s="466"/>
    </row>
    <row r="527" spans="3:8" ht="15.75" customHeight="1" x14ac:dyDescent="0.2">
      <c r="C527" s="466"/>
      <c r="E527" s="466"/>
      <c r="H527" s="466"/>
    </row>
    <row r="528" spans="3:8" ht="15.75" customHeight="1" x14ac:dyDescent="0.2">
      <c r="C528" s="466"/>
      <c r="E528" s="466"/>
      <c r="H528" s="466"/>
    </row>
    <row r="529" spans="3:8" ht="15.75" customHeight="1" x14ac:dyDescent="0.2">
      <c r="C529" s="466"/>
      <c r="E529" s="466"/>
      <c r="H529" s="466"/>
    </row>
    <row r="530" spans="3:8" ht="15.75" customHeight="1" x14ac:dyDescent="0.2">
      <c r="C530" s="466"/>
      <c r="E530" s="466"/>
      <c r="H530" s="466"/>
    </row>
    <row r="531" spans="3:8" ht="15.75" customHeight="1" x14ac:dyDescent="0.2">
      <c r="C531" s="466"/>
      <c r="E531" s="466"/>
      <c r="H531" s="466"/>
    </row>
    <row r="532" spans="3:8" ht="15.75" customHeight="1" x14ac:dyDescent="0.2">
      <c r="C532" s="466"/>
      <c r="E532" s="466"/>
      <c r="H532" s="466"/>
    </row>
    <row r="533" spans="3:8" ht="15.75" customHeight="1" x14ac:dyDescent="0.2">
      <c r="C533" s="466"/>
      <c r="E533" s="466"/>
      <c r="H533" s="466"/>
    </row>
    <row r="534" spans="3:8" ht="15.75" customHeight="1" x14ac:dyDescent="0.2">
      <c r="C534" s="466"/>
      <c r="E534" s="466"/>
      <c r="H534" s="466"/>
    </row>
    <row r="535" spans="3:8" ht="15.75" customHeight="1" x14ac:dyDescent="0.2">
      <c r="C535" s="466"/>
      <c r="E535" s="466"/>
      <c r="H535" s="466"/>
    </row>
    <row r="536" spans="3:8" ht="15.75" customHeight="1" x14ac:dyDescent="0.2">
      <c r="C536" s="466"/>
      <c r="E536" s="466"/>
      <c r="H536" s="466"/>
    </row>
    <row r="537" spans="3:8" ht="15.75" customHeight="1" x14ac:dyDescent="0.2">
      <c r="C537" s="466"/>
      <c r="E537" s="466"/>
      <c r="H537" s="466"/>
    </row>
    <row r="538" spans="3:8" ht="15.75" customHeight="1" x14ac:dyDescent="0.2">
      <c r="C538" s="466"/>
      <c r="E538" s="466"/>
      <c r="H538" s="466"/>
    </row>
    <row r="539" spans="3:8" ht="15.75" customHeight="1" x14ac:dyDescent="0.2">
      <c r="C539" s="466"/>
      <c r="E539" s="466"/>
      <c r="H539" s="466"/>
    </row>
    <row r="540" spans="3:8" ht="15.75" customHeight="1" x14ac:dyDescent="0.2">
      <c r="C540" s="466"/>
      <c r="E540" s="466"/>
      <c r="H540" s="466"/>
    </row>
    <row r="541" spans="3:8" ht="15.75" customHeight="1" x14ac:dyDescent="0.2">
      <c r="C541" s="466"/>
      <c r="E541" s="466"/>
      <c r="H541" s="466"/>
    </row>
    <row r="542" spans="3:8" ht="15.75" customHeight="1" x14ac:dyDescent="0.2">
      <c r="C542" s="466"/>
      <c r="E542" s="466"/>
      <c r="H542" s="466"/>
    </row>
    <row r="543" spans="3:8" ht="15.75" customHeight="1" x14ac:dyDescent="0.2">
      <c r="C543" s="466"/>
      <c r="E543" s="466"/>
      <c r="H543" s="466"/>
    </row>
    <row r="544" spans="3:8" ht="15.75" customHeight="1" x14ac:dyDescent="0.2">
      <c r="C544" s="466"/>
      <c r="E544" s="466"/>
      <c r="H544" s="466"/>
    </row>
    <row r="545" spans="3:8" ht="15.75" customHeight="1" x14ac:dyDescent="0.2">
      <c r="C545" s="466"/>
      <c r="E545" s="466"/>
      <c r="H545" s="466"/>
    </row>
    <row r="546" spans="3:8" ht="15.75" customHeight="1" x14ac:dyDescent="0.2">
      <c r="C546" s="466"/>
      <c r="E546" s="466"/>
      <c r="H546" s="466"/>
    </row>
    <row r="547" spans="3:8" ht="15.75" customHeight="1" x14ac:dyDescent="0.2">
      <c r="C547" s="466"/>
      <c r="E547" s="466"/>
      <c r="H547" s="466"/>
    </row>
    <row r="548" spans="3:8" ht="15.75" customHeight="1" x14ac:dyDescent="0.2">
      <c r="C548" s="466"/>
      <c r="E548" s="466"/>
      <c r="H548" s="466"/>
    </row>
    <row r="549" spans="3:8" ht="15.75" customHeight="1" x14ac:dyDescent="0.2">
      <c r="C549" s="466"/>
      <c r="E549" s="466"/>
      <c r="H549" s="466"/>
    </row>
    <row r="550" spans="3:8" ht="15.75" customHeight="1" x14ac:dyDescent="0.2">
      <c r="C550" s="466"/>
      <c r="E550" s="466"/>
      <c r="H550" s="466"/>
    </row>
    <row r="551" spans="3:8" ht="15.75" customHeight="1" x14ac:dyDescent="0.2">
      <c r="C551" s="466"/>
      <c r="E551" s="466"/>
      <c r="H551" s="466"/>
    </row>
    <row r="552" spans="3:8" ht="15.75" customHeight="1" x14ac:dyDescent="0.2">
      <c r="C552" s="466"/>
      <c r="E552" s="466"/>
      <c r="H552" s="466"/>
    </row>
    <row r="553" spans="3:8" ht="15.75" customHeight="1" x14ac:dyDescent="0.2">
      <c r="C553" s="466"/>
      <c r="E553" s="466"/>
      <c r="H553" s="466"/>
    </row>
    <row r="554" spans="3:8" ht="15.75" customHeight="1" x14ac:dyDescent="0.2">
      <c r="C554" s="466"/>
      <c r="E554" s="466"/>
      <c r="H554" s="466"/>
    </row>
    <row r="555" spans="3:8" ht="15.75" customHeight="1" x14ac:dyDescent="0.2">
      <c r="C555" s="466"/>
      <c r="E555" s="466"/>
      <c r="H555" s="466"/>
    </row>
    <row r="556" spans="3:8" ht="15.75" customHeight="1" x14ac:dyDescent="0.2">
      <c r="C556" s="466"/>
      <c r="E556" s="466"/>
      <c r="H556" s="466"/>
    </row>
    <row r="557" spans="3:8" ht="15.75" customHeight="1" x14ac:dyDescent="0.2">
      <c r="C557" s="466"/>
      <c r="E557" s="466"/>
      <c r="H557" s="466"/>
    </row>
    <row r="558" spans="3:8" ht="15.75" customHeight="1" x14ac:dyDescent="0.2">
      <c r="C558" s="466"/>
      <c r="E558" s="466"/>
      <c r="H558" s="466"/>
    </row>
    <row r="559" spans="3:8" ht="15.75" customHeight="1" x14ac:dyDescent="0.2">
      <c r="C559" s="466"/>
      <c r="E559" s="466"/>
      <c r="H559" s="466"/>
    </row>
    <row r="560" spans="3:8" ht="15.75" customHeight="1" x14ac:dyDescent="0.2">
      <c r="C560" s="466"/>
      <c r="E560" s="466"/>
      <c r="H560" s="466"/>
    </row>
    <row r="561" spans="3:8" ht="15.75" customHeight="1" x14ac:dyDescent="0.2">
      <c r="C561" s="466"/>
      <c r="E561" s="466"/>
      <c r="H561" s="466"/>
    </row>
    <row r="562" spans="3:8" ht="15.75" customHeight="1" x14ac:dyDescent="0.2">
      <c r="C562" s="466"/>
      <c r="E562" s="466"/>
      <c r="H562" s="466"/>
    </row>
    <row r="563" spans="3:8" ht="15.75" customHeight="1" x14ac:dyDescent="0.2">
      <c r="C563" s="466"/>
      <c r="E563" s="466"/>
      <c r="H563" s="466"/>
    </row>
    <row r="564" spans="3:8" ht="15.75" customHeight="1" x14ac:dyDescent="0.2">
      <c r="C564" s="466"/>
      <c r="E564" s="466"/>
      <c r="H564" s="466"/>
    </row>
    <row r="565" spans="3:8" ht="15.75" customHeight="1" x14ac:dyDescent="0.2">
      <c r="C565" s="466"/>
      <c r="E565" s="466"/>
      <c r="H565" s="466"/>
    </row>
    <row r="566" spans="3:8" ht="15.75" customHeight="1" x14ac:dyDescent="0.2">
      <c r="C566" s="466"/>
      <c r="E566" s="466"/>
      <c r="H566" s="466"/>
    </row>
    <row r="567" spans="3:8" ht="15.75" customHeight="1" x14ac:dyDescent="0.2">
      <c r="C567" s="466"/>
      <c r="E567" s="466"/>
      <c r="H567" s="466"/>
    </row>
    <row r="568" spans="3:8" ht="15.75" customHeight="1" x14ac:dyDescent="0.2">
      <c r="C568" s="466"/>
      <c r="E568" s="466"/>
      <c r="H568" s="466"/>
    </row>
    <row r="569" spans="3:8" ht="15.75" customHeight="1" x14ac:dyDescent="0.2">
      <c r="C569" s="466"/>
      <c r="E569" s="466"/>
      <c r="H569" s="466"/>
    </row>
    <row r="570" spans="3:8" ht="15.75" customHeight="1" x14ac:dyDescent="0.2">
      <c r="C570" s="466"/>
      <c r="E570" s="466"/>
      <c r="H570" s="466"/>
    </row>
    <row r="571" spans="3:8" ht="15.75" customHeight="1" x14ac:dyDescent="0.2">
      <c r="C571" s="466"/>
      <c r="E571" s="466"/>
      <c r="H571" s="466"/>
    </row>
    <row r="572" spans="3:8" ht="15.75" customHeight="1" x14ac:dyDescent="0.2">
      <c r="C572" s="466"/>
      <c r="E572" s="466"/>
      <c r="H572" s="466"/>
    </row>
    <row r="573" spans="3:8" ht="15.75" customHeight="1" x14ac:dyDescent="0.2">
      <c r="C573" s="466"/>
      <c r="E573" s="466"/>
      <c r="H573" s="466"/>
    </row>
    <row r="574" spans="3:8" ht="15.75" customHeight="1" x14ac:dyDescent="0.2">
      <c r="C574" s="466"/>
      <c r="E574" s="466"/>
      <c r="H574" s="466"/>
    </row>
    <row r="575" spans="3:8" ht="15.75" customHeight="1" x14ac:dyDescent="0.2">
      <c r="C575" s="466"/>
      <c r="E575" s="466"/>
      <c r="H575" s="466"/>
    </row>
    <row r="576" spans="3:8" ht="15.75" customHeight="1" x14ac:dyDescent="0.2">
      <c r="C576" s="466"/>
      <c r="E576" s="466"/>
      <c r="H576" s="466"/>
    </row>
    <row r="577" spans="3:8" ht="15.75" customHeight="1" x14ac:dyDescent="0.2">
      <c r="C577" s="466"/>
      <c r="E577" s="466"/>
      <c r="H577" s="466"/>
    </row>
    <row r="578" spans="3:8" ht="15.75" customHeight="1" x14ac:dyDescent="0.2">
      <c r="C578" s="466"/>
      <c r="E578" s="466"/>
      <c r="H578" s="466"/>
    </row>
    <row r="579" spans="3:8" ht="15.75" customHeight="1" x14ac:dyDescent="0.2">
      <c r="C579" s="466"/>
      <c r="E579" s="466"/>
      <c r="H579" s="466"/>
    </row>
    <row r="580" spans="3:8" ht="15.75" customHeight="1" x14ac:dyDescent="0.2">
      <c r="C580" s="466"/>
      <c r="E580" s="466"/>
      <c r="H580" s="466"/>
    </row>
    <row r="581" spans="3:8" ht="15.75" customHeight="1" x14ac:dyDescent="0.2">
      <c r="C581" s="466"/>
      <c r="E581" s="466"/>
      <c r="H581" s="466"/>
    </row>
    <row r="582" spans="3:8" ht="15.75" customHeight="1" x14ac:dyDescent="0.2">
      <c r="C582" s="466"/>
      <c r="E582" s="466"/>
      <c r="H582" s="466"/>
    </row>
    <row r="583" spans="3:8" ht="15.75" customHeight="1" x14ac:dyDescent="0.2">
      <c r="C583" s="466"/>
      <c r="E583" s="466"/>
      <c r="H583" s="466"/>
    </row>
    <row r="584" spans="3:8" ht="15.75" customHeight="1" x14ac:dyDescent="0.2">
      <c r="C584" s="466"/>
      <c r="E584" s="466"/>
      <c r="H584" s="466"/>
    </row>
    <row r="585" spans="3:8" ht="15.75" customHeight="1" x14ac:dyDescent="0.2">
      <c r="C585" s="466"/>
      <c r="E585" s="466"/>
      <c r="H585" s="466"/>
    </row>
    <row r="586" spans="3:8" ht="15.75" customHeight="1" x14ac:dyDescent="0.2">
      <c r="C586" s="466"/>
      <c r="E586" s="466"/>
      <c r="H586" s="466"/>
    </row>
    <row r="587" spans="3:8" ht="15.75" customHeight="1" x14ac:dyDescent="0.2">
      <c r="C587" s="466"/>
      <c r="E587" s="466"/>
      <c r="H587" s="466"/>
    </row>
    <row r="588" spans="3:8" ht="15.75" customHeight="1" x14ac:dyDescent="0.2">
      <c r="C588" s="466"/>
      <c r="E588" s="466"/>
      <c r="H588" s="466"/>
    </row>
    <row r="589" spans="3:8" ht="15.75" customHeight="1" x14ac:dyDescent="0.2">
      <c r="C589" s="466"/>
      <c r="E589" s="466"/>
      <c r="H589" s="466"/>
    </row>
    <row r="590" spans="3:8" ht="15.75" customHeight="1" x14ac:dyDescent="0.2">
      <c r="C590" s="466"/>
      <c r="E590" s="466"/>
      <c r="H590" s="466"/>
    </row>
    <row r="591" spans="3:8" ht="15.75" customHeight="1" x14ac:dyDescent="0.2">
      <c r="C591" s="466"/>
      <c r="E591" s="466"/>
      <c r="H591" s="466"/>
    </row>
    <row r="592" spans="3:8" ht="15.75" customHeight="1" x14ac:dyDescent="0.2">
      <c r="C592" s="466"/>
      <c r="E592" s="466"/>
      <c r="H592" s="466"/>
    </row>
    <row r="593" spans="3:8" ht="15.75" customHeight="1" x14ac:dyDescent="0.2">
      <c r="C593" s="466"/>
      <c r="E593" s="466"/>
      <c r="H593" s="466"/>
    </row>
    <row r="594" spans="3:8" ht="15.75" customHeight="1" x14ac:dyDescent="0.2">
      <c r="C594" s="466"/>
      <c r="E594" s="466"/>
      <c r="H594" s="466"/>
    </row>
    <row r="595" spans="3:8" ht="15.75" customHeight="1" x14ac:dyDescent="0.2">
      <c r="C595" s="466"/>
      <c r="E595" s="466"/>
      <c r="H595" s="466"/>
    </row>
    <row r="596" spans="3:8" ht="15.75" customHeight="1" x14ac:dyDescent="0.2">
      <c r="C596" s="466"/>
      <c r="E596" s="466"/>
      <c r="H596" s="466"/>
    </row>
    <row r="597" spans="3:8" ht="15.75" customHeight="1" x14ac:dyDescent="0.2">
      <c r="C597" s="466"/>
      <c r="E597" s="466"/>
      <c r="H597" s="466"/>
    </row>
    <row r="598" spans="3:8" ht="15.75" customHeight="1" x14ac:dyDescent="0.2">
      <c r="C598" s="466"/>
      <c r="E598" s="466"/>
      <c r="H598" s="466"/>
    </row>
    <row r="599" spans="3:8" ht="15.75" customHeight="1" x14ac:dyDescent="0.2">
      <c r="C599" s="466"/>
      <c r="E599" s="466"/>
      <c r="H599" s="466"/>
    </row>
    <row r="600" spans="3:8" ht="15.75" customHeight="1" x14ac:dyDescent="0.2">
      <c r="C600" s="466"/>
      <c r="E600" s="466"/>
      <c r="H600" s="466"/>
    </row>
    <row r="601" spans="3:8" ht="15.75" customHeight="1" x14ac:dyDescent="0.2">
      <c r="C601" s="466"/>
      <c r="E601" s="466"/>
      <c r="H601" s="466"/>
    </row>
    <row r="602" spans="3:8" ht="15.75" customHeight="1" x14ac:dyDescent="0.2">
      <c r="C602" s="466"/>
      <c r="E602" s="466"/>
      <c r="H602" s="466"/>
    </row>
    <row r="603" spans="3:8" ht="15.75" customHeight="1" x14ac:dyDescent="0.2">
      <c r="C603" s="466"/>
      <c r="E603" s="466"/>
      <c r="H603" s="466"/>
    </row>
    <row r="604" spans="3:8" ht="15.75" customHeight="1" x14ac:dyDescent="0.2">
      <c r="C604" s="466"/>
      <c r="E604" s="466"/>
      <c r="H604" s="466"/>
    </row>
    <row r="605" spans="3:8" ht="15.75" customHeight="1" x14ac:dyDescent="0.2">
      <c r="C605" s="466"/>
      <c r="E605" s="466"/>
      <c r="H605" s="466"/>
    </row>
    <row r="606" spans="3:8" ht="15.75" customHeight="1" x14ac:dyDescent="0.2">
      <c r="C606" s="466"/>
      <c r="E606" s="466"/>
      <c r="H606" s="466"/>
    </row>
    <row r="607" spans="3:8" ht="15.75" customHeight="1" x14ac:dyDescent="0.2">
      <c r="C607" s="466"/>
      <c r="E607" s="466"/>
      <c r="H607" s="466"/>
    </row>
    <row r="608" spans="3:8" ht="15.75" customHeight="1" x14ac:dyDescent="0.2">
      <c r="C608" s="466"/>
      <c r="E608" s="466"/>
      <c r="H608" s="466"/>
    </row>
    <row r="609" spans="3:8" ht="15.75" customHeight="1" x14ac:dyDescent="0.2">
      <c r="C609" s="466"/>
      <c r="E609" s="466"/>
      <c r="H609" s="466"/>
    </row>
    <row r="610" spans="3:8" ht="15.75" customHeight="1" x14ac:dyDescent="0.2">
      <c r="C610" s="466"/>
      <c r="E610" s="466"/>
      <c r="H610" s="466"/>
    </row>
    <row r="611" spans="3:8" ht="15.75" customHeight="1" x14ac:dyDescent="0.2">
      <c r="C611" s="466"/>
      <c r="E611" s="466"/>
      <c r="H611" s="466"/>
    </row>
    <row r="612" spans="3:8" ht="15.75" customHeight="1" x14ac:dyDescent="0.2">
      <c r="C612" s="466"/>
      <c r="E612" s="466"/>
      <c r="H612" s="466"/>
    </row>
    <row r="613" spans="3:8" ht="15.75" customHeight="1" x14ac:dyDescent="0.2">
      <c r="C613" s="466"/>
      <c r="E613" s="466"/>
      <c r="H613" s="466"/>
    </row>
    <row r="614" spans="3:8" ht="15.75" customHeight="1" x14ac:dyDescent="0.2">
      <c r="C614" s="466"/>
      <c r="E614" s="466"/>
      <c r="H614" s="466"/>
    </row>
    <row r="615" spans="3:8" ht="15.75" customHeight="1" x14ac:dyDescent="0.2">
      <c r="C615" s="466"/>
      <c r="E615" s="466"/>
      <c r="H615" s="466"/>
    </row>
    <row r="616" spans="3:8" ht="15.75" customHeight="1" x14ac:dyDescent="0.2">
      <c r="C616" s="466"/>
      <c r="E616" s="466"/>
      <c r="H616" s="466"/>
    </row>
    <row r="617" spans="3:8" ht="15.75" customHeight="1" x14ac:dyDescent="0.2">
      <c r="C617" s="466"/>
      <c r="E617" s="466"/>
      <c r="H617" s="466"/>
    </row>
    <row r="618" spans="3:8" ht="15.75" customHeight="1" x14ac:dyDescent="0.2">
      <c r="C618" s="466"/>
      <c r="E618" s="466"/>
      <c r="H618" s="466"/>
    </row>
    <row r="619" spans="3:8" ht="15.75" customHeight="1" x14ac:dyDescent="0.2">
      <c r="C619" s="466"/>
      <c r="E619" s="466"/>
      <c r="H619" s="466"/>
    </row>
    <row r="620" spans="3:8" ht="15.75" customHeight="1" x14ac:dyDescent="0.2">
      <c r="C620" s="466"/>
      <c r="E620" s="466"/>
      <c r="H620" s="466"/>
    </row>
    <row r="621" spans="3:8" ht="15.75" customHeight="1" x14ac:dyDescent="0.2">
      <c r="C621" s="466"/>
      <c r="E621" s="466"/>
      <c r="H621" s="466"/>
    </row>
    <row r="622" spans="3:8" ht="15.75" customHeight="1" x14ac:dyDescent="0.2">
      <c r="C622" s="466"/>
      <c r="E622" s="466"/>
      <c r="H622" s="466"/>
    </row>
    <row r="623" spans="3:8" ht="15.75" customHeight="1" x14ac:dyDescent="0.2">
      <c r="C623" s="466"/>
      <c r="E623" s="466"/>
      <c r="H623" s="466"/>
    </row>
    <row r="624" spans="3:8" ht="15.75" customHeight="1" x14ac:dyDescent="0.2">
      <c r="C624" s="466"/>
      <c r="E624" s="466"/>
      <c r="H624" s="466"/>
    </row>
    <row r="625" spans="3:8" ht="15.75" customHeight="1" x14ac:dyDescent="0.2">
      <c r="C625" s="466"/>
      <c r="E625" s="466"/>
      <c r="H625" s="466"/>
    </row>
    <row r="626" spans="3:8" ht="15.75" customHeight="1" x14ac:dyDescent="0.2">
      <c r="C626" s="466"/>
      <c r="E626" s="466"/>
      <c r="H626" s="466"/>
    </row>
    <row r="627" spans="3:8" ht="15.75" customHeight="1" x14ac:dyDescent="0.2">
      <c r="C627" s="466"/>
      <c r="E627" s="466"/>
      <c r="H627" s="466"/>
    </row>
    <row r="628" spans="3:8" ht="15.75" customHeight="1" x14ac:dyDescent="0.2">
      <c r="C628" s="466"/>
      <c r="E628" s="466"/>
      <c r="H628" s="466"/>
    </row>
    <row r="629" spans="3:8" ht="15.75" customHeight="1" x14ac:dyDescent="0.2">
      <c r="C629" s="466"/>
      <c r="E629" s="466"/>
      <c r="H629" s="466"/>
    </row>
    <row r="630" spans="3:8" ht="15.75" customHeight="1" x14ac:dyDescent="0.2">
      <c r="C630" s="466"/>
      <c r="E630" s="466"/>
      <c r="H630" s="466"/>
    </row>
    <row r="631" spans="3:8" ht="15.75" customHeight="1" x14ac:dyDescent="0.2">
      <c r="C631" s="466"/>
      <c r="E631" s="466"/>
      <c r="H631" s="466"/>
    </row>
    <row r="632" spans="3:8" ht="15.75" customHeight="1" x14ac:dyDescent="0.2">
      <c r="C632" s="466"/>
      <c r="E632" s="466"/>
      <c r="H632" s="466"/>
    </row>
    <row r="633" spans="3:8" ht="15.75" customHeight="1" x14ac:dyDescent="0.2">
      <c r="C633" s="466"/>
      <c r="E633" s="466"/>
      <c r="H633" s="466"/>
    </row>
    <row r="634" spans="3:8" ht="15.75" customHeight="1" x14ac:dyDescent="0.2">
      <c r="C634" s="466"/>
      <c r="E634" s="466"/>
      <c r="H634" s="466"/>
    </row>
    <row r="635" spans="3:8" ht="15.75" customHeight="1" x14ac:dyDescent="0.2">
      <c r="C635" s="466"/>
      <c r="E635" s="466"/>
      <c r="H635" s="466"/>
    </row>
    <row r="636" spans="3:8" ht="15.75" customHeight="1" x14ac:dyDescent="0.2">
      <c r="C636" s="466"/>
      <c r="E636" s="466"/>
      <c r="H636" s="466"/>
    </row>
    <row r="637" spans="3:8" ht="15.75" customHeight="1" x14ac:dyDescent="0.2">
      <c r="C637" s="466"/>
      <c r="E637" s="466"/>
      <c r="H637" s="466"/>
    </row>
    <row r="638" spans="3:8" ht="15.75" customHeight="1" x14ac:dyDescent="0.2">
      <c r="C638" s="466"/>
      <c r="E638" s="466"/>
      <c r="H638" s="466"/>
    </row>
    <row r="639" spans="3:8" ht="15.75" customHeight="1" x14ac:dyDescent="0.2">
      <c r="C639" s="466"/>
      <c r="E639" s="466"/>
      <c r="H639" s="466"/>
    </row>
    <row r="640" spans="3:8" ht="15.75" customHeight="1" x14ac:dyDescent="0.2">
      <c r="C640" s="466"/>
      <c r="E640" s="466"/>
      <c r="H640" s="466"/>
    </row>
    <row r="641" spans="3:8" ht="15.75" customHeight="1" x14ac:dyDescent="0.2">
      <c r="C641" s="466"/>
      <c r="E641" s="466"/>
      <c r="H641" s="466"/>
    </row>
    <row r="642" spans="3:8" ht="15.75" customHeight="1" x14ac:dyDescent="0.2">
      <c r="C642" s="466"/>
      <c r="E642" s="466"/>
      <c r="H642" s="466"/>
    </row>
    <row r="643" spans="3:8" ht="15.75" customHeight="1" x14ac:dyDescent="0.2">
      <c r="C643" s="466"/>
      <c r="E643" s="466"/>
      <c r="H643" s="466"/>
    </row>
    <row r="644" spans="3:8" ht="15.75" customHeight="1" x14ac:dyDescent="0.2">
      <c r="C644" s="466"/>
      <c r="E644" s="466"/>
      <c r="H644" s="466"/>
    </row>
    <row r="645" spans="3:8" ht="15.75" customHeight="1" x14ac:dyDescent="0.2">
      <c r="C645" s="466"/>
      <c r="E645" s="466"/>
      <c r="H645" s="466"/>
    </row>
    <row r="646" spans="3:8" ht="15.75" customHeight="1" x14ac:dyDescent="0.2">
      <c r="C646" s="466"/>
      <c r="E646" s="466"/>
      <c r="H646" s="466"/>
    </row>
    <row r="647" spans="3:8" ht="15.75" customHeight="1" x14ac:dyDescent="0.2">
      <c r="C647" s="466"/>
      <c r="E647" s="466"/>
      <c r="H647" s="466"/>
    </row>
    <row r="648" spans="3:8" ht="15.75" customHeight="1" x14ac:dyDescent="0.2">
      <c r="C648" s="466"/>
      <c r="E648" s="466"/>
      <c r="H648" s="466"/>
    </row>
    <row r="649" spans="3:8" ht="15.75" customHeight="1" x14ac:dyDescent="0.2">
      <c r="C649" s="466"/>
      <c r="E649" s="466"/>
      <c r="H649" s="466"/>
    </row>
    <row r="650" spans="3:8" ht="15.75" customHeight="1" x14ac:dyDescent="0.2">
      <c r="C650" s="466"/>
      <c r="E650" s="466"/>
      <c r="H650" s="466"/>
    </row>
    <row r="651" spans="3:8" ht="15.75" customHeight="1" x14ac:dyDescent="0.2">
      <c r="C651" s="466"/>
      <c r="E651" s="466"/>
      <c r="H651" s="466"/>
    </row>
    <row r="652" spans="3:8" ht="15.75" customHeight="1" x14ac:dyDescent="0.2">
      <c r="C652" s="466"/>
      <c r="E652" s="466"/>
      <c r="H652" s="466"/>
    </row>
    <row r="653" spans="3:8" ht="15.75" customHeight="1" x14ac:dyDescent="0.2">
      <c r="C653" s="466"/>
      <c r="E653" s="466"/>
      <c r="H653" s="466"/>
    </row>
    <row r="654" spans="3:8" ht="15.75" customHeight="1" x14ac:dyDescent="0.2">
      <c r="C654" s="466"/>
      <c r="E654" s="466"/>
      <c r="H654" s="466"/>
    </row>
    <row r="655" spans="3:8" ht="15.75" customHeight="1" x14ac:dyDescent="0.2">
      <c r="C655" s="466"/>
      <c r="E655" s="466"/>
      <c r="H655" s="466"/>
    </row>
    <row r="656" spans="3:8" ht="15.75" customHeight="1" x14ac:dyDescent="0.2">
      <c r="C656" s="466"/>
      <c r="E656" s="466"/>
      <c r="H656" s="466"/>
    </row>
    <row r="657" spans="3:8" ht="15.75" customHeight="1" x14ac:dyDescent="0.2">
      <c r="C657" s="466"/>
      <c r="E657" s="466"/>
      <c r="H657" s="466"/>
    </row>
    <row r="658" spans="3:8" ht="15.75" customHeight="1" x14ac:dyDescent="0.2">
      <c r="C658" s="466"/>
      <c r="E658" s="466"/>
      <c r="H658" s="466"/>
    </row>
    <row r="659" spans="3:8" ht="15.75" customHeight="1" x14ac:dyDescent="0.2">
      <c r="C659" s="466"/>
      <c r="E659" s="466"/>
      <c r="H659" s="466"/>
    </row>
    <row r="660" spans="3:8" ht="15.75" customHeight="1" x14ac:dyDescent="0.2">
      <c r="C660" s="466"/>
      <c r="E660" s="466"/>
      <c r="H660" s="466"/>
    </row>
    <row r="661" spans="3:8" ht="15.75" customHeight="1" x14ac:dyDescent="0.2">
      <c r="C661" s="466"/>
      <c r="E661" s="466"/>
      <c r="H661" s="466"/>
    </row>
    <row r="662" spans="3:8" ht="15.75" customHeight="1" x14ac:dyDescent="0.2">
      <c r="C662" s="466"/>
      <c r="E662" s="466"/>
      <c r="H662" s="466"/>
    </row>
    <row r="663" spans="3:8" ht="15.75" customHeight="1" x14ac:dyDescent="0.2">
      <c r="C663" s="466"/>
      <c r="E663" s="466"/>
      <c r="H663" s="466"/>
    </row>
    <row r="664" spans="3:8" ht="15.75" customHeight="1" x14ac:dyDescent="0.2">
      <c r="C664" s="466"/>
      <c r="E664" s="466"/>
      <c r="H664" s="466"/>
    </row>
    <row r="665" spans="3:8" ht="15.75" customHeight="1" x14ac:dyDescent="0.2">
      <c r="C665" s="466"/>
      <c r="E665" s="466"/>
      <c r="H665" s="466"/>
    </row>
    <row r="666" spans="3:8" ht="15.75" customHeight="1" x14ac:dyDescent="0.2">
      <c r="C666" s="466"/>
      <c r="E666" s="466"/>
      <c r="H666" s="466"/>
    </row>
    <row r="667" spans="3:8" ht="15.75" customHeight="1" x14ac:dyDescent="0.2">
      <c r="C667" s="466"/>
      <c r="E667" s="466"/>
      <c r="H667" s="466"/>
    </row>
    <row r="668" spans="3:8" ht="15.75" customHeight="1" x14ac:dyDescent="0.2">
      <c r="C668" s="466"/>
      <c r="E668" s="466"/>
      <c r="H668" s="466"/>
    </row>
    <row r="669" spans="3:8" ht="15.75" customHeight="1" x14ac:dyDescent="0.2">
      <c r="C669" s="466"/>
      <c r="E669" s="466"/>
      <c r="H669" s="466"/>
    </row>
    <row r="670" spans="3:8" ht="15.75" customHeight="1" x14ac:dyDescent="0.2">
      <c r="C670" s="466"/>
      <c r="E670" s="466"/>
      <c r="H670" s="466"/>
    </row>
    <row r="671" spans="3:8" ht="15.75" customHeight="1" x14ac:dyDescent="0.2">
      <c r="C671" s="466"/>
      <c r="E671" s="466"/>
      <c r="H671" s="466"/>
    </row>
    <row r="672" spans="3:8" ht="15.75" customHeight="1" x14ac:dyDescent="0.2">
      <c r="C672" s="466"/>
      <c r="E672" s="466"/>
      <c r="H672" s="466"/>
    </row>
    <row r="673" spans="3:8" ht="15.75" customHeight="1" x14ac:dyDescent="0.2">
      <c r="C673" s="466"/>
      <c r="E673" s="466"/>
      <c r="H673" s="466"/>
    </row>
    <row r="674" spans="3:8" ht="15.75" customHeight="1" x14ac:dyDescent="0.2">
      <c r="C674" s="466"/>
      <c r="E674" s="466"/>
      <c r="H674" s="466"/>
    </row>
    <row r="675" spans="3:8" ht="15.75" customHeight="1" x14ac:dyDescent="0.2">
      <c r="C675" s="466"/>
      <c r="E675" s="466"/>
      <c r="H675" s="466"/>
    </row>
    <row r="676" spans="3:8" ht="15.75" customHeight="1" x14ac:dyDescent="0.2">
      <c r="C676" s="466"/>
      <c r="E676" s="466"/>
      <c r="H676" s="466"/>
    </row>
    <row r="677" spans="3:8" ht="15.75" customHeight="1" x14ac:dyDescent="0.2">
      <c r="C677" s="466"/>
      <c r="E677" s="466"/>
      <c r="H677" s="466"/>
    </row>
    <row r="678" spans="3:8" ht="15.75" customHeight="1" x14ac:dyDescent="0.2">
      <c r="C678" s="466"/>
      <c r="E678" s="466"/>
      <c r="H678" s="466"/>
    </row>
    <row r="679" spans="3:8" ht="15.75" customHeight="1" x14ac:dyDescent="0.2">
      <c r="C679" s="466"/>
      <c r="E679" s="466"/>
      <c r="H679" s="466"/>
    </row>
    <row r="680" spans="3:8" ht="15.75" customHeight="1" x14ac:dyDescent="0.2">
      <c r="C680" s="466"/>
      <c r="E680" s="466"/>
      <c r="H680" s="466"/>
    </row>
    <row r="681" spans="3:8" ht="15.75" customHeight="1" x14ac:dyDescent="0.2">
      <c r="C681" s="466"/>
      <c r="E681" s="466"/>
      <c r="H681" s="466"/>
    </row>
    <row r="682" spans="3:8" ht="15.75" customHeight="1" x14ac:dyDescent="0.2">
      <c r="C682" s="466"/>
      <c r="E682" s="466"/>
      <c r="H682" s="466"/>
    </row>
    <row r="683" spans="3:8" ht="15.75" customHeight="1" x14ac:dyDescent="0.2">
      <c r="C683" s="466"/>
      <c r="E683" s="466"/>
      <c r="H683" s="466"/>
    </row>
    <row r="684" spans="3:8" ht="15.75" customHeight="1" x14ac:dyDescent="0.2">
      <c r="C684" s="466"/>
      <c r="E684" s="466"/>
      <c r="H684" s="466"/>
    </row>
    <row r="685" spans="3:8" ht="15.75" customHeight="1" x14ac:dyDescent="0.2">
      <c r="C685" s="466"/>
      <c r="E685" s="466"/>
      <c r="H685" s="466"/>
    </row>
    <row r="686" spans="3:8" ht="15.75" customHeight="1" x14ac:dyDescent="0.2">
      <c r="C686" s="466"/>
      <c r="E686" s="466"/>
      <c r="H686" s="466"/>
    </row>
    <row r="687" spans="3:8" ht="15.75" customHeight="1" x14ac:dyDescent="0.2">
      <c r="C687" s="466"/>
      <c r="E687" s="466"/>
      <c r="H687" s="466"/>
    </row>
    <row r="688" spans="3:8" ht="15.75" customHeight="1" x14ac:dyDescent="0.2">
      <c r="C688" s="466"/>
      <c r="E688" s="466"/>
      <c r="H688" s="466"/>
    </row>
    <row r="689" spans="3:8" ht="15.75" customHeight="1" x14ac:dyDescent="0.2">
      <c r="C689" s="466"/>
      <c r="E689" s="466"/>
      <c r="H689" s="466"/>
    </row>
    <row r="690" spans="3:8" ht="15.75" customHeight="1" x14ac:dyDescent="0.2">
      <c r="C690" s="466"/>
      <c r="E690" s="466"/>
      <c r="H690" s="466"/>
    </row>
    <row r="691" spans="3:8" ht="15.75" customHeight="1" x14ac:dyDescent="0.2">
      <c r="C691" s="466"/>
      <c r="E691" s="466"/>
      <c r="H691" s="466"/>
    </row>
    <row r="692" spans="3:8" ht="15.75" customHeight="1" x14ac:dyDescent="0.2">
      <c r="C692" s="466"/>
      <c r="E692" s="466"/>
      <c r="H692" s="466"/>
    </row>
    <row r="693" spans="3:8" ht="15.75" customHeight="1" x14ac:dyDescent="0.2">
      <c r="C693" s="466"/>
      <c r="E693" s="466"/>
      <c r="H693" s="466"/>
    </row>
    <row r="694" spans="3:8" ht="15.75" customHeight="1" x14ac:dyDescent="0.2">
      <c r="C694" s="466"/>
      <c r="E694" s="466"/>
      <c r="H694" s="466"/>
    </row>
    <row r="695" spans="3:8" ht="15.75" customHeight="1" x14ac:dyDescent="0.2">
      <c r="C695" s="466"/>
      <c r="E695" s="466"/>
      <c r="H695" s="466"/>
    </row>
    <row r="696" spans="3:8" ht="15.75" customHeight="1" x14ac:dyDescent="0.2">
      <c r="C696" s="466"/>
      <c r="E696" s="466"/>
      <c r="H696" s="466"/>
    </row>
    <row r="697" spans="3:8" ht="15.75" customHeight="1" x14ac:dyDescent="0.2">
      <c r="C697" s="466"/>
      <c r="E697" s="466"/>
      <c r="H697" s="466"/>
    </row>
    <row r="698" spans="3:8" ht="15.75" customHeight="1" x14ac:dyDescent="0.2">
      <c r="C698" s="466"/>
      <c r="E698" s="466"/>
      <c r="H698" s="466"/>
    </row>
    <row r="699" spans="3:8" ht="15.75" customHeight="1" x14ac:dyDescent="0.2">
      <c r="C699" s="466"/>
      <c r="E699" s="466"/>
      <c r="H699" s="466"/>
    </row>
    <row r="700" spans="3:8" ht="15.75" customHeight="1" x14ac:dyDescent="0.2">
      <c r="C700" s="466"/>
      <c r="E700" s="466"/>
      <c r="H700" s="466"/>
    </row>
    <row r="701" spans="3:8" ht="15.75" customHeight="1" x14ac:dyDescent="0.2">
      <c r="C701" s="466"/>
      <c r="E701" s="466"/>
      <c r="H701" s="466"/>
    </row>
    <row r="702" spans="3:8" ht="15.75" customHeight="1" x14ac:dyDescent="0.2">
      <c r="C702" s="466"/>
      <c r="E702" s="466"/>
      <c r="H702" s="466"/>
    </row>
    <row r="703" spans="3:8" ht="15.75" customHeight="1" x14ac:dyDescent="0.2">
      <c r="C703" s="466"/>
      <c r="E703" s="466"/>
      <c r="H703" s="466"/>
    </row>
    <row r="704" spans="3:8" ht="15.75" customHeight="1" x14ac:dyDescent="0.2">
      <c r="C704" s="466"/>
      <c r="E704" s="466"/>
      <c r="H704" s="466"/>
    </row>
    <row r="705" spans="3:8" ht="15.75" customHeight="1" x14ac:dyDescent="0.2">
      <c r="C705" s="466"/>
      <c r="E705" s="466"/>
      <c r="H705" s="466"/>
    </row>
    <row r="706" spans="3:8" ht="15.75" customHeight="1" x14ac:dyDescent="0.2">
      <c r="C706" s="466"/>
      <c r="E706" s="466"/>
      <c r="H706" s="466"/>
    </row>
    <row r="707" spans="3:8" ht="15.75" customHeight="1" x14ac:dyDescent="0.2">
      <c r="C707" s="466"/>
      <c r="E707" s="466"/>
      <c r="H707" s="466"/>
    </row>
    <row r="708" spans="3:8" ht="15.75" customHeight="1" x14ac:dyDescent="0.2">
      <c r="C708" s="466"/>
      <c r="E708" s="466"/>
      <c r="H708" s="466"/>
    </row>
    <row r="709" spans="3:8" ht="15.75" customHeight="1" x14ac:dyDescent="0.2">
      <c r="C709" s="466"/>
      <c r="E709" s="466"/>
      <c r="H709" s="466"/>
    </row>
    <row r="710" spans="3:8" ht="15.75" customHeight="1" x14ac:dyDescent="0.2">
      <c r="C710" s="466"/>
      <c r="E710" s="466"/>
      <c r="H710" s="466"/>
    </row>
    <row r="711" spans="3:8" ht="15.75" customHeight="1" x14ac:dyDescent="0.2">
      <c r="C711" s="466"/>
      <c r="E711" s="466"/>
      <c r="H711" s="466"/>
    </row>
    <row r="712" spans="3:8" ht="15.75" customHeight="1" x14ac:dyDescent="0.2">
      <c r="C712" s="466"/>
      <c r="E712" s="466"/>
      <c r="H712" s="466"/>
    </row>
    <row r="713" spans="3:8" ht="15.75" customHeight="1" x14ac:dyDescent="0.2">
      <c r="C713" s="466"/>
      <c r="E713" s="466"/>
      <c r="H713" s="466"/>
    </row>
    <row r="714" spans="3:8" ht="15.75" customHeight="1" x14ac:dyDescent="0.2">
      <c r="C714" s="466"/>
      <c r="E714" s="466"/>
      <c r="H714" s="466"/>
    </row>
    <row r="715" spans="3:8" ht="15.75" customHeight="1" x14ac:dyDescent="0.2">
      <c r="C715" s="466"/>
      <c r="E715" s="466"/>
      <c r="H715" s="466"/>
    </row>
    <row r="716" spans="3:8" ht="15.75" customHeight="1" x14ac:dyDescent="0.2">
      <c r="C716" s="466"/>
      <c r="E716" s="466"/>
      <c r="H716" s="466"/>
    </row>
    <row r="717" spans="3:8" ht="15.75" customHeight="1" x14ac:dyDescent="0.2">
      <c r="C717" s="466"/>
      <c r="E717" s="466"/>
      <c r="H717" s="466"/>
    </row>
    <row r="718" spans="3:8" ht="15.75" customHeight="1" x14ac:dyDescent="0.2">
      <c r="C718" s="466"/>
      <c r="E718" s="466"/>
      <c r="H718" s="466"/>
    </row>
    <row r="719" spans="3:8" ht="15.75" customHeight="1" x14ac:dyDescent="0.2">
      <c r="C719" s="466"/>
      <c r="E719" s="466"/>
      <c r="H719" s="466"/>
    </row>
    <row r="720" spans="3:8" ht="15.75" customHeight="1" x14ac:dyDescent="0.2">
      <c r="C720" s="466"/>
      <c r="E720" s="466"/>
      <c r="H720" s="466"/>
    </row>
    <row r="721" spans="3:8" ht="15.75" customHeight="1" x14ac:dyDescent="0.2">
      <c r="C721" s="466"/>
      <c r="E721" s="466"/>
      <c r="H721" s="466"/>
    </row>
    <row r="722" spans="3:8" ht="15.75" customHeight="1" x14ac:dyDescent="0.2">
      <c r="C722" s="466"/>
      <c r="E722" s="466"/>
      <c r="H722" s="466"/>
    </row>
    <row r="723" spans="3:8" ht="15.75" customHeight="1" x14ac:dyDescent="0.2">
      <c r="C723" s="466"/>
      <c r="E723" s="466"/>
      <c r="H723" s="466"/>
    </row>
    <row r="724" spans="3:8" ht="15.75" customHeight="1" x14ac:dyDescent="0.2">
      <c r="C724" s="466"/>
      <c r="E724" s="466"/>
      <c r="H724" s="466"/>
    </row>
    <row r="725" spans="3:8" ht="15.75" customHeight="1" x14ac:dyDescent="0.2">
      <c r="C725" s="466"/>
      <c r="E725" s="466"/>
      <c r="H725" s="466"/>
    </row>
    <row r="726" spans="3:8" ht="15.75" customHeight="1" x14ac:dyDescent="0.2">
      <c r="C726" s="466"/>
      <c r="E726" s="466"/>
      <c r="H726" s="466"/>
    </row>
    <row r="727" spans="3:8" ht="15.75" customHeight="1" x14ac:dyDescent="0.2">
      <c r="C727" s="466"/>
      <c r="E727" s="466"/>
      <c r="H727" s="466"/>
    </row>
    <row r="728" spans="3:8" ht="15.75" customHeight="1" x14ac:dyDescent="0.2">
      <c r="C728" s="466"/>
      <c r="E728" s="466"/>
      <c r="H728" s="466"/>
    </row>
    <row r="729" spans="3:8" ht="15.75" customHeight="1" x14ac:dyDescent="0.2">
      <c r="C729" s="466"/>
      <c r="E729" s="466"/>
      <c r="H729" s="466"/>
    </row>
    <row r="730" spans="3:8" ht="15.75" customHeight="1" x14ac:dyDescent="0.2">
      <c r="C730" s="466"/>
      <c r="E730" s="466"/>
      <c r="H730" s="466"/>
    </row>
    <row r="731" spans="3:8" ht="15.75" customHeight="1" x14ac:dyDescent="0.2">
      <c r="C731" s="466"/>
      <c r="E731" s="466"/>
      <c r="H731" s="466"/>
    </row>
    <row r="732" spans="3:8" ht="15.75" customHeight="1" x14ac:dyDescent="0.2">
      <c r="C732" s="466"/>
      <c r="E732" s="466"/>
      <c r="H732" s="466"/>
    </row>
    <row r="733" spans="3:8" ht="15.75" customHeight="1" x14ac:dyDescent="0.2">
      <c r="C733" s="466"/>
      <c r="E733" s="466"/>
      <c r="H733" s="466"/>
    </row>
    <row r="734" spans="3:8" ht="15.75" customHeight="1" x14ac:dyDescent="0.2">
      <c r="C734" s="466"/>
      <c r="E734" s="466"/>
      <c r="H734" s="466"/>
    </row>
    <row r="735" spans="3:8" ht="15.75" customHeight="1" x14ac:dyDescent="0.2">
      <c r="C735" s="466"/>
      <c r="E735" s="466"/>
      <c r="H735" s="466"/>
    </row>
    <row r="736" spans="3:8" ht="15.75" customHeight="1" x14ac:dyDescent="0.2">
      <c r="C736" s="466"/>
      <c r="E736" s="466"/>
      <c r="H736" s="466"/>
    </row>
    <row r="737" spans="3:8" ht="15.75" customHeight="1" x14ac:dyDescent="0.2">
      <c r="C737" s="466"/>
      <c r="E737" s="466"/>
      <c r="H737" s="466"/>
    </row>
    <row r="738" spans="3:8" ht="15.75" customHeight="1" x14ac:dyDescent="0.2">
      <c r="C738" s="466"/>
      <c r="E738" s="466"/>
      <c r="H738" s="466"/>
    </row>
    <row r="739" spans="3:8" ht="15.75" customHeight="1" x14ac:dyDescent="0.2">
      <c r="C739" s="466"/>
      <c r="E739" s="466"/>
      <c r="H739" s="466"/>
    </row>
    <row r="740" spans="3:8" ht="15.75" customHeight="1" x14ac:dyDescent="0.2">
      <c r="C740" s="466"/>
      <c r="E740" s="466"/>
      <c r="H740" s="466"/>
    </row>
    <row r="741" spans="3:8" ht="15.75" customHeight="1" x14ac:dyDescent="0.2">
      <c r="C741" s="466"/>
      <c r="E741" s="466"/>
      <c r="H741" s="466"/>
    </row>
    <row r="742" spans="3:8" ht="15.75" customHeight="1" x14ac:dyDescent="0.2">
      <c r="C742" s="466"/>
      <c r="E742" s="466"/>
      <c r="H742" s="466"/>
    </row>
    <row r="743" spans="3:8" ht="15.75" customHeight="1" x14ac:dyDescent="0.2">
      <c r="C743" s="466"/>
      <c r="E743" s="466"/>
      <c r="H743" s="466"/>
    </row>
    <row r="744" spans="3:8" ht="15.75" customHeight="1" x14ac:dyDescent="0.2">
      <c r="C744" s="466"/>
      <c r="E744" s="466"/>
      <c r="H744" s="466"/>
    </row>
    <row r="745" spans="3:8" ht="15.75" customHeight="1" x14ac:dyDescent="0.2">
      <c r="C745" s="466"/>
      <c r="E745" s="466"/>
      <c r="H745" s="466"/>
    </row>
    <row r="746" spans="3:8" ht="15.75" customHeight="1" x14ac:dyDescent="0.2">
      <c r="C746" s="466"/>
      <c r="E746" s="466"/>
      <c r="H746" s="466"/>
    </row>
    <row r="747" spans="3:8" ht="15.75" customHeight="1" x14ac:dyDescent="0.2">
      <c r="C747" s="466"/>
      <c r="E747" s="466"/>
      <c r="H747" s="466"/>
    </row>
    <row r="748" spans="3:8" ht="15.75" customHeight="1" x14ac:dyDescent="0.2">
      <c r="C748" s="466"/>
      <c r="E748" s="466"/>
      <c r="H748" s="466"/>
    </row>
    <row r="749" spans="3:8" ht="15.75" customHeight="1" x14ac:dyDescent="0.2">
      <c r="C749" s="466"/>
      <c r="E749" s="466"/>
      <c r="H749" s="466"/>
    </row>
    <row r="750" spans="3:8" ht="15.75" customHeight="1" x14ac:dyDescent="0.2">
      <c r="C750" s="466"/>
      <c r="E750" s="466"/>
      <c r="H750" s="466"/>
    </row>
    <row r="751" spans="3:8" ht="15.75" customHeight="1" x14ac:dyDescent="0.2">
      <c r="C751" s="466"/>
      <c r="E751" s="466"/>
      <c r="H751" s="466"/>
    </row>
    <row r="752" spans="3:8" ht="15.75" customHeight="1" x14ac:dyDescent="0.2">
      <c r="C752" s="466"/>
      <c r="E752" s="466"/>
      <c r="H752" s="466"/>
    </row>
    <row r="753" spans="3:8" ht="15.75" customHeight="1" x14ac:dyDescent="0.2">
      <c r="C753" s="466"/>
      <c r="E753" s="466"/>
      <c r="H753" s="466"/>
    </row>
    <row r="754" spans="3:8" ht="15.75" customHeight="1" x14ac:dyDescent="0.2">
      <c r="C754" s="466"/>
      <c r="E754" s="466"/>
      <c r="H754" s="466"/>
    </row>
    <row r="755" spans="3:8" ht="15.75" customHeight="1" x14ac:dyDescent="0.2">
      <c r="C755" s="466"/>
      <c r="E755" s="466"/>
      <c r="H755" s="466"/>
    </row>
    <row r="756" spans="3:8" ht="15.75" customHeight="1" x14ac:dyDescent="0.2">
      <c r="C756" s="466"/>
      <c r="E756" s="466"/>
      <c r="H756" s="466"/>
    </row>
    <row r="757" spans="3:8" ht="15.75" customHeight="1" x14ac:dyDescent="0.2">
      <c r="C757" s="466"/>
      <c r="E757" s="466"/>
      <c r="H757" s="466"/>
    </row>
    <row r="758" spans="3:8" ht="15.75" customHeight="1" x14ac:dyDescent="0.2">
      <c r="C758" s="466"/>
      <c r="E758" s="466"/>
      <c r="H758" s="466"/>
    </row>
    <row r="759" spans="3:8" ht="15.75" customHeight="1" x14ac:dyDescent="0.2">
      <c r="C759" s="466"/>
      <c r="E759" s="466"/>
      <c r="H759" s="466"/>
    </row>
    <row r="760" spans="3:8" ht="15.75" customHeight="1" x14ac:dyDescent="0.2">
      <c r="C760" s="466"/>
      <c r="E760" s="466"/>
      <c r="H760" s="466"/>
    </row>
    <row r="761" spans="3:8" ht="15.75" customHeight="1" x14ac:dyDescent="0.2">
      <c r="C761" s="466"/>
      <c r="E761" s="466"/>
      <c r="H761" s="466"/>
    </row>
    <row r="762" spans="3:8" ht="15.75" customHeight="1" x14ac:dyDescent="0.2">
      <c r="C762" s="466"/>
      <c r="E762" s="466"/>
      <c r="H762" s="466"/>
    </row>
    <row r="763" spans="3:8" ht="15.75" customHeight="1" x14ac:dyDescent="0.2">
      <c r="C763" s="466"/>
      <c r="E763" s="466"/>
      <c r="H763" s="466"/>
    </row>
    <row r="764" spans="3:8" ht="15.75" customHeight="1" x14ac:dyDescent="0.2">
      <c r="C764" s="466"/>
      <c r="E764" s="466"/>
      <c r="H764" s="466"/>
    </row>
    <row r="765" spans="3:8" ht="15.75" customHeight="1" x14ac:dyDescent="0.2">
      <c r="C765" s="466"/>
      <c r="E765" s="466"/>
      <c r="H765" s="466"/>
    </row>
    <row r="766" spans="3:8" ht="15.75" customHeight="1" x14ac:dyDescent="0.2">
      <c r="C766" s="466"/>
      <c r="E766" s="466"/>
      <c r="H766" s="466"/>
    </row>
    <row r="767" spans="3:8" ht="15.75" customHeight="1" x14ac:dyDescent="0.2">
      <c r="C767" s="466"/>
      <c r="E767" s="466"/>
      <c r="H767" s="466"/>
    </row>
    <row r="768" spans="3:8" ht="15.75" customHeight="1" x14ac:dyDescent="0.2">
      <c r="C768" s="466"/>
      <c r="E768" s="466"/>
      <c r="H768" s="466"/>
    </row>
    <row r="769" spans="3:8" ht="15.75" customHeight="1" x14ac:dyDescent="0.2">
      <c r="C769" s="466"/>
      <c r="E769" s="466"/>
      <c r="H769" s="466"/>
    </row>
    <row r="770" spans="3:8" ht="15.75" customHeight="1" x14ac:dyDescent="0.2">
      <c r="C770" s="466"/>
      <c r="E770" s="466"/>
      <c r="H770" s="466"/>
    </row>
    <row r="771" spans="3:8" ht="15.75" customHeight="1" x14ac:dyDescent="0.2">
      <c r="C771" s="466"/>
      <c r="E771" s="466"/>
      <c r="H771" s="466"/>
    </row>
    <row r="772" spans="3:8" ht="15.75" customHeight="1" x14ac:dyDescent="0.2">
      <c r="C772" s="466"/>
      <c r="E772" s="466"/>
      <c r="H772" s="466"/>
    </row>
    <row r="773" spans="3:8" ht="15.75" customHeight="1" x14ac:dyDescent="0.2">
      <c r="C773" s="466"/>
      <c r="E773" s="466"/>
      <c r="H773" s="466"/>
    </row>
    <row r="774" spans="3:8" ht="15.75" customHeight="1" x14ac:dyDescent="0.2">
      <c r="C774" s="466"/>
      <c r="E774" s="466"/>
      <c r="H774" s="466"/>
    </row>
    <row r="775" spans="3:8" ht="15.75" customHeight="1" x14ac:dyDescent="0.2">
      <c r="C775" s="466"/>
      <c r="E775" s="466"/>
      <c r="H775" s="466"/>
    </row>
    <row r="776" spans="3:8" ht="15.75" customHeight="1" x14ac:dyDescent="0.2">
      <c r="C776" s="466"/>
      <c r="E776" s="466"/>
      <c r="H776" s="466"/>
    </row>
    <row r="777" spans="3:8" ht="15.75" customHeight="1" x14ac:dyDescent="0.2">
      <c r="C777" s="466"/>
      <c r="E777" s="466"/>
      <c r="H777" s="466"/>
    </row>
    <row r="778" spans="3:8" ht="15.75" customHeight="1" x14ac:dyDescent="0.2">
      <c r="C778" s="466"/>
      <c r="E778" s="466"/>
      <c r="H778" s="466"/>
    </row>
    <row r="779" spans="3:8" ht="15.75" customHeight="1" x14ac:dyDescent="0.2">
      <c r="C779" s="466"/>
      <c r="E779" s="466"/>
      <c r="H779" s="466"/>
    </row>
    <row r="780" spans="3:8" ht="15.75" customHeight="1" x14ac:dyDescent="0.2">
      <c r="C780" s="466"/>
      <c r="E780" s="466"/>
      <c r="H780" s="466"/>
    </row>
    <row r="781" spans="3:8" ht="15.75" customHeight="1" x14ac:dyDescent="0.2">
      <c r="C781" s="466"/>
      <c r="E781" s="466"/>
      <c r="H781" s="466"/>
    </row>
    <row r="782" spans="3:8" ht="15.75" customHeight="1" x14ac:dyDescent="0.2">
      <c r="C782" s="466"/>
      <c r="E782" s="466"/>
      <c r="H782" s="466"/>
    </row>
    <row r="783" spans="3:8" ht="15.75" customHeight="1" x14ac:dyDescent="0.2">
      <c r="C783" s="466"/>
      <c r="E783" s="466"/>
      <c r="H783" s="466"/>
    </row>
    <row r="784" spans="3:8" ht="15.75" customHeight="1" x14ac:dyDescent="0.2">
      <c r="C784" s="466"/>
      <c r="E784" s="466"/>
      <c r="H784" s="466"/>
    </row>
    <row r="785" spans="3:8" ht="15.75" customHeight="1" x14ac:dyDescent="0.2">
      <c r="C785" s="466"/>
      <c r="E785" s="466"/>
      <c r="H785" s="466"/>
    </row>
    <row r="786" spans="3:8" ht="15.75" customHeight="1" x14ac:dyDescent="0.2">
      <c r="C786" s="466"/>
      <c r="E786" s="466"/>
      <c r="H786" s="466"/>
    </row>
    <row r="787" spans="3:8" ht="15.75" customHeight="1" x14ac:dyDescent="0.2">
      <c r="C787" s="466"/>
      <c r="E787" s="466"/>
      <c r="H787" s="466"/>
    </row>
    <row r="788" spans="3:8" ht="15.75" customHeight="1" x14ac:dyDescent="0.2">
      <c r="C788" s="466"/>
      <c r="E788" s="466"/>
      <c r="H788" s="466"/>
    </row>
    <row r="789" spans="3:8" ht="15.75" customHeight="1" x14ac:dyDescent="0.2">
      <c r="C789" s="466"/>
      <c r="E789" s="466"/>
      <c r="H789" s="466"/>
    </row>
    <row r="790" spans="3:8" ht="15.75" customHeight="1" x14ac:dyDescent="0.2">
      <c r="C790" s="466"/>
      <c r="E790" s="466"/>
      <c r="H790" s="466"/>
    </row>
    <row r="791" spans="3:8" ht="15.75" customHeight="1" x14ac:dyDescent="0.2">
      <c r="C791" s="466"/>
      <c r="E791" s="466"/>
      <c r="H791" s="466"/>
    </row>
    <row r="792" spans="3:8" ht="15.75" customHeight="1" x14ac:dyDescent="0.2">
      <c r="C792" s="466"/>
      <c r="E792" s="466"/>
      <c r="H792" s="466"/>
    </row>
    <row r="793" spans="3:8" ht="15.75" customHeight="1" x14ac:dyDescent="0.2">
      <c r="C793" s="466"/>
      <c r="E793" s="466"/>
      <c r="H793" s="466"/>
    </row>
    <row r="794" spans="3:8" ht="15.75" customHeight="1" x14ac:dyDescent="0.2">
      <c r="C794" s="466"/>
      <c r="E794" s="466"/>
      <c r="H794" s="466"/>
    </row>
    <row r="795" spans="3:8" ht="15.75" customHeight="1" x14ac:dyDescent="0.2">
      <c r="C795" s="466"/>
      <c r="E795" s="466"/>
      <c r="H795" s="466"/>
    </row>
    <row r="796" spans="3:8" ht="15.75" customHeight="1" x14ac:dyDescent="0.2">
      <c r="C796" s="466"/>
      <c r="E796" s="466"/>
      <c r="H796" s="466"/>
    </row>
    <row r="797" spans="3:8" ht="15.75" customHeight="1" x14ac:dyDescent="0.2">
      <c r="C797" s="466"/>
      <c r="E797" s="466"/>
      <c r="H797" s="466"/>
    </row>
    <row r="798" spans="3:8" ht="15.75" customHeight="1" x14ac:dyDescent="0.2">
      <c r="C798" s="466"/>
      <c r="E798" s="466"/>
      <c r="H798" s="466"/>
    </row>
    <row r="799" spans="3:8" ht="15.75" customHeight="1" x14ac:dyDescent="0.2">
      <c r="C799" s="466"/>
      <c r="E799" s="466"/>
      <c r="H799" s="466"/>
    </row>
    <row r="800" spans="3:8" ht="15.75" customHeight="1" x14ac:dyDescent="0.2">
      <c r="C800" s="466"/>
      <c r="E800" s="466"/>
      <c r="H800" s="466"/>
    </row>
    <row r="801" spans="3:8" ht="15.75" customHeight="1" x14ac:dyDescent="0.2">
      <c r="C801" s="466"/>
      <c r="E801" s="466"/>
      <c r="H801" s="466"/>
    </row>
    <row r="802" spans="3:8" ht="15.75" customHeight="1" x14ac:dyDescent="0.2">
      <c r="C802" s="466"/>
      <c r="E802" s="466"/>
      <c r="H802" s="466"/>
    </row>
    <row r="803" spans="3:8" ht="15.75" customHeight="1" x14ac:dyDescent="0.2">
      <c r="C803" s="466"/>
      <c r="E803" s="466"/>
      <c r="H803" s="466"/>
    </row>
    <row r="804" spans="3:8" ht="15.75" customHeight="1" x14ac:dyDescent="0.2">
      <c r="C804" s="466"/>
      <c r="E804" s="466"/>
      <c r="H804" s="466"/>
    </row>
    <row r="805" spans="3:8" ht="15.75" customHeight="1" x14ac:dyDescent="0.2">
      <c r="C805" s="466"/>
      <c r="E805" s="466"/>
      <c r="H805" s="466"/>
    </row>
    <row r="806" spans="3:8" ht="15.75" customHeight="1" x14ac:dyDescent="0.2">
      <c r="C806" s="466"/>
      <c r="E806" s="466"/>
      <c r="H806" s="466"/>
    </row>
    <row r="807" spans="3:8" ht="15.75" customHeight="1" x14ac:dyDescent="0.2">
      <c r="C807" s="466"/>
      <c r="E807" s="466"/>
      <c r="H807" s="466"/>
    </row>
    <row r="808" spans="3:8" ht="15.75" customHeight="1" x14ac:dyDescent="0.2">
      <c r="C808" s="466"/>
      <c r="E808" s="466"/>
      <c r="H808" s="466"/>
    </row>
    <row r="809" spans="3:8" ht="15.75" customHeight="1" x14ac:dyDescent="0.2">
      <c r="C809" s="466"/>
      <c r="E809" s="466"/>
      <c r="H809" s="466"/>
    </row>
    <row r="810" spans="3:8" ht="15.75" customHeight="1" x14ac:dyDescent="0.2">
      <c r="C810" s="466"/>
      <c r="E810" s="466"/>
      <c r="H810" s="466"/>
    </row>
    <row r="811" spans="3:8" ht="15.75" customHeight="1" x14ac:dyDescent="0.2">
      <c r="C811" s="466"/>
      <c r="E811" s="466"/>
      <c r="H811" s="466"/>
    </row>
    <row r="812" spans="3:8" ht="15.75" customHeight="1" x14ac:dyDescent="0.2">
      <c r="C812" s="466"/>
      <c r="E812" s="466"/>
      <c r="H812" s="466"/>
    </row>
    <row r="813" spans="3:8" ht="15.75" customHeight="1" x14ac:dyDescent="0.2">
      <c r="C813" s="466"/>
      <c r="E813" s="466"/>
      <c r="H813" s="466"/>
    </row>
    <row r="814" spans="3:8" ht="15.75" customHeight="1" x14ac:dyDescent="0.2">
      <c r="C814" s="466"/>
      <c r="E814" s="466"/>
      <c r="H814" s="466"/>
    </row>
    <row r="815" spans="3:8" ht="15.75" customHeight="1" x14ac:dyDescent="0.2">
      <c r="C815" s="466"/>
      <c r="E815" s="466"/>
      <c r="H815" s="466"/>
    </row>
    <row r="816" spans="3:8" ht="15.75" customHeight="1" x14ac:dyDescent="0.2">
      <c r="C816" s="466"/>
      <c r="E816" s="466"/>
      <c r="H816" s="466"/>
    </row>
    <row r="817" spans="3:8" ht="15.75" customHeight="1" x14ac:dyDescent="0.2">
      <c r="C817" s="466"/>
      <c r="E817" s="466"/>
      <c r="H817" s="466"/>
    </row>
    <row r="818" spans="3:8" ht="15.75" customHeight="1" x14ac:dyDescent="0.2">
      <c r="C818" s="466"/>
      <c r="E818" s="466"/>
      <c r="H818" s="466"/>
    </row>
    <row r="819" spans="3:8" ht="15.75" customHeight="1" x14ac:dyDescent="0.2">
      <c r="C819" s="466"/>
      <c r="E819" s="466"/>
      <c r="H819" s="466"/>
    </row>
    <row r="820" spans="3:8" ht="15.75" customHeight="1" x14ac:dyDescent="0.2">
      <c r="C820" s="466"/>
      <c r="E820" s="466"/>
      <c r="H820" s="466"/>
    </row>
    <row r="821" spans="3:8" ht="15.75" customHeight="1" x14ac:dyDescent="0.2">
      <c r="C821" s="466"/>
      <c r="E821" s="466"/>
      <c r="H821" s="466"/>
    </row>
    <row r="822" spans="3:8" ht="15.75" customHeight="1" x14ac:dyDescent="0.2">
      <c r="C822" s="466"/>
      <c r="E822" s="466"/>
      <c r="H822" s="466"/>
    </row>
    <row r="823" spans="3:8" ht="15.75" customHeight="1" x14ac:dyDescent="0.2">
      <c r="C823" s="466"/>
      <c r="E823" s="466"/>
      <c r="H823" s="466"/>
    </row>
    <row r="824" spans="3:8" ht="15.75" customHeight="1" x14ac:dyDescent="0.2">
      <c r="C824" s="466"/>
      <c r="E824" s="466"/>
      <c r="H824" s="466"/>
    </row>
    <row r="825" spans="3:8" ht="15.75" customHeight="1" x14ac:dyDescent="0.2">
      <c r="C825" s="466"/>
      <c r="E825" s="466"/>
      <c r="H825" s="466"/>
    </row>
    <row r="826" spans="3:8" ht="15.75" customHeight="1" x14ac:dyDescent="0.2">
      <c r="C826" s="466"/>
      <c r="E826" s="466"/>
      <c r="H826" s="466"/>
    </row>
    <row r="827" spans="3:8" ht="15.75" customHeight="1" x14ac:dyDescent="0.2">
      <c r="C827" s="466"/>
      <c r="E827" s="466"/>
      <c r="H827" s="466"/>
    </row>
    <row r="828" spans="3:8" ht="15.75" customHeight="1" x14ac:dyDescent="0.2">
      <c r="C828" s="466"/>
      <c r="E828" s="466"/>
      <c r="H828" s="466"/>
    </row>
    <row r="829" spans="3:8" ht="15.75" customHeight="1" x14ac:dyDescent="0.2">
      <c r="C829" s="466"/>
      <c r="E829" s="466"/>
      <c r="H829" s="466"/>
    </row>
    <row r="830" spans="3:8" ht="15.75" customHeight="1" x14ac:dyDescent="0.2">
      <c r="C830" s="466"/>
      <c r="E830" s="466"/>
      <c r="H830" s="466"/>
    </row>
    <row r="831" spans="3:8" ht="15.75" customHeight="1" x14ac:dyDescent="0.2">
      <c r="C831" s="466"/>
      <c r="E831" s="466"/>
      <c r="H831" s="466"/>
    </row>
    <row r="832" spans="3:8" ht="15.75" customHeight="1" x14ac:dyDescent="0.2">
      <c r="C832" s="466"/>
      <c r="E832" s="466"/>
      <c r="H832" s="466"/>
    </row>
    <row r="833" spans="3:8" ht="15.75" customHeight="1" x14ac:dyDescent="0.2">
      <c r="C833" s="466"/>
      <c r="E833" s="466"/>
      <c r="H833" s="466"/>
    </row>
    <row r="834" spans="3:8" ht="15.75" customHeight="1" x14ac:dyDescent="0.2">
      <c r="C834" s="466"/>
      <c r="E834" s="466"/>
      <c r="H834" s="466"/>
    </row>
    <row r="835" spans="3:8" ht="15.75" customHeight="1" x14ac:dyDescent="0.2">
      <c r="C835" s="466"/>
      <c r="E835" s="466"/>
      <c r="H835" s="466"/>
    </row>
    <row r="836" spans="3:8" ht="15.75" customHeight="1" x14ac:dyDescent="0.2">
      <c r="C836" s="466"/>
      <c r="E836" s="466"/>
      <c r="H836" s="466"/>
    </row>
    <row r="837" spans="3:8" ht="15.75" customHeight="1" x14ac:dyDescent="0.2">
      <c r="C837" s="466"/>
      <c r="E837" s="466"/>
      <c r="H837" s="466"/>
    </row>
    <row r="838" spans="3:8" ht="15.75" customHeight="1" x14ac:dyDescent="0.2">
      <c r="C838" s="466"/>
      <c r="E838" s="466"/>
      <c r="H838" s="466"/>
    </row>
    <row r="839" spans="3:8" ht="15.75" customHeight="1" x14ac:dyDescent="0.2">
      <c r="C839" s="466"/>
      <c r="E839" s="466"/>
      <c r="H839" s="466"/>
    </row>
    <row r="840" spans="3:8" ht="15.75" customHeight="1" x14ac:dyDescent="0.2">
      <c r="C840" s="466"/>
      <c r="E840" s="466"/>
      <c r="H840" s="466"/>
    </row>
    <row r="841" spans="3:8" ht="15.75" customHeight="1" x14ac:dyDescent="0.2">
      <c r="C841" s="466"/>
      <c r="E841" s="466"/>
      <c r="H841" s="466"/>
    </row>
    <row r="842" spans="3:8" ht="15.75" customHeight="1" x14ac:dyDescent="0.2">
      <c r="C842" s="466"/>
      <c r="E842" s="466"/>
      <c r="H842" s="466"/>
    </row>
    <row r="843" spans="3:8" ht="15.75" customHeight="1" x14ac:dyDescent="0.2">
      <c r="C843" s="466"/>
      <c r="E843" s="466"/>
      <c r="H843" s="466"/>
    </row>
    <row r="844" spans="3:8" ht="15.75" customHeight="1" x14ac:dyDescent="0.2">
      <c r="C844" s="466"/>
      <c r="E844" s="466"/>
      <c r="H844" s="466"/>
    </row>
    <row r="845" spans="3:8" ht="15.75" customHeight="1" x14ac:dyDescent="0.2">
      <c r="C845" s="466"/>
      <c r="E845" s="466"/>
      <c r="H845" s="466"/>
    </row>
    <row r="846" spans="3:8" ht="15.75" customHeight="1" x14ac:dyDescent="0.2">
      <c r="C846" s="466"/>
      <c r="E846" s="466"/>
      <c r="H846" s="466"/>
    </row>
    <row r="847" spans="3:8" ht="15.75" customHeight="1" x14ac:dyDescent="0.2">
      <c r="C847" s="466"/>
      <c r="E847" s="466"/>
      <c r="H847" s="466"/>
    </row>
    <row r="848" spans="3:8" ht="15.75" customHeight="1" x14ac:dyDescent="0.2">
      <c r="C848" s="466"/>
      <c r="E848" s="466"/>
      <c r="H848" s="466"/>
    </row>
    <row r="849" spans="3:8" ht="15.75" customHeight="1" x14ac:dyDescent="0.2">
      <c r="C849" s="466"/>
      <c r="E849" s="466"/>
      <c r="H849" s="466"/>
    </row>
    <row r="850" spans="3:8" ht="15.75" customHeight="1" x14ac:dyDescent="0.2">
      <c r="C850" s="466"/>
      <c r="E850" s="466"/>
      <c r="H850" s="466"/>
    </row>
    <row r="851" spans="3:8" ht="15.75" customHeight="1" x14ac:dyDescent="0.2">
      <c r="C851" s="466"/>
      <c r="E851" s="466"/>
      <c r="H851" s="466"/>
    </row>
    <row r="852" spans="3:8" ht="15.75" customHeight="1" x14ac:dyDescent="0.2">
      <c r="C852" s="466"/>
      <c r="E852" s="466"/>
      <c r="H852" s="466"/>
    </row>
    <row r="853" spans="3:8" ht="15.75" customHeight="1" x14ac:dyDescent="0.2">
      <c r="C853" s="466"/>
      <c r="E853" s="466"/>
      <c r="H853" s="466"/>
    </row>
    <row r="854" spans="3:8" ht="15.75" customHeight="1" x14ac:dyDescent="0.2">
      <c r="C854" s="466"/>
      <c r="E854" s="466"/>
      <c r="H854" s="466"/>
    </row>
    <row r="855" spans="3:8" ht="15.75" customHeight="1" x14ac:dyDescent="0.2">
      <c r="C855" s="466"/>
      <c r="E855" s="466"/>
      <c r="H855" s="466"/>
    </row>
    <row r="856" spans="3:8" ht="15.75" customHeight="1" x14ac:dyDescent="0.2">
      <c r="C856" s="466"/>
      <c r="E856" s="466"/>
      <c r="H856" s="466"/>
    </row>
    <row r="857" spans="3:8" ht="15.75" customHeight="1" x14ac:dyDescent="0.2">
      <c r="C857" s="466"/>
      <c r="E857" s="466"/>
      <c r="H857" s="466"/>
    </row>
    <row r="858" spans="3:8" ht="15.75" customHeight="1" x14ac:dyDescent="0.2">
      <c r="C858" s="466"/>
      <c r="E858" s="466"/>
      <c r="H858" s="466"/>
    </row>
    <row r="859" spans="3:8" ht="15.75" customHeight="1" x14ac:dyDescent="0.2">
      <c r="C859" s="466"/>
      <c r="E859" s="466"/>
      <c r="H859" s="466"/>
    </row>
    <row r="860" spans="3:8" ht="15.75" customHeight="1" x14ac:dyDescent="0.2">
      <c r="C860" s="466"/>
      <c r="E860" s="466"/>
      <c r="H860" s="466"/>
    </row>
    <row r="861" spans="3:8" ht="15.75" customHeight="1" x14ac:dyDescent="0.2">
      <c r="C861" s="466"/>
      <c r="E861" s="466"/>
      <c r="H861" s="466"/>
    </row>
    <row r="862" spans="3:8" ht="15.75" customHeight="1" x14ac:dyDescent="0.2">
      <c r="C862" s="466"/>
      <c r="E862" s="466"/>
      <c r="H862" s="466"/>
    </row>
    <row r="863" spans="3:8" ht="15.75" customHeight="1" x14ac:dyDescent="0.2">
      <c r="C863" s="466"/>
      <c r="E863" s="466"/>
      <c r="H863" s="466"/>
    </row>
    <row r="864" spans="3:8" ht="15.75" customHeight="1" x14ac:dyDescent="0.2">
      <c r="C864" s="466"/>
      <c r="E864" s="466"/>
      <c r="H864" s="466"/>
    </row>
    <row r="865" spans="3:8" ht="15.75" customHeight="1" x14ac:dyDescent="0.2">
      <c r="C865" s="466"/>
      <c r="E865" s="466"/>
      <c r="H865" s="466"/>
    </row>
    <row r="866" spans="3:8" ht="15.75" customHeight="1" x14ac:dyDescent="0.2">
      <c r="C866" s="466"/>
      <c r="E866" s="466"/>
      <c r="H866" s="466"/>
    </row>
    <row r="867" spans="3:8" ht="15.75" customHeight="1" x14ac:dyDescent="0.2">
      <c r="C867" s="466"/>
      <c r="E867" s="466"/>
      <c r="H867" s="466"/>
    </row>
    <row r="868" spans="3:8" ht="15.75" customHeight="1" x14ac:dyDescent="0.2">
      <c r="C868" s="466"/>
      <c r="E868" s="466"/>
      <c r="H868" s="466"/>
    </row>
    <row r="869" spans="3:8" ht="15.75" customHeight="1" x14ac:dyDescent="0.2">
      <c r="C869" s="466"/>
      <c r="E869" s="466"/>
      <c r="H869" s="466"/>
    </row>
    <row r="870" spans="3:8" ht="15.75" customHeight="1" x14ac:dyDescent="0.2">
      <c r="C870" s="466"/>
      <c r="E870" s="466"/>
      <c r="H870" s="466"/>
    </row>
    <row r="871" spans="3:8" ht="15.75" customHeight="1" x14ac:dyDescent="0.2">
      <c r="C871" s="466"/>
      <c r="E871" s="466"/>
      <c r="H871" s="466"/>
    </row>
    <row r="872" spans="3:8" ht="15.75" customHeight="1" x14ac:dyDescent="0.2">
      <c r="C872" s="466"/>
      <c r="E872" s="466"/>
      <c r="H872" s="466"/>
    </row>
    <row r="873" spans="3:8" ht="15.75" customHeight="1" x14ac:dyDescent="0.2">
      <c r="C873" s="466"/>
      <c r="E873" s="466"/>
      <c r="H873" s="466"/>
    </row>
    <row r="874" spans="3:8" ht="15.75" customHeight="1" x14ac:dyDescent="0.2">
      <c r="C874" s="466"/>
      <c r="E874" s="466"/>
      <c r="H874" s="466"/>
    </row>
    <row r="875" spans="3:8" ht="15.75" customHeight="1" x14ac:dyDescent="0.2">
      <c r="C875" s="466"/>
      <c r="E875" s="466"/>
      <c r="H875" s="466"/>
    </row>
    <row r="876" spans="3:8" ht="15.75" customHeight="1" x14ac:dyDescent="0.2">
      <c r="C876" s="466"/>
      <c r="E876" s="466"/>
      <c r="H876" s="466"/>
    </row>
    <row r="877" spans="3:8" ht="15.75" customHeight="1" x14ac:dyDescent="0.2">
      <c r="C877" s="466"/>
      <c r="E877" s="466"/>
      <c r="H877" s="466"/>
    </row>
    <row r="878" spans="3:8" ht="15.75" customHeight="1" x14ac:dyDescent="0.2">
      <c r="C878" s="466"/>
      <c r="E878" s="466"/>
      <c r="H878" s="466"/>
    </row>
    <row r="879" spans="3:8" ht="15.75" customHeight="1" x14ac:dyDescent="0.2">
      <c r="C879" s="466"/>
      <c r="E879" s="466"/>
      <c r="H879" s="466"/>
    </row>
    <row r="880" spans="3:8" ht="15.75" customHeight="1" x14ac:dyDescent="0.2">
      <c r="C880" s="466"/>
      <c r="E880" s="466"/>
      <c r="H880" s="466"/>
    </row>
    <row r="881" spans="3:8" ht="15.75" customHeight="1" x14ac:dyDescent="0.2">
      <c r="C881" s="466"/>
      <c r="E881" s="466"/>
      <c r="H881" s="466"/>
    </row>
    <row r="882" spans="3:8" ht="15.75" customHeight="1" x14ac:dyDescent="0.2">
      <c r="C882" s="466"/>
      <c r="E882" s="466"/>
      <c r="H882" s="466"/>
    </row>
    <row r="883" spans="3:8" ht="15.75" customHeight="1" x14ac:dyDescent="0.2">
      <c r="C883" s="466"/>
      <c r="E883" s="466"/>
      <c r="H883" s="466"/>
    </row>
    <row r="884" spans="3:8" ht="15.75" customHeight="1" x14ac:dyDescent="0.2">
      <c r="C884" s="466"/>
      <c r="E884" s="466"/>
      <c r="H884" s="466"/>
    </row>
    <row r="885" spans="3:8" ht="15.75" customHeight="1" x14ac:dyDescent="0.2">
      <c r="C885" s="466"/>
      <c r="E885" s="466"/>
      <c r="H885" s="466"/>
    </row>
    <row r="886" spans="3:8" ht="15.75" customHeight="1" x14ac:dyDescent="0.2">
      <c r="C886" s="466"/>
      <c r="E886" s="466"/>
      <c r="H886" s="466"/>
    </row>
    <row r="887" spans="3:8" ht="15.75" customHeight="1" x14ac:dyDescent="0.2">
      <c r="C887" s="466"/>
      <c r="E887" s="466"/>
      <c r="H887" s="466"/>
    </row>
    <row r="888" spans="3:8" ht="15.75" customHeight="1" x14ac:dyDescent="0.2">
      <c r="C888" s="466"/>
      <c r="E888" s="466"/>
      <c r="H888" s="466"/>
    </row>
    <row r="889" spans="3:8" ht="15.75" customHeight="1" x14ac:dyDescent="0.2">
      <c r="C889" s="466"/>
      <c r="E889" s="466"/>
      <c r="H889" s="466"/>
    </row>
    <row r="890" spans="3:8" ht="15.75" customHeight="1" x14ac:dyDescent="0.2">
      <c r="C890" s="466"/>
      <c r="E890" s="466"/>
      <c r="H890" s="466"/>
    </row>
    <row r="891" spans="3:8" ht="15.75" customHeight="1" x14ac:dyDescent="0.2">
      <c r="C891" s="466"/>
      <c r="E891" s="466"/>
      <c r="H891" s="466"/>
    </row>
    <row r="892" spans="3:8" ht="15.75" customHeight="1" x14ac:dyDescent="0.2">
      <c r="C892" s="466"/>
      <c r="E892" s="466"/>
      <c r="H892" s="466"/>
    </row>
    <row r="893" spans="3:8" ht="15.75" customHeight="1" x14ac:dyDescent="0.2">
      <c r="C893" s="466"/>
      <c r="E893" s="466"/>
      <c r="H893" s="466"/>
    </row>
    <row r="894" spans="3:8" ht="15.75" customHeight="1" x14ac:dyDescent="0.2">
      <c r="C894" s="466"/>
      <c r="E894" s="466"/>
      <c r="H894" s="466"/>
    </row>
    <row r="895" spans="3:8" ht="15.75" customHeight="1" x14ac:dyDescent="0.2">
      <c r="C895" s="466"/>
      <c r="E895" s="466"/>
      <c r="H895" s="466"/>
    </row>
    <row r="896" spans="3:8" ht="15.75" customHeight="1" x14ac:dyDescent="0.2">
      <c r="C896" s="466"/>
      <c r="E896" s="466"/>
      <c r="H896" s="466"/>
    </row>
    <row r="897" spans="3:8" ht="15.75" customHeight="1" x14ac:dyDescent="0.2">
      <c r="C897" s="466"/>
      <c r="E897" s="466"/>
      <c r="H897" s="466"/>
    </row>
    <row r="898" spans="3:8" ht="15.75" customHeight="1" x14ac:dyDescent="0.2">
      <c r="C898" s="466"/>
      <c r="E898" s="466"/>
      <c r="H898" s="466"/>
    </row>
    <row r="899" spans="3:8" ht="15.75" customHeight="1" x14ac:dyDescent="0.2">
      <c r="C899" s="466"/>
      <c r="E899" s="466"/>
      <c r="H899" s="466"/>
    </row>
    <row r="900" spans="3:8" ht="15.75" customHeight="1" x14ac:dyDescent="0.2">
      <c r="C900" s="466"/>
      <c r="E900" s="466"/>
      <c r="H900" s="466"/>
    </row>
    <row r="901" spans="3:8" ht="15.75" customHeight="1" x14ac:dyDescent="0.2">
      <c r="C901" s="466"/>
      <c r="E901" s="466"/>
      <c r="H901" s="466"/>
    </row>
    <row r="902" spans="3:8" ht="15.75" customHeight="1" x14ac:dyDescent="0.2">
      <c r="C902" s="466"/>
      <c r="E902" s="466"/>
      <c r="H902" s="466"/>
    </row>
    <row r="903" spans="3:8" ht="15.75" customHeight="1" x14ac:dyDescent="0.2">
      <c r="C903" s="466"/>
      <c r="E903" s="466"/>
      <c r="H903" s="466"/>
    </row>
    <row r="904" spans="3:8" ht="15.75" customHeight="1" x14ac:dyDescent="0.2">
      <c r="C904" s="466"/>
      <c r="E904" s="466"/>
      <c r="H904" s="466"/>
    </row>
    <row r="905" spans="3:8" ht="15.75" customHeight="1" x14ac:dyDescent="0.2">
      <c r="C905" s="466"/>
      <c r="E905" s="466"/>
      <c r="H905" s="466"/>
    </row>
    <row r="906" spans="3:8" ht="15.75" customHeight="1" x14ac:dyDescent="0.2">
      <c r="C906" s="466"/>
      <c r="E906" s="466"/>
      <c r="H906" s="466"/>
    </row>
    <row r="907" spans="3:8" ht="15.75" customHeight="1" x14ac:dyDescent="0.2">
      <c r="C907" s="466"/>
      <c r="E907" s="466"/>
      <c r="H907" s="466"/>
    </row>
    <row r="908" spans="3:8" ht="15.75" customHeight="1" x14ac:dyDescent="0.2">
      <c r="C908" s="466"/>
      <c r="E908" s="466"/>
      <c r="H908" s="466"/>
    </row>
    <row r="909" spans="3:8" ht="15.75" customHeight="1" x14ac:dyDescent="0.2">
      <c r="C909" s="466"/>
      <c r="E909" s="466"/>
      <c r="H909" s="466"/>
    </row>
    <row r="910" spans="3:8" ht="15.75" customHeight="1" x14ac:dyDescent="0.2">
      <c r="C910" s="466"/>
      <c r="E910" s="466"/>
      <c r="H910" s="466"/>
    </row>
    <row r="911" spans="3:8" ht="15.75" customHeight="1" x14ac:dyDescent="0.2">
      <c r="C911" s="466"/>
      <c r="E911" s="466"/>
      <c r="H911" s="466"/>
    </row>
    <row r="912" spans="3:8" ht="15.75" customHeight="1" x14ac:dyDescent="0.2">
      <c r="C912" s="466"/>
      <c r="E912" s="466"/>
      <c r="H912" s="466"/>
    </row>
    <row r="913" spans="3:8" ht="15.75" customHeight="1" x14ac:dyDescent="0.2">
      <c r="C913" s="466"/>
      <c r="E913" s="466"/>
      <c r="H913" s="466"/>
    </row>
    <row r="914" spans="3:8" ht="15.75" customHeight="1" x14ac:dyDescent="0.2">
      <c r="C914" s="466"/>
      <c r="E914" s="466"/>
      <c r="H914" s="466"/>
    </row>
    <row r="915" spans="3:8" ht="15.75" customHeight="1" x14ac:dyDescent="0.2">
      <c r="C915" s="466"/>
      <c r="E915" s="466"/>
      <c r="H915" s="466"/>
    </row>
    <row r="916" spans="3:8" ht="15.75" customHeight="1" x14ac:dyDescent="0.2">
      <c r="C916" s="466"/>
      <c r="E916" s="466"/>
      <c r="H916" s="466"/>
    </row>
    <row r="917" spans="3:8" ht="15.75" customHeight="1" x14ac:dyDescent="0.2">
      <c r="C917" s="466"/>
      <c r="E917" s="466"/>
      <c r="H917" s="466"/>
    </row>
    <row r="918" spans="3:8" ht="15.75" customHeight="1" x14ac:dyDescent="0.2">
      <c r="C918" s="466"/>
      <c r="E918" s="466"/>
      <c r="H918" s="466"/>
    </row>
    <row r="919" spans="3:8" ht="15.75" customHeight="1" x14ac:dyDescent="0.2">
      <c r="C919" s="466"/>
      <c r="E919" s="466"/>
      <c r="H919" s="466"/>
    </row>
    <row r="920" spans="3:8" ht="15.75" customHeight="1" x14ac:dyDescent="0.2">
      <c r="C920" s="466"/>
      <c r="E920" s="466"/>
      <c r="H920" s="466"/>
    </row>
    <row r="921" spans="3:8" ht="15.75" customHeight="1" x14ac:dyDescent="0.2">
      <c r="C921" s="466"/>
      <c r="E921" s="466"/>
      <c r="H921" s="466"/>
    </row>
    <row r="922" spans="3:8" ht="15.75" customHeight="1" x14ac:dyDescent="0.2">
      <c r="C922" s="466"/>
      <c r="E922" s="466"/>
      <c r="H922" s="466"/>
    </row>
    <row r="923" spans="3:8" ht="15.75" customHeight="1" x14ac:dyDescent="0.2">
      <c r="C923" s="466"/>
      <c r="E923" s="466"/>
      <c r="H923" s="466"/>
    </row>
    <row r="924" spans="3:8" ht="15.75" customHeight="1" x14ac:dyDescent="0.2">
      <c r="C924" s="466"/>
      <c r="E924" s="466"/>
      <c r="H924" s="466"/>
    </row>
    <row r="925" spans="3:8" ht="15.75" customHeight="1" x14ac:dyDescent="0.2">
      <c r="C925" s="466"/>
      <c r="E925" s="466"/>
      <c r="H925" s="466"/>
    </row>
    <row r="926" spans="3:8" ht="15.75" customHeight="1" x14ac:dyDescent="0.2">
      <c r="C926" s="466"/>
      <c r="E926" s="466"/>
      <c r="H926" s="466"/>
    </row>
    <row r="927" spans="3:8" ht="15.75" customHeight="1" x14ac:dyDescent="0.2">
      <c r="C927" s="466"/>
      <c r="E927" s="466"/>
      <c r="H927" s="466"/>
    </row>
    <row r="928" spans="3:8" ht="15.75" customHeight="1" x14ac:dyDescent="0.2">
      <c r="C928" s="466"/>
      <c r="E928" s="466"/>
      <c r="H928" s="466"/>
    </row>
    <row r="929" spans="3:8" ht="15.75" customHeight="1" x14ac:dyDescent="0.2">
      <c r="C929" s="466"/>
      <c r="E929" s="466"/>
      <c r="H929" s="466"/>
    </row>
    <row r="930" spans="3:8" ht="15.75" customHeight="1" x14ac:dyDescent="0.2">
      <c r="C930" s="466"/>
      <c r="E930" s="466"/>
      <c r="H930" s="466"/>
    </row>
    <row r="931" spans="3:8" ht="15.75" customHeight="1" x14ac:dyDescent="0.2">
      <c r="C931" s="466"/>
      <c r="E931" s="466"/>
      <c r="H931" s="466"/>
    </row>
    <row r="932" spans="3:8" ht="15.75" customHeight="1" x14ac:dyDescent="0.2">
      <c r="C932" s="466"/>
      <c r="E932" s="466"/>
      <c r="H932" s="466"/>
    </row>
    <row r="933" spans="3:8" ht="15.75" customHeight="1" x14ac:dyDescent="0.2">
      <c r="C933" s="466"/>
      <c r="E933" s="466"/>
      <c r="H933" s="466"/>
    </row>
    <row r="934" spans="3:8" ht="15.75" customHeight="1" x14ac:dyDescent="0.2">
      <c r="C934" s="466"/>
      <c r="E934" s="466"/>
      <c r="H934" s="466"/>
    </row>
    <row r="935" spans="3:8" ht="15.75" customHeight="1" x14ac:dyDescent="0.2">
      <c r="C935" s="466"/>
      <c r="E935" s="466"/>
      <c r="H935" s="466"/>
    </row>
    <row r="936" spans="3:8" ht="15.75" customHeight="1" x14ac:dyDescent="0.2">
      <c r="C936" s="466"/>
      <c r="E936" s="466"/>
      <c r="H936" s="466"/>
    </row>
    <row r="937" spans="3:8" ht="15.75" customHeight="1" x14ac:dyDescent="0.2">
      <c r="C937" s="466"/>
      <c r="E937" s="466"/>
      <c r="H937" s="466"/>
    </row>
    <row r="938" spans="3:8" ht="15.75" customHeight="1" x14ac:dyDescent="0.2">
      <c r="C938" s="466"/>
      <c r="E938" s="466"/>
      <c r="H938" s="466"/>
    </row>
    <row r="939" spans="3:8" ht="15.75" customHeight="1" x14ac:dyDescent="0.2">
      <c r="C939" s="466"/>
      <c r="E939" s="466"/>
      <c r="H939" s="466"/>
    </row>
    <row r="940" spans="3:8" ht="15.75" customHeight="1" x14ac:dyDescent="0.2">
      <c r="C940" s="466"/>
      <c r="E940" s="466"/>
      <c r="H940" s="466"/>
    </row>
    <row r="941" spans="3:8" ht="15.75" customHeight="1" x14ac:dyDescent="0.2">
      <c r="C941" s="466"/>
      <c r="E941" s="466"/>
      <c r="H941" s="466"/>
    </row>
    <row r="942" spans="3:8" ht="15.75" customHeight="1" x14ac:dyDescent="0.2">
      <c r="C942" s="466"/>
      <c r="E942" s="466"/>
      <c r="H942" s="466"/>
    </row>
    <row r="943" spans="3:8" ht="15.75" customHeight="1" x14ac:dyDescent="0.2">
      <c r="C943" s="466"/>
      <c r="E943" s="466"/>
      <c r="H943" s="466"/>
    </row>
    <row r="944" spans="3:8" ht="15.75" customHeight="1" x14ac:dyDescent="0.2">
      <c r="C944" s="466"/>
      <c r="E944" s="466"/>
      <c r="H944" s="466"/>
    </row>
    <row r="945" spans="3:8" ht="15.75" customHeight="1" x14ac:dyDescent="0.2">
      <c r="C945" s="466"/>
      <c r="E945" s="466"/>
      <c r="H945" s="466"/>
    </row>
    <row r="946" spans="3:8" ht="15.75" customHeight="1" x14ac:dyDescent="0.2">
      <c r="C946" s="466"/>
      <c r="E946" s="466"/>
      <c r="H946" s="466"/>
    </row>
    <row r="947" spans="3:8" ht="15.75" customHeight="1" x14ac:dyDescent="0.2">
      <c r="C947" s="466"/>
      <c r="E947" s="466"/>
      <c r="H947" s="466"/>
    </row>
    <row r="948" spans="3:8" ht="15.75" customHeight="1" x14ac:dyDescent="0.2">
      <c r="C948" s="466"/>
      <c r="E948" s="466"/>
      <c r="H948" s="466"/>
    </row>
    <row r="949" spans="3:8" ht="15.75" customHeight="1" x14ac:dyDescent="0.2">
      <c r="C949" s="466"/>
      <c r="E949" s="466"/>
      <c r="H949" s="466"/>
    </row>
    <row r="950" spans="3:8" ht="15.75" customHeight="1" x14ac:dyDescent="0.2">
      <c r="C950" s="466"/>
      <c r="E950" s="466"/>
      <c r="H950" s="466"/>
    </row>
    <row r="951" spans="3:8" ht="15.75" customHeight="1" x14ac:dyDescent="0.2">
      <c r="C951" s="466"/>
      <c r="E951" s="466"/>
      <c r="H951" s="466"/>
    </row>
    <row r="952" spans="3:8" ht="15.75" customHeight="1" x14ac:dyDescent="0.2">
      <c r="C952" s="466"/>
      <c r="E952" s="466"/>
      <c r="H952" s="466"/>
    </row>
    <row r="953" spans="3:8" ht="15.75" customHeight="1" x14ac:dyDescent="0.2">
      <c r="C953" s="466"/>
      <c r="E953" s="466"/>
      <c r="H953" s="466"/>
    </row>
    <row r="954" spans="3:8" ht="15.75" customHeight="1" x14ac:dyDescent="0.2">
      <c r="C954" s="466"/>
      <c r="E954" s="466"/>
      <c r="H954" s="466"/>
    </row>
    <row r="955" spans="3:8" ht="15.75" customHeight="1" x14ac:dyDescent="0.2">
      <c r="C955" s="466"/>
      <c r="E955" s="466"/>
      <c r="H955" s="466"/>
    </row>
    <row r="956" spans="3:8" ht="15.75" customHeight="1" x14ac:dyDescent="0.2">
      <c r="C956" s="466"/>
      <c r="E956" s="466"/>
      <c r="H956" s="466"/>
    </row>
    <row r="957" spans="3:8" ht="15.75" customHeight="1" x14ac:dyDescent="0.2">
      <c r="C957" s="466"/>
      <c r="E957" s="466"/>
      <c r="H957" s="466"/>
    </row>
    <row r="958" spans="3:8" ht="15.75" customHeight="1" x14ac:dyDescent="0.2">
      <c r="C958" s="466"/>
      <c r="E958" s="466"/>
      <c r="H958" s="466"/>
    </row>
    <row r="959" spans="3:8" ht="15.75" customHeight="1" x14ac:dyDescent="0.2">
      <c r="C959" s="466"/>
      <c r="E959" s="466"/>
      <c r="H959" s="466"/>
    </row>
    <row r="960" spans="3:8" ht="15.75" customHeight="1" x14ac:dyDescent="0.2">
      <c r="C960" s="466"/>
      <c r="E960" s="466"/>
      <c r="H960" s="466"/>
    </row>
    <row r="961" spans="3:8" ht="15.75" customHeight="1" x14ac:dyDescent="0.2">
      <c r="C961" s="466"/>
      <c r="E961" s="466"/>
      <c r="H961" s="466"/>
    </row>
    <row r="962" spans="3:8" ht="15.75" customHeight="1" x14ac:dyDescent="0.2">
      <c r="C962" s="466"/>
      <c r="E962" s="466"/>
      <c r="H962" s="466"/>
    </row>
    <row r="963" spans="3:8" ht="15.75" customHeight="1" x14ac:dyDescent="0.2">
      <c r="C963" s="466"/>
      <c r="E963" s="466"/>
      <c r="H963" s="466"/>
    </row>
    <row r="964" spans="3:8" ht="15.75" customHeight="1" x14ac:dyDescent="0.2">
      <c r="C964" s="466"/>
      <c r="E964" s="466"/>
      <c r="H964" s="466"/>
    </row>
    <row r="965" spans="3:8" ht="15.75" customHeight="1" x14ac:dyDescent="0.2">
      <c r="C965" s="466"/>
      <c r="E965" s="466"/>
      <c r="H965" s="466"/>
    </row>
    <row r="966" spans="3:8" ht="15.75" customHeight="1" x14ac:dyDescent="0.2">
      <c r="C966" s="466"/>
      <c r="E966" s="466"/>
      <c r="H966" s="466"/>
    </row>
    <row r="967" spans="3:8" ht="15.75" customHeight="1" x14ac:dyDescent="0.2">
      <c r="C967" s="466"/>
      <c r="E967" s="466"/>
      <c r="H967" s="466"/>
    </row>
    <row r="968" spans="3:8" ht="15.75" customHeight="1" x14ac:dyDescent="0.2">
      <c r="C968" s="466"/>
      <c r="E968" s="466"/>
      <c r="H968" s="466"/>
    </row>
    <row r="969" spans="3:8" ht="15.75" customHeight="1" x14ac:dyDescent="0.2">
      <c r="C969" s="466"/>
      <c r="E969" s="466"/>
      <c r="H969" s="466"/>
    </row>
    <row r="970" spans="3:8" ht="15.75" customHeight="1" x14ac:dyDescent="0.2">
      <c r="C970" s="466"/>
      <c r="E970" s="466"/>
      <c r="H970" s="466"/>
    </row>
    <row r="971" spans="3:8" ht="15.75" customHeight="1" x14ac:dyDescent="0.2">
      <c r="C971" s="466"/>
      <c r="E971" s="466"/>
      <c r="H971" s="466"/>
    </row>
    <row r="972" spans="3:8" ht="15.75" customHeight="1" x14ac:dyDescent="0.2">
      <c r="C972" s="466"/>
      <c r="E972" s="466"/>
      <c r="H972" s="466"/>
    </row>
    <row r="973" spans="3:8" ht="15.75" customHeight="1" x14ac:dyDescent="0.2">
      <c r="C973" s="466"/>
      <c r="E973" s="466"/>
      <c r="H973" s="466"/>
    </row>
    <row r="974" spans="3:8" ht="15.75" customHeight="1" x14ac:dyDescent="0.2">
      <c r="C974" s="466"/>
      <c r="E974" s="466"/>
      <c r="H974" s="466"/>
    </row>
    <row r="975" spans="3:8" ht="15.75" customHeight="1" x14ac:dyDescent="0.2">
      <c r="C975" s="466"/>
      <c r="E975" s="466"/>
      <c r="H975" s="466"/>
    </row>
    <row r="976" spans="3:8" ht="15.75" customHeight="1" x14ac:dyDescent="0.2">
      <c r="C976" s="466"/>
      <c r="E976" s="466"/>
      <c r="H976" s="466"/>
    </row>
    <row r="977" spans="3:8" ht="15.75" customHeight="1" x14ac:dyDescent="0.2">
      <c r="C977" s="466"/>
      <c r="E977" s="466"/>
      <c r="H977" s="466"/>
    </row>
    <row r="978" spans="3:8" ht="15.75" customHeight="1" x14ac:dyDescent="0.2">
      <c r="C978" s="466"/>
      <c r="E978" s="466"/>
      <c r="H978" s="466"/>
    </row>
    <row r="979" spans="3:8" ht="15.75" customHeight="1" x14ac:dyDescent="0.2">
      <c r="C979" s="466"/>
      <c r="E979" s="466"/>
      <c r="H979" s="466"/>
    </row>
    <row r="980" spans="3:8" ht="15.75" customHeight="1" x14ac:dyDescent="0.2">
      <c r="C980" s="466"/>
      <c r="E980" s="466"/>
      <c r="H980" s="466"/>
    </row>
    <row r="981" spans="3:8" ht="15.75" customHeight="1" x14ac:dyDescent="0.2">
      <c r="C981" s="466"/>
      <c r="E981" s="466"/>
      <c r="H981" s="466"/>
    </row>
    <row r="982" spans="3:8" ht="15.75" customHeight="1" x14ac:dyDescent="0.2">
      <c r="C982" s="466"/>
      <c r="E982" s="466"/>
      <c r="H982" s="466"/>
    </row>
    <row r="983" spans="3:8" ht="15.75" customHeight="1" x14ac:dyDescent="0.2">
      <c r="C983" s="466"/>
      <c r="E983" s="466"/>
      <c r="H983" s="466"/>
    </row>
    <row r="984" spans="3:8" ht="15.75" customHeight="1" x14ac:dyDescent="0.2">
      <c r="C984" s="466"/>
      <c r="E984" s="466"/>
      <c r="H984" s="466"/>
    </row>
    <row r="985" spans="3:8" ht="15.75" customHeight="1" x14ac:dyDescent="0.2">
      <c r="C985" s="466"/>
      <c r="E985" s="466"/>
      <c r="H985" s="466"/>
    </row>
    <row r="986" spans="3:8" ht="15.75" customHeight="1" x14ac:dyDescent="0.2">
      <c r="C986" s="466"/>
      <c r="E986" s="466"/>
      <c r="H986" s="466"/>
    </row>
    <row r="987" spans="3:8" ht="15.75" customHeight="1" x14ac:dyDescent="0.2">
      <c r="C987" s="466"/>
      <c r="E987" s="466"/>
      <c r="H987" s="466"/>
    </row>
    <row r="988" spans="3:8" ht="15.75" customHeight="1" x14ac:dyDescent="0.2">
      <c r="C988" s="466"/>
      <c r="E988" s="466"/>
      <c r="H988" s="466"/>
    </row>
    <row r="989" spans="3:8" ht="15.75" customHeight="1" x14ac:dyDescent="0.2">
      <c r="C989" s="466"/>
      <c r="E989" s="466"/>
      <c r="H989" s="466"/>
    </row>
    <row r="990" spans="3:8" ht="15.75" customHeight="1" x14ac:dyDescent="0.2">
      <c r="C990" s="466"/>
      <c r="E990" s="466"/>
      <c r="H990" s="466"/>
    </row>
    <row r="991" spans="3:8" ht="15.75" customHeight="1" x14ac:dyDescent="0.2">
      <c r="C991" s="466"/>
      <c r="E991" s="466"/>
      <c r="H991" s="466"/>
    </row>
    <row r="992" spans="3:8" ht="15.75" customHeight="1" x14ac:dyDescent="0.2">
      <c r="C992" s="466"/>
      <c r="E992" s="466"/>
      <c r="H992" s="466"/>
    </row>
    <row r="993" spans="3:8" ht="15.75" customHeight="1" x14ac:dyDescent="0.2">
      <c r="C993" s="466"/>
      <c r="E993" s="466"/>
      <c r="H993" s="466"/>
    </row>
    <row r="994" spans="3:8" ht="15.75" customHeight="1" x14ac:dyDescent="0.2">
      <c r="C994" s="466"/>
      <c r="E994" s="466"/>
      <c r="H994" s="466"/>
    </row>
    <row r="995" spans="3:8" ht="15.75" customHeight="1" x14ac:dyDescent="0.2">
      <c r="C995" s="466"/>
      <c r="E995" s="466"/>
      <c r="H995" s="466"/>
    </row>
    <row r="996" spans="3:8" ht="15.75" customHeight="1" x14ac:dyDescent="0.2">
      <c r="C996" s="466"/>
      <c r="E996" s="466"/>
      <c r="H996" s="466"/>
    </row>
    <row r="997" spans="3:8" ht="15.75" customHeight="1" x14ac:dyDescent="0.2">
      <c r="C997" s="466"/>
      <c r="E997" s="466"/>
      <c r="H997" s="466"/>
    </row>
  </sheetData>
  <mergeCells count="42">
    <mergeCell ref="A72:D72"/>
    <mergeCell ref="G65:G68"/>
    <mergeCell ref="H65:H68"/>
    <mergeCell ref="B65:B68"/>
    <mergeCell ref="C65:C68"/>
    <mergeCell ref="D65:D68"/>
    <mergeCell ref="G1:I3"/>
    <mergeCell ref="A4:I4"/>
    <mergeCell ref="A6:I6"/>
    <mergeCell ref="A8:C8"/>
    <mergeCell ref="D8:I8"/>
    <mergeCell ref="I65:I68"/>
    <mergeCell ref="D9:D12"/>
    <mergeCell ref="E9:E12"/>
    <mergeCell ref="D15:D19"/>
    <mergeCell ref="F15:F19"/>
    <mergeCell ref="G15:G19"/>
    <mergeCell ref="H9:H12"/>
    <mergeCell ref="I9:I12"/>
    <mergeCell ref="I15:I19"/>
    <mergeCell ref="G9:G12"/>
    <mergeCell ref="E65:E68"/>
    <mergeCell ref="F65:F68"/>
    <mergeCell ref="B9:B12"/>
    <mergeCell ref="C9:C12"/>
    <mergeCell ref="A13:B13"/>
    <mergeCell ref="F55:F58"/>
    <mergeCell ref="B55:B58"/>
    <mergeCell ref="C55:C58"/>
    <mergeCell ref="D55:D58"/>
    <mergeCell ref="E55:E58"/>
    <mergeCell ref="F9:F12"/>
    <mergeCell ref="F47:F48"/>
    <mergeCell ref="A54:C54"/>
    <mergeCell ref="D54:I54"/>
    <mergeCell ref="A53:F53"/>
    <mergeCell ref="A52:F52"/>
    <mergeCell ref="A64:C64"/>
    <mergeCell ref="D64:I64"/>
    <mergeCell ref="G55:G58"/>
    <mergeCell ref="H55:H58"/>
    <mergeCell ref="I55:I58"/>
  </mergeCells>
  <pageMargins left="0.70866141732283472" right="0.70866141732283472" top="0.74803149606299213" bottom="0.74803149606299213" header="0" footer="0"/>
  <pageSetup scale="64" fitToHeight="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opLeftCell="A9" workbookViewId="0">
      <selection activeCell="G19" sqref="G19"/>
    </sheetView>
  </sheetViews>
  <sheetFormatPr defaultRowHeight="14.25" x14ac:dyDescent="0.2"/>
  <cols>
    <col min="2" max="2" width="30.75" style="491" customWidth="1"/>
    <col min="3" max="3" width="19.625" customWidth="1"/>
  </cols>
  <sheetData>
    <row r="2" spans="1:5" x14ac:dyDescent="0.2">
      <c r="A2" s="500" t="s">
        <v>50</v>
      </c>
      <c r="B2" s="499" t="s">
        <v>390</v>
      </c>
      <c r="C2" s="500" t="s">
        <v>391</v>
      </c>
    </row>
    <row r="3" spans="1:5" x14ac:dyDescent="0.2">
      <c r="A3" s="500">
        <v>1</v>
      </c>
      <c r="B3" s="499" t="s">
        <v>392</v>
      </c>
      <c r="C3" s="500"/>
    </row>
    <row r="4" spans="1:5" ht="28.5" x14ac:dyDescent="0.2">
      <c r="A4" s="500">
        <v>2</v>
      </c>
      <c r="B4" s="499" t="s">
        <v>393</v>
      </c>
      <c r="C4" s="500"/>
    </row>
    <row r="5" spans="1:5" x14ac:dyDescent="0.2">
      <c r="A5" s="500">
        <v>3</v>
      </c>
      <c r="B5" s="499" t="s">
        <v>394</v>
      </c>
      <c r="C5" s="501">
        <v>44134</v>
      </c>
    </row>
    <row r="6" spans="1:5" x14ac:dyDescent="0.2">
      <c r="A6" s="500">
        <v>4</v>
      </c>
      <c r="B6" s="499" t="s">
        <v>395</v>
      </c>
      <c r="C6" s="500">
        <f>C7+C8</f>
        <v>790177</v>
      </c>
    </row>
    <row r="7" spans="1:5" x14ac:dyDescent="0.2">
      <c r="A7" s="500">
        <v>5</v>
      </c>
      <c r="B7" s="499" t="s">
        <v>396</v>
      </c>
      <c r="C7" s="500">
        <v>784168</v>
      </c>
    </row>
    <row r="8" spans="1:5" ht="28.5" x14ac:dyDescent="0.2">
      <c r="A8" s="500">
        <v>6</v>
      </c>
      <c r="B8" s="499" t="s">
        <v>397</v>
      </c>
      <c r="C8" s="500">
        <v>6009</v>
      </c>
    </row>
    <row r="9" spans="1:5" ht="42.75" x14ac:dyDescent="0.2">
      <c r="A9" s="500">
        <v>7</v>
      </c>
      <c r="B9" s="499" t="s">
        <v>398</v>
      </c>
      <c r="C9" s="502">
        <f>'Реєстр документів'!E51</f>
        <v>782939</v>
      </c>
    </row>
    <row r="10" spans="1:5" ht="28.5" x14ac:dyDescent="0.2">
      <c r="A10" s="500">
        <v>8</v>
      </c>
      <c r="B10" s="499" t="s">
        <v>399</v>
      </c>
      <c r="C10" s="500">
        <f>C11+C12+C13+C14</f>
        <v>744855</v>
      </c>
    </row>
    <row r="11" spans="1:5" x14ac:dyDescent="0.2">
      <c r="A11" s="500"/>
      <c r="B11" s="503">
        <v>44006</v>
      </c>
      <c r="C11" s="500">
        <v>78416</v>
      </c>
    </row>
    <row r="12" spans="1:5" x14ac:dyDescent="0.2">
      <c r="A12" s="500"/>
      <c r="B12" s="503">
        <v>44006</v>
      </c>
      <c r="C12" s="500">
        <v>376298</v>
      </c>
    </row>
    <row r="13" spans="1:5" x14ac:dyDescent="0.2">
      <c r="A13" s="500"/>
      <c r="B13" s="503">
        <v>44064</v>
      </c>
      <c r="C13" s="500">
        <v>141150</v>
      </c>
    </row>
    <row r="14" spans="1:5" x14ac:dyDescent="0.2">
      <c r="A14" s="500"/>
      <c r="B14" s="503">
        <v>44092</v>
      </c>
      <c r="C14" s="500">
        <v>148991</v>
      </c>
    </row>
    <row r="15" spans="1:5" ht="28.5" x14ac:dyDescent="0.2">
      <c r="A15" s="500">
        <v>9</v>
      </c>
      <c r="B15" s="499" t="s">
        <v>400</v>
      </c>
      <c r="C15" s="502">
        <f>'Реєстр документів'!H51</f>
        <v>655239</v>
      </c>
    </row>
    <row r="16" spans="1:5" ht="28.5" x14ac:dyDescent="0.2">
      <c r="A16" s="500">
        <v>10</v>
      </c>
      <c r="B16" s="499" t="s">
        <v>401</v>
      </c>
      <c r="C16" s="502">
        <f>C10-C15</f>
        <v>89616</v>
      </c>
      <c r="E16" s="492"/>
    </row>
    <row r="17" spans="1:3" ht="28.5" x14ac:dyDescent="0.2">
      <c r="A17" s="500">
        <v>11</v>
      </c>
      <c r="B17" s="499" t="s">
        <v>402</v>
      </c>
      <c r="C17" s="502">
        <f>C9-C10</f>
        <v>38084</v>
      </c>
    </row>
    <row r="18" spans="1:3" ht="42.75" x14ac:dyDescent="0.2">
      <c r="A18" s="500">
        <v>12</v>
      </c>
      <c r="B18" s="499" t="s">
        <v>403</v>
      </c>
      <c r="C18" s="502">
        <f>'Реєстр документів'!H61</f>
        <v>5539</v>
      </c>
    </row>
    <row r="19" spans="1:3" ht="28.5" x14ac:dyDescent="0.2">
      <c r="A19" s="500">
        <v>13</v>
      </c>
      <c r="B19" s="499" t="s">
        <v>404</v>
      </c>
      <c r="C19" s="502">
        <f>C18</f>
        <v>5539</v>
      </c>
    </row>
    <row r="20" spans="1:3" ht="42.75" x14ac:dyDescent="0.2">
      <c r="A20" s="500">
        <v>14</v>
      </c>
      <c r="B20" s="499" t="s">
        <v>405</v>
      </c>
      <c r="C20" s="500"/>
    </row>
    <row r="21" spans="1:3" ht="28.5" x14ac:dyDescent="0.2">
      <c r="A21" s="500">
        <v>15</v>
      </c>
      <c r="B21" s="499" t="s">
        <v>406</v>
      </c>
      <c r="C21" s="500"/>
    </row>
    <row r="22" spans="1:3" ht="42.75" x14ac:dyDescent="0.2">
      <c r="A22" s="500">
        <v>16</v>
      </c>
      <c r="B22" s="499" t="s">
        <v>407</v>
      </c>
      <c r="C22" s="502">
        <f>C7-C9</f>
        <v>1229</v>
      </c>
    </row>
    <row r="23" spans="1:3" ht="42.75" x14ac:dyDescent="0.2">
      <c r="A23" s="500">
        <v>17</v>
      </c>
      <c r="B23" s="499" t="s">
        <v>408</v>
      </c>
      <c r="C23" s="502">
        <f>C8-C18</f>
        <v>470</v>
      </c>
    </row>
    <row r="24" spans="1:3" x14ac:dyDescent="0.2">
      <c r="B24" s="4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Фінансування</vt:lpstr>
      <vt:lpstr>Витрати</vt:lpstr>
      <vt:lpstr>Реєстр документів</vt:lpstr>
      <vt:lpstr>Лист1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Lapulya</dc:creator>
  <cp:lastModifiedBy>HP</cp:lastModifiedBy>
  <cp:lastPrinted>2020-11-30T12:22:37Z</cp:lastPrinted>
  <dcterms:created xsi:type="dcterms:W3CDTF">2020-11-06T10:21:41Z</dcterms:created>
  <dcterms:modified xsi:type="dcterms:W3CDTF">2021-01-20T14:46:09Z</dcterms:modified>
</cp:coreProperties>
</file>