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8" yWindow="456" windowWidth="22704" windowHeight="11304"/>
  </bookViews>
  <sheets>
    <sheet name="Фінансування" sheetId="1" r:id="rId1"/>
    <sheet name="Кошторис  витрат" sheetId="2" r:id="rId2"/>
  </sheets>
  <calcPr calcId="114210"/>
</workbook>
</file>

<file path=xl/calcChain.xml><?xml version="1.0" encoding="utf-8"?>
<calcChain xmlns="http://schemas.openxmlformats.org/spreadsheetml/2006/main">
  <c r="Q16" i="2"/>
  <c r="Q17"/>
  <c r="Q18"/>
  <c r="Q19"/>
  <c r="Q20"/>
  <c r="Q21"/>
  <c r="Q22"/>
  <c r="Q23"/>
  <c r="Q24"/>
  <c r="Q25"/>
  <c r="Q26"/>
  <c r="Q27"/>
  <c r="Q28"/>
  <c r="Q29"/>
  <c r="Q30"/>
  <c r="Q15"/>
  <c r="Q32"/>
  <c r="Q33"/>
  <c r="Q34"/>
  <c r="Q31"/>
  <c r="Q36"/>
  <c r="Q37"/>
  <c r="Q38"/>
  <c r="Q39"/>
  <c r="Q40"/>
  <c r="Q41"/>
  <c r="Q42"/>
  <c r="Q35"/>
  <c r="O44"/>
  <c r="Q44"/>
  <c r="O45"/>
  <c r="Q45"/>
  <c r="O46"/>
  <c r="Q46"/>
  <c r="Q43"/>
  <c r="Q48"/>
  <c r="Q49"/>
  <c r="Q50"/>
  <c r="Q47"/>
  <c r="Q51"/>
  <c r="Q62"/>
  <c r="Q63"/>
  <c r="Q64"/>
  <c r="Q61"/>
  <c r="Q58"/>
  <c r="Q59"/>
  <c r="Q60"/>
  <c r="Q57"/>
  <c r="Q54"/>
  <c r="Q55"/>
  <c r="Q56"/>
  <c r="Q53"/>
  <c r="Q65"/>
  <c r="Q72"/>
  <c r="Q73"/>
  <c r="Q71"/>
  <c r="Q68"/>
  <c r="Q69"/>
  <c r="Q70"/>
  <c r="Q67"/>
  <c r="Q74"/>
  <c r="Q176"/>
  <c r="Q177"/>
  <c r="Q178"/>
  <c r="Q179"/>
  <c r="Q180"/>
  <c r="Q181"/>
  <c r="Q182"/>
  <c r="Q183"/>
  <c r="Q184"/>
  <c r="Q185"/>
  <c r="Q186"/>
  <c r="Q187"/>
  <c r="Q188"/>
  <c r="Q189"/>
  <c r="Q190"/>
  <c r="Q175"/>
  <c r="Q172"/>
  <c r="Q173"/>
  <c r="Q174"/>
  <c r="Q171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53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80"/>
  <c r="Q77"/>
  <c r="Q78"/>
  <c r="Q79"/>
  <c r="Q76"/>
  <c r="Q191"/>
  <c r="Q194"/>
  <c r="Q195"/>
  <c r="Q196"/>
  <c r="Q197"/>
  <c r="Q198"/>
  <c r="Q199"/>
  <c r="Q193"/>
  <c r="Q201"/>
  <c r="Q202"/>
  <c r="Q203"/>
  <c r="Q200"/>
  <c r="Q205"/>
  <c r="Q206"/>
  <c r="Q207"/>
  <c r="Q208"/>
  <c r="Q209"/>
  <c r="Q210"/>
  <c r="Q204"/>
  <c r="Q211"/>
  <c r="Q295"/>
  <c r="Q296"/>
  <c r="Q297"/>
  <c r="Q294"/>
  <c r="Q291"/>
  <c r="Q292"/>
  <c r="Q293"/>
  <c r="Q290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13"/>
  <c r="Q298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3"/>
  <c r="Q324"/>
  <c r="Q325"/>
  <c r="Q326"/>
  <c r="Q327"/>
  <c r="Q328"/>
  <c r="Q329"/>
  <c r="Q330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6"/>
  <c r="Q357"/>
  <c r="Q358"/>
  <c r="Q359"/>
  <c r="Q360"/>
  <c r="Q361"/>
  <c r="Q362"/>
  <c r="Q363"/>
  <c r="Q364"/>
  <c r="Q366"/>
  <c r="Q367"/>
  <c r="Q368"/>
  <c r="Q370"/>
  <c r="Q371"/>
  <c r="Q372"/>
  <c r="Q373"/>
  <c r="Q374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390"/>
  <c r="Q387"/>
  <c r="Q388"/>
  <c r="Q389"/>
  <c r="Q386"/>
  <c r="Q382"/>
  <c r="Q383"/>
  <c r="Q384"/>
  <c r="Q385"/>
  <c r="Q381"/>
  <c r="Q377"/>
  <c r="Q378"/>
  <c r="Q379"/>
  <c r="Q380"/>
  <c r="Q376"/>
  <c r="Q515"/>
  <c r="Q516"/>
  <c r="Q518"/>
  <c r="N16"/>
  <c r="N17"/>
  <c r="N18"/>
  <c r="N19"/>
  <c r="N20"/>
  <c r="N21"/>
  <c r="N22"/>
  <c r="N23"/>
  <c r="N24"/>
  <c r="N25"/>
  <c r="N26"/>
  <c r="N27"/>
  <c r="N28"/>
  <c r="N29"/>
  <c r="N30"/>
  <c r="N15"/>
  <c r="N32"/>
  <c r="N33"/>
  <c r="N34"/>
  <c r="N31"/>
  <c r="N36"/>
  <c r="N37"/>
  <c r="N38"/>
  <c r="N39"/>
  <c r="N40"/>
  <c r="N41"/>
  <c r="N42"/>
  <c r="N35"/>
  <c r="L44"/>
  <c r="N44"/>
  <c r="L45"/>
  <c r="N45"/>
  <c r="L46"/>
  <c r="N46"/>
  <c r="N43"/>
  <c r="N48"/>
  <c r="N49"/>
  <c r="N50"/>
  <c r="N47"/>
  <c r="N51"/>
  <c r="N62"/>
  <c r="N63"/>
  <c r="N64"/>
  <c r="N61"/>
  <c r="N58"/>
  <c r="N59"/>
  <c r="N60"/>
  <c r="N57"/>
  <c r="N54"/>
  <c r="N55"/>
  <c r="N56"/>
  <c r="N53"/>
  <c r="N65"/>
  <c r="N72"/>
  <c r="N73"/>
  <c r="N71"/>
  <c r="N68"/>
  <c r="N69"/>
  <c r="N70"/>
  <c r="N67"/>
  <c r="N74"/>
  <c r="N176"/>
  <c r="N177"/>
  <c r="N178"/>
  <c r="N179"/>
  <c r="N180"/>
  <c r="N181"/>
  <c r="N182"/>
  <c r="N183"/>
  <c r="N184"/>
  <c r="N185"/>
  <c r="N186"/>
  <c r="N187"/>
  <c r="N188"/>
  <c r="N189"/>
  <c r="N190"/>
  <c r="N175"/>
  <c r="N172"/>
  <c r="N173"/>
  <c r="N174"/>
  <c r="N171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53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80"/>
  <c r="N77"/>
  <c r="N78"/>
  <c r="N79"/>
  <c r="N76"/>
  <c r="N191"/>
  <c r="N194"/>
  <c r="N195"/>
  <c r="N196"/>
  <c r="N197"/>
  <c r="N198"/>
  <c r="N199"/>
  <c r="N193"/>
  <c r="N201"/>
  <c r="N202"/>
  <c r="N203"/>
  <c r="N200"/>
  <c r="N205"/>
  <c r="N206"/>
  <c r="N207"/>
  <c r="N208"/>
  <c r="N209"/>
  <c r="N210"/>
  <c r="N204"/>
  <c r="N211"/>
  <c r="N295"/>
  <c r="N296"/>
  <c r="N297"/>
  <c r="N294"/>
  <c r="N291"/>
  <c r="N292"/>
  <c r="N293"/>
  <c r="N290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13"/>
  <c r="N298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3"/>
  <c r="N324"/>
  <c r="N325"/>
  <c r="N326"/>
  <c r="N327"/>
  <c r="N328"/>
  <c r="N329"/>
  <c r="N330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6"/>
  <c r="N357"/>
  <c r="N358"/>
  <c r="N359"/>
  <c r="N360"/>
  <c r="N361"/>
  <c r="N362"/>
  <c r="N363"/>
  <c r="N364"/>
  <c r="N366"/>
  <c r="N367"/>
  <c r="N368"/>
  <c r="N370"/>
  <c r="N371"/>
  <c r="N372"/>
  <c r="N373"/>
  <c r="N374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390"/>
  <c r="N387"/>
  <c r="N388"/>
  <c r="N389"/>
  <c r="N386"/>
  <c r="N382"/>
  <c r="N383"/>
  <c r="N384"/>
  <c r="N385"/>
  <c r="N381"/>
  <c r="N377"/>
  <c r="N378"/>
  <c r="N379"/>
  <c r="N380"/>
  <c r="N376"/>
  <c r="N515"/>
  <c r="N516"/>
  <c r="N518"/>
  <c r="T357"/>
  <c r="W357"/>
  <c r="H357"/>
  <c r="X357"/>
  <c r="K357"/>
  <c r="Y357"/>
  <c r="Z357"/>
  <c r="AA357"/>
  <c r="T358"/>
  <c r="W358"/>
  <c r="H358"/>
  <c r="X358"/>
  <c r="K358"/>
  <c r="Y358"/>
  <c r="Z358"/>
  <c r="AA358"/>
  <c r="T359"/>
  <c r="W359"/>
  <c r="H359"/>
  <c r="X359"/>
  <c r="K359"/>
  <c r="Y359"/>
  <c r="Z359"/>
  <c r="AA359"/>
  <c r="H333"/>
  <c r="K333"/>
  <c r="T333"/>
  <c r="W333"/>
  <c r="X333"/>
  <c r="Y333"/>
  <c r="Z333"/>
  <c r="AA333"/>
  <c r="H334"/>
  <c r="K334"/>
  <c r="T334"/>
  <c r="W334"/>
  <c r="X334"/>
  <c r="Y334"/>
  <c r="Z334"/>
  <c r="AA334"/>
  <c r="H335"/>
  <c r="K335"/>
  <c r="T335"/>
  <c r="W335"/>
  <c r="X335"/>
  <c r="Y335"/>
  <c r="Z335"/>
  <c r="AA335"/>
  <c r="H336"/>
  <c r="K336"/>
  <c r="T336"/>
  <c r="W336"/>
  <c r="X336"/>
  <c r="Y336"/>
  <c r="Z336"/>
  <c r="AA336"/>
  <c r="H337"/>
  <c r="K337"/>
  <c r="T337"/>
  <c r="W337"/>
  <c r="X337"/>
  <c r="Y337"/>
  <c r="Z337"/>
  <c r="AA337"/>
  <c r="H338"/>
  <c r="K338"/>
  <c r="T338"/>
  <c r="W338"/>
  <c r="X338"/>
  <c r="Y338"/>
  <c r="Z338"/>
  <c r="AA338"/>
  <c r="H339"/>
  <c r="K339"/>
  <c r="T339"/>
  <c r="W339"/>
  <c r="X339"/>
  <c r="Y339"/>
  <c r="Z339"/>
  <c r="AA339"/>
  <c r="H340"/>
  <c r="K340"/>
  <c r="T340"/>
  <c r="W340"/>
  <c r="X340"/>
  <c r="Y340"/>
  <c r="Z340"/>
  <c r="AA340"/>
  <c r="H341"/>
  <c r="K341"/>
  <c r="T341"/>
  <c r="W341"/>
  <c r="X341"/>
  <c r="Y341"/>
  <c r="Z341"/>
  <c r="AA341"/>
  <c r="H342"/>
  <c r="K342"/>
  <c r="T342"/>
  <c r="W342"/>
  <c r="X342"/>
  <c r="Y342"/>
  <c r="Z342"/>
  <c r="AA342"/>
  <c r="H343"/>
  <c r="K343"/>
  <c r="T343"/>
  <c r="W343"/>
  <c r="X343"/>
  <c r="Y343"/>
  <c r="Z343"/>
  <c r="AA343"/>
  <c r="H344"/>
  <c r="K344"/>
  <c r="T344"/>
  <c r="W344"/>
  <c r="X344"/>
  <c r="Y344"/>
  <c r="Z344"/>
  <c r="AA344"/>
  <c r="H345"/>
  <c r="K345"/>
  <c r="T345"/>
  <c r="W345"/>
  <c r="X345"/>
  <c r="Y345"/>
  <c r="Z345"/>
  <c r="AA345"/>
  <c r="H346"/>
  <c r="K346"/>
  <c r="T346"/>
  <c r="W346"/>
  <c r="X346"/>
  <c r="Y346"/>
  <c r="Z346"/>
  <c r="AA346"/>
  <c r="H347"/>
  <c r="K347"/>
  <c r="T347"/>
  <c r="W347"/>
  <c r="X347"/>
  <c r="Y347"/>
  <c r="Z347"/>
  <c r="AA347"/>
  <c r="H348"/>
  <c r="K348"/>
  <c r="T348"/>
  <c r="W348"/>
  <c r="X348"/>
  <c r="Y348"/>
  <c r="Z348"/>
  <c r="AA348"/>
  <c r="H349"/>
  <c r="K349"/>
  <c r="T349"/>
  <c r="W349"/>
  <c r="X349"/>
  <c r="Y349"/>
  <c r="Z349"/>
  <c r="AA349"/>
  <c r="H350"/>
  <c r="K350"/>
  <c r="T350"/>
  <c r="W350"/>
  <c r="X350"/>
  <c r="Y350"/>
  <c r="Z350"/>
  <c r="AA350"/>
  <c r="H351"/>
  <c r="K351"/>
  <c r="T351"/>
  <c r="W351"/>
  <c r="X351"/>
  <c r="Y351"/>
  <c r="Z351"/>
  <c r="AA351"/>
  <c r="H352"/>
  <c r="K352"/>
  <c r="T352"/>
  <c r="W352"/>
  <c r="X352"/>
  <c r="Y352"/>
  <c r="Z352"/>
  <c r="AA352"/>
  <c r="K319"/>
  <c r="K318"/>
  <c r="K317"/>
  <c r="K315"/>
  <c r="K314"/>
  <c r="K313"/>
  <c r="K311"/>
  <c r="K310"/>
  <c r="K309"/>
  <c r="K308"/>
  <c r="K305"/>
  <c r="K304"/>
  <c r="K303"/>
  <c r="K301"/>
  <c r="K300"/>
  <c r="H301"/>
  <c r="T301"/>
  <c r="W301"/>
  <c r="X301"/>
  <c r="Y301"/>
  <c r="Z301"/>
  <c r="AA301"/>
  <c r="H302"/>
  <c r="T302"/>
  <c r="W302"/>
  <c r="X302"/>
  <c r="Y302"/>
  <c r="Z302"/>
  <c r="AA302"/>
  <c r="H303"/>
  <c r="T303"/>
  <c r="W303"/>
  <c r="X303"/>
  <c r="Y303"/>
  <c r="Z303"/>
  <c r="AA303"/>
  <c r="H304"/>
  <c r="T304"/>
  <c r="W304"/>
  <c r="X304"/>
  <c r="Y304"/>
  <c r="Z304"/>
  <c r="AA304"/>
  <c r="H305"/>
  <c r="T305"/>
  <c r="W305"/>
  <c r="X305"/>
  <c r="Y305"/>
  <c r="Z305"/>
  <c r="AA305"/>
  <c r="H306"/>
  <c r="T306"/>
  <c r="W306"/>
  <c r="X306"/>
  <c r="Y306"/>
  <c r="Z306"/>
  <c r="AA306"/>
  <c r="H307"/>
  <c r="T307"/>
  <c r="W307"/>
  <c r="X307"/>
  <c r="Y307"/>
  <c r="Z307"/>
  <c r="AA307"/>
  <c r="H308"/>
  <c r="T308"/>
  <c r="W308"/>
  <c r="X308"/>
  <c r="Y308"/>
  <c r="Z308"/>
  <c r="AA308"/>
  <c r="H309"/>
  <c r="T309"/>
  <c r="W309"/>
  <c r="X309"/>
  <c r="Y309"/>
  <c r="Z309"/>
  <c r="AA309"/>
  <c r="H310"/>
  <c r="T310"/>
  <c r="W310"/>
  <c r="X310"/>
  <c r="Y310"/>
  <c r="Z310"/>
  <c r="AA310"/>
  <c r="H311"/>
  <c r="T311"/>
  <c r="W311"/>
  <c r="X311"/>
  <c r="Y311"/>
  <c r="Z311"/>
  <c r="AA311"/>
  <c r="H312"/>
  <c r="T312"/>
  <c r="W312"/>
  <c r="X312"/>
  <c r="Y312"/>
  <c r="Z312"/>
  <c r="AA312"/>
  <c r="H313"/>
  <c r="T313"/>
  <c r="W313"/>
  <c r="X313"/>
  <c r="Y313"/>
  <c r="Z313"/>
  <c r="AA313"/>
  <c r="H314"/>
  <c r="T314"/>
  <c r="W314"/>
  <c r="X314"/>
  <c r="Y314"/>
  <c r="Z314"/>
  <c r="AA314"/>
  <c r="H315"/>
  <c r="T315"/>
  <c r="W315"/>
  <c r="X315"/>
  <c r="Y315"/>
  <c r="Z315"/>
  <c r="AA315"/>
  <c r="T169"/>
  <c r="W169"/>
  <c r="X169"/>
  <c r="Y169"/>
  <c r="Z169"/>
  <c r="AA169"/>
  <c r="H168"/>
  <c r="T168"/>
  <c r="X168"/>
  <c r="K168"/>
  <c r="W168"/>
  <c r="Y168"/>
  <c r="Z168"/>
  <c r="AA168"/>
  <c r="H506"/>
  <c r="K506"/>
  <c r="T506"/>
  <c r="W506"/>
  <c r="X506"/>
  <c r="Y506"/>
  <c r="Z506"/>
  <c r="AA506"/>
  <c r="H507"/>
  <c r="K507"/>
  <c r="T507"/>
  <c r="W507"/>
  <c r="X507"/>
  <c r="Y507"/>
  <c r="Z507"/>
  <c r="AA507"/>
  <c r="H508"/>
  <c r="K508"/>
  <c r="T508"/>
  <c r="W508"/>
  <c r="X508"/>
  <c r="Y508"/>
  <c r="Z508"/>
  <c r="AA508"/>
  <c r="H509"/>
  <c r="K509"/>
  <c r="T509"/>
  <c r="W509"/>
  <c r="X509"/>
  <c r="Y509"/>
  <c r="Z509"/>
  <c r="AA509"/>
  <c r="H510"/>
  <c r="K510"/>
  <c r="T510"/>
  <c r="W510"/>
  <c r="X510"/>
  <c r="Y510"/>
  <c r="Z510"/>
  <c r="AA510"/>
  <c r="H511"/>
  <c r="K511"/>
  <c r="T511"/>
  <c r="W511"/>
  <c r="X511"/>
  <c r="Y511"/>
  <c r="Z511"/>
  <c r="AA511"/>
  <c r="H512"/>
  <c r="K512"/>
  <c r="T512"/>
  <c r="W512"/>
  <c r="X512"/>
  <c r="Y512"/>
  <c r="Z512"/>
  <c r="AA512"/>
  <c r="H513"/>
  <c r="K513"/>
  <c r="T513"/>
  <c r="W513"/>
  <c r="X513"/>
  <c r="Y513"/>
  <c r="Z513"/>
  <c r="AA513"/>
  <c r="K452"/>
  <c r="T452"/>
  <c r="W452"/>
  <c r="H452"/>
  <c r="X452"/>
  <c r="Y452"/>
  <c r="Z452"/>
  <c r="AA452"/>
  <c r="K453"/>
  <c r="T453"/>
  <c r="W453"/>
  <c r="H453"/>
  <c r="X453"/>
  <c r="Y453"/>
  <c r="Z453"/>
  <c r="AA453"/>
  <c r="K454"/>
  <c r="T454"/>
  <c r="W454"/>
  <c r="H454"/>
  <c r="X454"/>
  <c r="Y454"/>
  <c r="Z454"/>
  <c r="AA454"/>
  <c r="K455"/>
  <c r="T455"/>
  <c r="W455"/>
  <c r="H455"/>
  <c r="X455"/>
  <c r="Y455"/>
  <c r="Z455"/>
  <c r="AA455"/>
  <c r="K456"/>
  <c r="T456"/>
  <c r="W456"/>
  <c r="H456"/>
  <c r="X456"/>
  <c r="Y456"/>
  <c r="Z456"/>
  <c r="AA456"/>
  <c r="K457"/>
  <c r="T457"/>
  <c r="W457"/>
  <c r="H457"/>
  <c r="X457"/>
  <c r="Y457"/>
  <c r="Z457"/>
  <c r="AA457"/>
  <c r="K458"/>
  <c r="T458"/>
  <c r="W458"/>
  <c r="H458"/>
  <c r="X458"/>
  <c r="Y458"/>
  <c r="Z458"/>
  <c r="AA458"/>
  <c r="K459"/>
  <c r="T459"/>
  <c r="W459"/>
  <c r="H459"/>
  <c r="X459"/>
  <c r="Y459"/>
  <c r="Z459"/>
  <c r="AA459"/>
  <c r="K460"/>
  <c r="T460"/>
  <c r="W460"/>
  <c r="H460"/>
  <c r="X460"/>
  <c r="Y460"/>
  <c r="Z460"/>
  <c r="AA460"/>
  <c r="K461"/>
  <c r="T461"/>
  <c r="W461"/>
  <c r="H461"/>
  <c r="X461"/>
  <c r="Y461"/>
  <c r="Z461"/>
  <c r="AA461"/>
  <c r="K462"/>
  <c r="T462"/>
  <c r="W462"/>
  <c r="H462"/>
  <c r="X462"/>
  <c r="Y462"/>
  <c r="Z462"/>
  <c r="AA462"/>
  <c r="K463"/>
  <c r="T463"/>
  <c r="W463"/>
  <c r="H463"/>
  <c r="X463"/>
  <c r="Y463"/>
  <c r="Z463"/>
  <c r="AA463"/>
  <c r="K464"/>
  <c r="T464"/>
  <c r="W464"/>
  <c r="H464"/>
  <c r="X464"/>
  <c r="Y464"/>
  <c r="Z464"/>
  <c r="AA464"/>
  <c r="K465"/>
  <c r="T465"/>
  <c r="W465"/>
  <c r="H465"/>
  <c r="X465"/>
  <c r="Y465"/>
  <c r="Z465"/>
  <c r="AA465"/>
  <c r="K466"/>
  <c r="T466"/>
  <c r="W466"/>
  <c r="H466"/>
  <c r="X466"/>
  <c r="Y466"/>
  <c r="Z466"/>
  <c r="AA466"/>
  <c r="K467"/>
  <c r="T467"/>
  <c r="W467"/>
  <c r="H467"/>
  <c r="X467"/>
  <c r="Y467"/>
  <c r="Z467"/>
  <c r="AA467"/>
  <c r="K468"/>
  <c r="T468"/>
  <c r="W468"/>
  <c r="H468"/>
  <c r="X468"/>
  <c r="Y468"/>
  <c r="Z468"/>
  <c r="AA468"/>
  <c r="K469"/>
  <c r="T469"/>
  <c r="W469"/>
  <c r="H469"/>
  <c r="X469"/>
  <c r="Y469"/>
  <c r="Z469"/>
  <c r="AA469"/>
  <c r="K470"/>
  <c r="T470"/>
  <c r="W470"/>
  <c r="H470"/>
  <c r="X470"/>
  <c r="Y470"/>
  <c r="Z470"/>
  <c r="AA470"/>
  <c r="K471"/>
  <c r="T471"/>
  <c r="W471"/>
  <c r="H471"/>
  <c r="X471"/>
  <c r="Y471"/>
  <c r="Z471"/>
  <c r="AA471"/>
  <c r="K472"/>
  <c r="T472"/>
  <c r="W472"/>
  <c r="H472"/>
  <c r="X472"/>
  <c r="Y472"/>
  <c r="Z472"/>
  <c r="AA472"/>
  <c r="K473"/>
  <c r="T473"/>
  <c r="W473"/>
  <c r="H473"/>
  <c r="X473"/>
  <c r="Y473"/>
  <c r="Z473"/>
  <c r="AA473"/>
  <c r="K474"/>
  <c r="T474"/>
  <c r="W474"/>
  <c r="H474"/>
  <c r="X474"/>
  <c r="Y474"/>
  <c r="Z474"/>
  <c r="AA474"/>
  <c r="K475"/>
  <c r="T475"/>
  <c r="W475"/>
  <c r="H475"/>
  <c r="X475"/>
  <c r="Y475"/>
  <c r="Z475"/>
  <c r="AA475"/>
  <c r="K476"/>
  <c r="T476"/>
  <c r="W476"/>
  <c r="H476"/>
  <c r="X476"/>
  <c r="Y476"/>
  <c r="Z476"/>
  <c r="AA476"/>
  <c r="K477"/>
  <c r="T477"/>
  <c r="W477"/>
  <c r="H477"/>
  <c r="X477"/>
  <c r="Y477"/>
  <c r="Z477"/>
  <c r="AA477"/>
  <c r="K478"/>
  <c r="T478"/>
  <c r="W478"/>
  <c r="H478"/>
  <c r="X478"/>
  <c r="Y478"/>
  <c r="Z478"/>
  <c r="AA478"/>
  <c r="K479"/>
  <c r="T479"/>
  <c r="W479"/>
  <c r="H479"/>
  <c r="X479"/>
  <c r="Y479"/>
  <c r="Z479"/>
  <c r="AA479"/>
  <c r="K480"/>
  <c r="T480"/>
  <c r="W480"/>
  <c r="H480"/>
  <c r="X480"/>
  <c r="Y480"/>
  <c r="Z480"/>
  <c r="AA480"/>
  <c r="K481"/>
  <c r="T481"/>
  <c r="W481"/>
  <c r="H481"/>
  <c r="X481"/>
  <c r="Y481"/>
  <c r="Z481"/>
  <c r="AA481"/>
  <c r="K482"/>
  <c r="T482"/>
  <c r="W482"/>
  <c r="H482"/>
  <c r="X482"/>
  <c r="Y482"/>
  <c r="Z482"/>
  <c r="AA482"/>
  <c r="K483"/>
  <c r="T483"/>
  <c r="W483"/>
  <c r="H483"/>
  <c r="X483"/>
  <c r="Y483"/>
  <c r="Z483"/>
  <c r="AA483"/>
  <c r="H223"/>
  <c r="K223"/>
  <c r="X223"/>
  <c r="Y223"/>
  <c r="Z223"/>
  <c r="AA223"/>
  <c r="H224"/>
  <c r="K224"/>
  <c r="X224"/>
  <c r="Y224"/>
  <c r="Z224"/>
  <c r="AA224"/>
  <c r="H225"/>
  <c r="K225"/>
  <c r="X225"/>
  <c r="Y225"/>
  <c r="Z225"/>
  <c r="AA225"/>
  <c r="H226"/>
  <c r="K226"/>
  <c r="X226"/>
  <c r="Y226"/>
  <c r="Z226"/>
  <c r="AA226"/>
  <c r="H227"/>
  <c r="K227"/>
  <c r="X227"/>
  <c r="Y227"/>
  <c r="Z227"/>
  <c r="AA227"/>
  <c r="H228"/>
  <c r="K228"/>
  <c r="X228"/>
  <c r="Y228"/>
  <c r="Z228"/>
  <c r="AA228"/>
  <c r="H229"/>
  <c r="K229"/>
  <c r="X229"/>
  <c r="Y229"/>
  <c r="Z229"/>
  <c r="AA229"/>
  <c r="H230"/>
  <c r="K230"/>
  <c r="X230"/>
  <c r="Y230"/>
  <c r="Z230"/>
  <c r="AA230"/>
  <c r="H231"/>
  <c r="K231"/>
  <c r="X231"/>
  <c r="Y231"/>
  <c r="Z231"/>
  <c r="AA231"/>
  <c r="H232"/>
  <c r="K232"/>
  <c r="X232"/>
  <c r="Y232"/>
  <c r="Z232"/>
  <c r="AA232"/>
  <c r="H233"/>
  <c r="K233"/>
  <c r="X233"/>
  <c r="Y233"/>
  <c r="Z233"/>
  <c r="AA233"/>
  <c r="H234"/>
  <c r="K234"/>
  <c r="X234"/>
  <c r="Y234"/>
  <c r="Z234"/>
  <c r="AA234"/>
  <c r="H235"/>
  <c r="K235"/>
  <c r="X235"/>
  <c r="Y235"/>
  <c r="Z235"/>
  <c r="AA235"/>
  <c r="H236"/>
  <c r="K236"/>
  <c r="X236"/>
  <c r="Y236"/>
  <c r="Z236"/>
  <c r="AA236"/>
  <c r="H237"/>
  <c r="K237"/>
  <c r="X237"/>
  <c r="Y237"/>
  <c r="Z237"/>
  <c r="AA237"/>
  <c r="H238"/>
  <c r="K238"/>
  <c r="X238"/>
  <c r="Y238"/>
  <c r="Z238"/>
  <c r="AA238"/>
  <c r="H239"/>
  <c r="K239"/>
  <c r="X239"/>
  <c r="Y239"/>
  <c r="Z239"/>
  <c r="AA239"/>
  <c r="H240"/>
  <c r="K240"/>
  <c r="X240"/>
  <c r="Y240"/>
  <c r="Z240"/>
  <c r="AA240"/>
  <c r="H241"/>
  <c r="K241"/>
  <c r="X241"/>
  <c r="Y241"/>
  <c r="Z241"/>
  <c r="AA241"/>
  <c r="H242"/>
  <c r="K242"/>
  <c r="X242"/>
  <c r="Y242"/>
  <c r="Z242"/>
  <c r="AA242"/>
  <c r="H243"/>
  <c r="K243"/>
  <c r="X243"/>
  <c r="Y243"/>
  <c r="Z243"/>
  <c r="AA243"/>
  <c r="H244"/>
  <c r="K244"/>
  <c r="X244"/>
  <c r="Y244"/>
  <c r="Z244"/>
  <c r="AA244"/>
  <c r="H245"/>
  <c r="K245"/>
  <c r="X245"/>
  <c r="Y245"/>
  <c r="Z245"/>
  <c r="AA245"/>
  <c r="H246"/>
  <c r="K246"/>
  <c r="X246"/>
  <c r="Y246"/>
  <c r="Z246"/>
  <c r="AA246"/>
  <c r="H247"/>
  <c r="K247"/>
  <c r="X247"/>
  <c r="Y247"/>
  <c r="Z247"/>
  <c r="AA247"/>
  <c r="H248"/>
  <c r="K248"/>
  <c r="X248"/>
  <c r="Y248"/>
  <c r="Z248"/>
  <c r="AA248"/>
  <c r="H249"/>
  <c r="K249"/>
  <c r="X249"/>
  <c r="Y249"/>
  <c r="Z249"/>
  <c r="AA249"/>
  <c r="H250"/>
  <c r="K250"/>
  <c r="X250"/>
  <c r="Y250"/>
  <c r="Z250"/>
  <c r="AA250"/>
  <c r="H251"/>
  <c r="K251"/>
  <c r="X251"/>
  <c r="Y251"/>
  <c r="Z251"/>
  <c r="AA251"/>
  <c r="H252"/>
  <c r="K252"/>
  <c r="X252"/>
  <c r="Y252"/>
  <c r="Z252"/>
  <c r="AA252"/>
  <c r="H253"/>
  <c r="K253"/>
  <c r="X253"/>
  <c r="Y253"/>
  <c r="Z253"/>
  <c r="AA253"/>
  <c r="H254"/>
  <c r="K254"/>
  <c r="X254"/>
  <c r="Y254"/>
  <c r="Z254"/>
  <c r="AA254"/>
  <c r="H255"/>
  <c r="K255"/>
  <c r="X255"/>
  <c r="Y255"/>
  <c r="Z255"/>
  <c r="AA255"/>
  <c r="H256"/>
  <c r="K256"/>
  <c r="X256"/>
  <c r="Y256"/>
  <c r="Z256"/>
  <c r="AA256"/>
  <c r="H257"/>
  <c r="K257"/>
  <c r="X257"/>
  <c r="Y257"/>
  <c r="Z257"/>
  <c r="AA257"/>
  <c r="H258"/>
  <c r="K258"/>
  <c r="X258"/>
  <c r="Y258"/>
  <c r="Z258"/>
  <c r="AA258"/>
  <c r="H259"/>
  <c r="K259"/>
  <c r="X259"/>
  <c r="Y259"/>
  <c r="Z259"/>
  <c r="AA259"/>
  <c r="H260"/>
  <c r="K260"/>
  <c r="X260"/>
  <c r="Y260"/>
  <c r="Z260"/>
  <c r="AA260"/>
  <c r="H261"/>
  <c r="K261"/>
  <c r="X261"/>
  <c r="Y261"/>
  <c r="Z261"/>
  <c r="AA261"/>
  <c r="H262"/>
  <c r="K262"/>
  <c r="X262"/>
  <c r="Y262"/>
  <c r="Z262"/>
  <c r="AA262"/>
  <c r="H263"/>
  <c r="K263"/>
  <c r="X263"/>
  <c r="Y263"/>
  <c r="Z263"/>
  <c r="AA263"/>
  <c r="H264"/>
  <c r="K264"/>
  <c r="X264"/>
  <c r="Y264"/>
  <c r="Z264"/>
  <c r="AA264"/>
  <c r="H265"/>
  <c r="K265"/>
  <c r="X265"/>
  <c r="Y265"/>
  <c r="Z265"/>
  <c r="AA265"/>
  <c r="H266"/>
  <c r="K266"/>
  <c r="X266"/>
  <c r="Y266"/>
  <c r="Z266"/>
  <c r="AA266"/>
  <c r="H267"/>
  <c r="K267"/>
  <c r="X267"/>
  <c r="Y267"/>
  <c r="Z267"/>
  <c r="AA267"/>
  <c r="H268"/>
  <c r="K268"/>
  <c r="X268"/>
  <c r="Y268"/>
  <c r="Z268"/>
  <c r="AA268"/>
  <c r="H269"/>
  <c r="K269"/>
  <c r="X269"/>
  <c r="Y269"/>
  <c r="Z269"/>
  <c r="AA269"/>
  <c r="H270"/>
  <c r="K270"/>
  <c r="X270"/>
  <c r="Y270"/>
  <c r="Z270"/>
  <c r="AA270"/>
  <c r="H271"/>
  <c r="K271"/>
  <c r="X271"/>
  <c r="Y271"/>
  <c r="Z271"/>
  <c r="AA271"/>
  <c r="H272"/>
  <c r="K272"/>
  <c r="X272"/>
  <c r="Y272"/>
  <c r="Z272"/>
  <c r="AA272"/>
  <c r="H273"/>
  <c r="K273"/>
  <c r="X273"/>
  <c r="Y273"/>
  <c r="Z273"/>
  <c r="AA273"/>
  <c r="H274"/>
  <c r="K274"/>
  <c r="X274"/>
  <c r="Y274"/>
  <c r="Z274"/>
  <c r="AA274"/>
  <c r="H275"/>
  <c r="K275"/>
  <c r="X275"/>
  <c r="Y275"/>
  <c r="Z275"/>
  <c r="AA275"/>
  <c r="H276"/>
  <c r="K276"/>
  <c r="X276"/>
  <c r="Y276"/>
  <c r="Z276"/>
  <c r="AA276"/>
  <c r="H277"/>
  <c r="K277"/>
  <c r="X277"/>
  <c r="Y277"/>
  <c r="Z277"/>
  <c r="AA277"/>
  <c r="H278"/>
  <c r="K278"/>
  <c r="X278"/>
  <c r="Y278"/>
  <c r="Z278"/>
  <c r="AA278"/>
  <c r="H279"/>
  <c r="K279"/>
  <c r="X279"/>
  <c r="Y279"/>
  <c r="Z279"/>
  <c r="AA279"/>
  <c r="H280"/>
  <c r="K280"/>
  <c r="X280"/>
  <c r="Y280"/>
  <c r="Z280"/>
  <c r="AA280"/>
  <c r="H281"/>
  <c r="K281"/>
  <c r="X281"/>
  <c r="Y281"/>
  <c r="Z281"/>
  <c r="AA281"/>
  <c r="H282"/>
  <c r="K282"/>
  <c r="X282"/>
  <c r="Y282"/>
  <c r="Z282"/>
  <c r="AA282"/>
  <c r="H283"/>
  <c r="K283"/>
  <c r="X283"/>
  <c r="Y283"/>
  <c r="Z283"/>
  <c r="AA283"/>
  <c r="H284"/>
  <c r="K284"/>
  <c r="X284"/>
  <c r="Y284"/>
  <c r="Z284"/>
  <c r="AA284"/>
  <c r="H285"/>
  <c r="K285"/>
  <c r="X285"/>
  <c r="Y285"/>
  <c r="Z285"/>
  <c r="AA285"/>
  <c r="H286"/>
  <c r="K286"/>
  <c r="X286"/>
  <c r="Y286"/>
  <c r="Z286"/>
  <c r="AA286"/>
  <c r="H287"/>
  <c r="K287"/>
  <c r="X287"/>
  <c r="Y287"/>
  <c r="Z287"/>
  <c r="AA287"/>
  <c r="H288"/>
  <c r="K288"/>
  <c r="X288"/>
  <c r="Y288"/>
  <c r="Z288"/>
  <c r="AA288"/>
  <c r="H222"/>
  <c r="X222"/>
  <c r="K222"/>
  <c r="Y222"/>
  <c r="Z222"/>
  <c r="AA222"/>
  <c r="T196"/>
  <c r="W196"/>
  <c r="H196"/>
  <c r="X196"/>
  <c r="K196"/>
  <c r="Y196"/>
  <c r="Z196"/>
  <c r="AA196"/>
  <c r="T197"/>
  <c r="W197"/>
  <c r="H197"/>
  <c r="X197"/>
  <c r="K197"/>
  <c r="Y197"/>
  <c r="Z197"/>
  <c r="AA197"/>
  <c r="H430"/>
  <c r="K430"/>
  <c r="T430"/>
  <c r="W430"/>
  <c r="X430"/>
  <c r="Y430"/>
  <c r="Z430"/>
  <c r="AA430"/>
  <c r="H431"/>
  <c r="K431"/>
  <c r="T431"/>
  <c r="W431"/>
  <c r="X431"/>
  <c r="Y431"/>
  <c r="Z431"/>
  <c r="AA431"/>
  <c r="H432"/>
  <c r="K432"/>
  <c r="T432"/>
  <c r="W432"/>
  <c r="X432"/>
  <c r="Y432"/>
  <c r="Z432"/>
  <c r="AA432"/>
  <c r="H433"/>
  <c r="K433"/>
  <c r="T433"/>
  <c r="W433"/>
  <c r="X433"/>
  <c r="Y433"/>
  <c r="Z433"/>
  <c r="AA433"/>
  <c r="H434"/>
  <c r="K434"/>
  <c r="T434"/>
  <c r="W434"/>
  <c r="X434"/>
  <c r="Y434"/>
  <c r="Z434"/>
  <c r="AA434"/>
  <c r="H435"/>
  <c r="K435"/>
  <c r="T435"/>
  <c r="W435"/>
  <c r="X435"/>
  <c r="Y435"/>
  <c r="Z435"/>
  <c r="AA435"/>
  <c r="H436"/>
  <c r="K436"/>
  <c r="T436"/>
  <c r="W436"/>
  <c r="X436"/>
  <c r="Y436"/>
  <c r="Z436"/>
  <c r="AA436"/>
  <c r="H437"/>
  <c r="K437"/>
  <c r="T437"/>
  <c r="W437"/>
  <c r="X437"/>
  <c r="Y437"/>
  <c r="Z437"/>
  <c r="AA437"/>
  <c r="H438"/>
  <c r="K438"/>
  <c r="T438"/>
  <c r="W438"/>
  <c r="X438"/>
  <c r="Y438"/>
  <c r="Z438"/>
  <c r="AA438"/>
  <c r="H439"/>
  <c r="K439"/>
  <c r="T439"/>
  <c r="W439"/>
  <c r="X439"/>
  <c r="Y439"/>
  <c r="Z439"/>
  <c r="AA439"/>
  <c r="H440"/>
  <c r="K440"/>
  <c r="T440"/>
  <c r="W440"/>
  <c r="X440"/>
  <c r="Y440"/>
  <c r="Z440"/>
  <c r="AA440"/>
  <c r="H441"/>
  <c r="K441"/>
  <c r="T441"/>
  <c r="W441"/>
  <c r="X441"/>
  <c r="Y441"/>
  <c r="Z441"/>
  <c r="AA441"/>
  <c r="H442"/>
  <c r="K442"/>
  <c r="T442"/>
  <c r="W442"/>
  <c r="X442"/>
  <c r="Y442"/>
  <c r="Z442"/>
  <c r="AA442"/>
  <c r="H443"/>
  <c r="K443"/>
  <c r="T443"/>
  <c r="W443"/>
  <c r="X443"/>
  <c r="Y443"/>
  <c r="Z443"/>
  <c r="AA443"/>
  <c r="H444"/>
  <c r="K444"/>
  <c r="T444"/>
  <c r="W444"/>
  <c r="X444"/>
  <c r="Y444"/>
  <c r="Z444"/>
  <c r="AA444"/>
  <c r="H445"/>
  <c r="K445"/>
  <c r="T445"/>
  <c r="W445"/>
  <c r="X445"/>
  <c r="Y445"/>
  <c r="Z445"/>
  <c r="AA445"/>
  <c r="H446"/>
  <c r="K446"/>
  <c r="T446"/>
  <c r="W446"/>
  <c r="X446"/>
  <c r="Y446"/>
  <c r="Z446"/>
  <c r="AA446"/>
  <c r="H447"/>
  <c r="K447"/>
  <c r="T447"/>
  <c r="W447"/>
  <c r="X447"/>
  <c r="Y447"/>
  <c r="Z447"/>
  <c r="AA447"/>
  <c r="H448"/>
  <c r="K448"/>
  <c r="T448"/>
  <c r="W448"/>
  <c r="X448"/>
  <c r="Y448"/>
  <c r="Z448"/>
  <c r="AA448"/>
  <c r="H449"/>
  <c r="K449"/>
  <c r="T449"/>
  <c r="W449"/>
  <c r="X449"/>
  <c r="Y449"/>
  <c r="Z449"/>
  <c r="AA449"/>
  <c r="H450"/>
  <c r="K450"/>
  <c r="T450"/>
  <c r="W450"/>
  <c r="X450"/>
  <c r="Y450"/>
  <c r="Z450"/>
  <c r="AA450"/>
  <c r="H451"/>
  <c r="K451"/>
  <c r="T451"/>
  <c r="W451"/>
  <c r="X451"/>
  <c r="Y451"/>
  <c r="Z451"/>
  <c r="AA451"/>
  <c r="H484"/>
  <c r="K484"/>
  <c r="T484"/>
  <c r="W484"/>
  <c r="X484"/>
  <c r="Y484"/>
  <c r="Z484"/>
  <c r="AA484"/>
  <c r="H485"/>
  <c r="K485"/>
  <c r="T485"/>
  <c r="W485"/>
  <c r="X485"/>
  <c r="Y485"/>
  <c r="Z485"/>
  <c r="AA485"/>
  <c r="H486"/>
  <c r="K486"/>
  <c r="T486"/>
  <c r="W486"/>
  <c r="X486"/>
  <c r="Y486"/>
  <c r="Z486"/>
  <c r="AA486"/>
  <c r="H487"/>
  <c r="K487"/>
  <c r="T487"/>
  <c r="W487"/>
  <c r="X487"/>
  <c r="Y487"/>
  <c r="Z487"/>
  <c r="AA487"/>
  <c r="H488"/>
  <c r="K488"/>
  <c r="T488"/>
  <c r="W488"/>
  <c r="X488"/>
  <c r="Y488"/>
  <c r="Z488"/>
  <c r="AA488"/>
  <c r="H489"/>
  <c r="K489"/>
  <c r="T489"/>
  <c r="W489"/>
  <c r="X489"/>
  <c r="Y489"/>
  <c r="Z489"/>
  <c r="AA489"/>
  <c r="H490"/>
  <c r="K490"/>
  <c r="T490"/>
  <c r="W490"/>
  <c r="X490"/>
  <c r="Y490"/>
  <c r="Z490"/>
  <c r="AA490"/>
  <c r="H491"/>
  <c r="K491"/>
  <c r="T491"/>
  <c r="W491"/>
  <c r="X491"/>
  <c r="Y491"/>
  <c r="Z491"/>
  <c r="AA491"/>
  <c r="H328"/>
  <c r="K328"/>
  <c r="T328"/>
  <c r="W328"/>
  <c r="X328"/>
  <c r="Y328"/>
  <c r="Z328"/>
  <c r="AA328"/>
  <c r="H207"/>
  <c r="K207"/>
  <c r="T207"/>
  <c r="W207"/>
  <c r="X207"/>
  <c r="Y207"/>
  <c r="Z207"/>
  <c r="AA207"/>
  <c r="H208"/>
  <c r="K208"/>
  <c r="T208"/>
  <c r="W208"/>
  <c r="X208"/>
  <c r="Y208"/>
  <c r="Z208"/>
  <c r="AA208"/>
  <c r="H209"/>
  <c r="K209"/>
  <c r="T209"/>
  <c r="W209"/>
  <c r="X209"/>
  <c r="Y209"/>
  <c r="Z209"/>
  <c r="AA209"/>
  <c r="T198"/>
  <c r="W198"/>
  <c r="H198"/>
  <c r="X198"/>
  <c r="K198"/>
  <c r="Y198"/>
  <c r="Z198"/>
  <c r="AA198"/>
  <c r="K179"/>
  <c r="T179"/>
  <c r="W179"/>
  <c r="H179"/>
  <c r="X179"/>
  <c r="Y179"/>
  <c r="Z179"/>
  <c r="AA179"/>
  <c r="K180"/>
  <c r="T180"/>
  <c r="W180"/>
  <c r="H180"/>
  <c r="X180"/>
  <c r="Y180"/>
  <c r="Z180"/>
  <c r="AA180"/>
  <c r="K181"/>
  <c r="T181"/>
  <c r="W181"/>
  <c r="H181"/>
  <c r="X181"/>
  <c r="Y181"/>
  <c r="Z181"/>
  <c r="AA181"/>
  <c r="K182"/>
  <c r="T182"/>
  <c r="W182"/>
  <c r="H182"/>
  <c r="X182"/>
  <c r="Y182"/>
  <c r="Z182"/>
  <c r="AA182"/>
  <c r="K183"/>
  <c r="T183"/>
  <c r="W183"/>
  <c r="H183"/>
  <c r="X183"/>
  <c r="Y183"/>
  <c r="Z183"/>
  <c r="AA183"/>
  <c r="K184"/>
  <c r="T184"/>
  <c r="W184"/>
  <c r="H184"/>
  <c r="X184"/>
  <c r="Y184"/>
  <c r="Z184"/>
  <c r="AA184"/>
  <c r="K185"/>
  <c r="T185"/>
  <c r="W185"/>
  <c r="H185"/>
  <c r="X185"/>
  <c r="Y185"/>
  <c r="Z185"/>
  <c r="AA185"/>
  <c r="K186"/>
  <c r="T186"/>
  <c r="W186"/>
  <c r="H186"/>
  <c r="X186"/>
  <c r="Y186"/>
  <c r="Z186"/>
  <c r="AA186"/>
  <c r="K187"/>
  <c r="T187"/>
  <c r="W187"/>
  <c r="H187"/>
  <c r="X187"/>
  <c r="Y187"/>
  <c r="Z187"/>
  <c r="AA187"/>
  <c r="K188"/>
  <c r="T188"/>
  <c r="W188"/>
  <c r="H188"/>
  <c r="X188"/>
  <c r="Y188"/>
  <c r="Z188"/>
  <c r="AA188"/>
  <c r="H392"/>
  <c r="K392"/>
  <c r="T392"/>
  <c r="W392"/>
  <c r="X392"/>
  <c r="Y392"/>
  <c r="Z392"/>
  <c r="AA392"/>
  <c r="H393"/>
  <c r="K393"/>
  <c r="T393"/>
  <c r="W393"/>
  <c r="X393"/>
  <c r="Y393"/>
  <c r="Z393"/>
  <c r="AA393"/>
  <c r="H394"/>
  <c r="K394"/>
  <c r="T394"/>
  <c r="W394"/>
  <c r="X394"/>
  <c r="Y394"/>
  <c r="Z394"/>
  <c r="AA394"/>
  <c r="H395"/>
  <c r="K395"/>
  <c r="T395"/>
  <c r="W395"/>
  <c r="X395"/>
  <c r="Y395"/>
  <c r="Z395"/>
  <c r="AA395"/>
  <c r="H396"/>
  <c r="K396"/>
  <c r="T396"/>
  <c r="W396"/>
  <c r="X396"/>
  <c r="Y396"/>
  <c r="Z396"/>
  <c r="AA396"/>
  <c r="H397"/>
  <c r="K397"/>
  <c r="T397"/>
  <c r="W397"/>
  <c r="X397"/>
  <c r="Y397"/>
  <c r="Z397"/>
  <c r="AA397"/>
  <c r="H398"/>
  <c r="K398"/>
  <c r="T398"/>
  <c r="W398"/>
  <c r="X398"/>
  <c r="Y398"/>
  <c r="Z398"/>
  <c r="AA398"/>
  <c r="H399"/>
  <c r="K399"/>
  <c r="T399"/>
  <c r="W399"/>
  <c r="X399"/>
  <c r="Y399"/>
  <c r="Z399"/>
  <c r="AA399"/>
  <c r="H400"/>
  <c r="K400"/>
  <c r="T400"/>
  <c r="W400"/>
  <c r="X400"/>
  <c r="Y400"/>
  <c r="Z400"/>
  <c r="AA400"/>
  <c r="H401"/>
  <c r="K401"/>
  <c r="T401"/>
  <c r="W401"/>
  <c r="X401"/>
  <c r="Y401"/>
  <c r="Z401"/>
  <c r="AA401"/>
  <c r="H402"/>
  <c r="K402"/>
  <c r="T402"/>
  <c r="W402"/>
  <c r="X402"/>
  <c r="Y402"/>
  <c r="Z402"/>
  <c r="AA402"/>
  <c r="H403"/>
  <c r="K403"/>
  <c r="T403"/>
  <c r="W403"/>
  <c r="X403"/>
  <c r="Y403"/>
  <c r="Z403"/>
  <c r="AA403"/>
  <c r="H404"/>
  <c r="K404"/>
  <c r="T404"/>
  <c r="W404"/>
  <c r="X404"/>
  <c r="Y404"/>
  <c r="Z404"/>
  <c r="AA404"/>
  <c r="H405"/>
  <c r="K405"/>
  <c r="T405"/>
  <c r="W405"/>
  <c r="X405"/>
  <c r="Y405"/>
  <c r="Z405"/>
  <c r="AA405"/>
  <c r="H406"/>
  <c r="K406"/>
  <c r="T406"/>
  <c r="W406"/>
  <c r="X406"/>
  <c r="Y406"/>
  <c r="Z406"/>
  <c r="AA406"/>
  <c r="H407"/>
  <c r="K407"/>
  <c r="T407"/>
  <c r="W407"/>
  <c r="X407"/>
  <c r="Y407"/>
  <c r="Z407"/>
  <c r="AA407"/>
  <c r="H408"/>
  <c r="K408"/>
  <c r="T408"/>
  <c r="W408"/>
  <c r="X408"/>
  <c r="Y408"/>
  <c r="Z408"/>
  <c r="AA408"/>
  <c r="H409"/>
  <c r="K409"/>
  <c r="T409"/>
  <c r="W409"/>
  <c r="X409"/>
  <c r="Y409"/>
  <c r="Z409"/>
  <c r="AA409"/>
  <c r="H410"/>
  <c r="K410"/>
  <c r="T410"/>
  <c r="W410"/>
  <c r="X410"/>
  <c r="Y410"/>
  <c r="Z410"/>
  <c r="AA410"/>
  <c r="H411"/>
  <c r="K411"/>
  <c r="T411"/>
  <c r="W411"/>
  <c r="X411"/>
  <c r="Y411"/>
  <c r="Z411"/>
  <c r="AA411"/>
  <c r="H412"/>
  <c r="K412"/>
  <c r="T412"/>
  <c r="W412"/>
  <c r="X412"/>
  <c r="Y412"/>
  <c r="Z412"/>
  <c r="AA412"/>
  <c r="H413"/>
  <c r="K413"/>
  <c r="T413"/>
  <c r="W413"/>
  <c r="X413"/>
  <c r="Y413"/>
  <c r="Z413"/>
  <c r="AA413"/>
  <c r="H414"/>
  <c r="K414"/>
  <c r="T414"/>
  <c r="W414"/>
  <c r="X414"/>
  <c r="Y414"/>
  <c r="Z414"/>
  <c r="AA414"/>
  <c r="H415"/>
  <c r="K415"/>
  <c r="T415"/>
  <c r="W415"/>
  <c r="X415"/>
  <c r="Y415"/>
  <c r="Z415"/>
  <c r="AA415"/>
  <c r="H416"/>
  <c r="K416"/>
  <c r="T416"/>
  <c r="W416"/>
  <c r="X416"/>
  <c r="Y416"/>
  <c r="Z416"/>
  <c r="AA416"/>
  <c r="H417"/>
  <c r="K417"/>
  <c r="T417"/>
  <c r="W417"/>
  <c r="X417"/>
  <c r="Y417"/>
  <c r="Z417"/>
  <c r="AA417"/>
  <c r="H418"/>
  <c r="K418"/>
  <c r="T418"/>
  <c r="W418"/>
  <c r="X418"/>
  <c r="Y418"/>
  <c r="Z418"/>
  <c r="AA418"/>
  <c r="H419"/>
  <c r="K419"/>
  <c r="T419"/>
  <c r="W419"/>
  <c r="X419"/>
  <c r="Y419"/>
  <c r="Z419"/>
  <c r="AA419"/>
  <c r="H420"/>
  <c r="K420"/>
  <c r="T420"/>
  <c r="W420"/>
  <c r="X420"/>
  <c r="Y420"/>
  <c r="Z420"/>
  <c r="AA420"/>
  <c r="H421"/>
  <c r="K421"/>
  <c r="T421"/>
  <c r="W421"/>
  <c r="X421"/>
  <c r="Y421"/>
  <c r="Z421"/>
  <c r="AA421"/>
  <c r="H422"/>
  <c r="K422"/>
  <c r="T422"/>
  <c r="W422"/>
  <c r="X422"/>
  <c r="Y422"/>
  <c r="Z422"/>
  <c r="AA422"/>
  <c r="H423"/>
  <c r="K423"/>
  <c r="T423"/>
  <c r="W423"/>
  <c r="X423"/>
  <c r="Y423"/>
  <c r="Z423"/>
  <c r="AA423"/>
  <c r="H424"/>
  <c r="K424"/>
  <c r="T424"/>
  <c r="W424"/>
  <c r="X424"/>
  <c r="Y424"/>
  <c r="Z424"/>
  <c r="AA424"/>
  <c r="H425"/>
  <c r="K425"/>
  <c r="T425"/>
  <c r="W425"/>
  <c r="X425"/>
  <c r="Y425"/>
  <c r="Z425"/>
  <c r="AA425"/>
  <c r="H426"/>
  <c r="K426"/>
  <c r="T426"/>
  <c r="W426"/>
  <c r="X426"/>
  <c r="Y426"/>
  <c r="Z426"/>
  <c r="AA426"/>
  <c r="H427"/>
  <c r="K427"/>
  <c r="T427"/>
  <c r="W427"/>
  <c r="X427"/>
  <c r="Y427"/>
  <c r="Z427"/>
  <c r="AA427"/>
  <c r="H428"/>
  <c r="K428"/>
  <c r="T428"/>
  <c r="W428"/>
  <c r="X428"/>
  <c r="Y428"/>
  <c r="Z428"/>
  <c r="AA428"/>
  <c r="H429"/>
  <c r="K429"/>
  <c r="T429"/>
  <c r="W429"/>
  <c r="X429"/>
  <c r="Y429"/>
  <c r="Z429"/>
  <c r="AA429"/>
  <c r="H492"/>
  <c r="K492"/>
  <c r="T492"/>
  <c r="W492"/>
  <c r="X492"/>
  <c r="Y492"/>
  <c r="Z492"/>
  <c r="AA492"/>
  <c r="H493"/>
  <c r="K493"/>
  <c r="T493"/>
  <c r="W493"/>
  <c r="X493"/>
  <c r="Y493"/>
  <c r="Z493"/>
  <c r="AA493"/>
  <c r="H494"/>
  <c r="K494"/>
  <c r="T494"/>
  <c r="W494"/>
  <c r="X494"/>
  <c r="Y494"/>
  <c r="Z494"/>
  <c r="AA494"/>
  <c r="H495"/>
  <c r="K495"/>
  <c r="T495"/>
  <c r="W495"/>
  <c r="X495"/>
  <c r="Y495"/>
  <c r="Z495"/>
  <c r="AA495"/>
  <c r="H496"/>
  <c r="K496"/>
  <c r="T496"/>
  <c r="W496"/>
  <c r="X496"/>
  <c r="Y496"/>
  <c r="Z496"/>
  <c r="AA496"/>
  <c r="H497"/>
  <c r="K497"/>
  <c r="T497"/>
  <c r="W497"/>
  <c r="X497"/>
  <c r="Y497"/>
  <c r="Z497"/>
  <c r="AA497"/>
  <c r="H498"/>
  <c r="K498"/>
  <c r="T498"/>
  <c r="W498"/>
  <c r="X498"/>
  <c r="Y498"/>
  <c r="Z498"/>
  <c r="AA498"/>
  <c r="H499"/>
  <c r="K499"/>
  <c r="T499"/>
  <c r="W499"/>
  <c r="X499"/>
  <c r="Y499"/>
  <c r="Z499"/>
  <c r="AA499"/>
  <c r="H500"/>
  <c r="K500"/>
  <c r="T500"/>
  <c r="W500"/>
  <c r="X500"/>
  <c r="Y500"/>
  <c r="Z500"/>
  <c r="AA500"/>
  <c r="H501"/>
  <c r="K501"/>
  <c r="T501"/>
  <c r="W501"/>
  <c r="X501"/>
  <c r="Y501"/>
  <c r="Z501"/>
  <c r="AA501"/>
  <c r="H502"/>
  <c r="K502"/>
  <c r="T502"/>
  <c r="W502"/>
  <c r="X502"/>
  <c r="Y502"/>
  <c r="Z502"/>
  <c r="AA502"/>
  <c r="H503"/>
  <c r="K503"/>
  <c r="T503"/>
  <c r="W503"/>
  <c r="X503"/>
  <c r="Y503"/>
  <c r="Z503"/>
  <c r="AA503"/>
  <c r="H504"/>
  <c r="K504"/>
  <c r="T504"/>
  <c r="W504"/>
  <c r="X504"/>
  <c r="Y504"/>
  <c r="Z504"/>
  <c r="AA504"/>
  <c r="H505"/>
  <c r="K505"/>
  <c r="T505"/>
  <c r="W505"/>
  <c r="X505"/>
  <c r="Y505"/>
  <c r="Z505"/>
  <c r="AA505"/>
  <c r="H215"/>
  <c r="K215"/>
  <c r="T215"/>
  <c r="W215"/>
  <c r="X215"/>
  <c r="Y215"/>
  <c r="Z215"/>
  <c r="AA215"/>
  <c r="H216"/>
  <c r="K216"/>
  <c r="T216"/>
  <c r="W216"/>
  <c r="X216"/>
  <c r="Y216"/>
  <c r="Z216"/>
  <c r="AA216"/>
  <c r="H217"/>
  <c r="K217"/>
  <c r="T217"/>
  <c r="W217"/>
  <c r="X217"/>
  <c r="Y217"/>
  <c r="Z217"/>
  <c r="AA217"/>
  <c r="H218"/>
  <c r="K218"/>
  <c r="T218"/>
  <c r="W218"/>
  <c r="X218"/>
  <c r="Y218"/>
  <c r="Z218"/>
  <c r="AA218"/>
  <c r="H219"/>
  <c r="K219"/>
  <c r="T219"/>
  <c r="W219"/>
  <c r="X219"/>
  <c r="Y219"/>
  <c r="Z219"/>
  <c r="AA219"/>
  <c r="H220"/>
  <c r="K220"/>
  <c r="T220"/>
  <c r="W220"/>
  <c r="X220"/>
  <c r="Y220"/>
  <c r="Z220"/>
  <c r="AA220"/>
  <c r="H221"/>
  <c r="K221"/>
  <c r="T221"/>
  <c r="W221"/>
  <c r="X221"/>
  <c r="Y221"/>
  <c r="Z221"/>
  <c r="AA221"/>
  <c r="H206"/>
  <c r="K206"/>
  <c r="T206"/>
  <c r="W206"/>
  <c r="X206"/>
  <c r="Y206"/>
  <c r="Z206"/>
  <c r="AA206"/>
  <c r="H195"/>
  <c r="K195"/>
  <c r="T195"/>
  <c r="W195"/>
  <c r="X195"/>
  <c r="Y195"/>
  <c r="Z195"/>
  <c r="AA195"/>
  <c r="H177"/>
  <c r="K177"/>
  <c r="T177"/>
  <c r="W177"/>
  <c r="X177"/>
  <c r="Y177"/>
  <c r="Z177"/>
  <c r="AA177"/>
  <c r="H178"/>
  <c r="K178"/>
  <c r="T178"/>
  <c r="W178"/>
  <c r="X178"/>
  <c r="Y178"/>
  <c r="Z178"/>
  <c r="AA178"/>
  <c r="H155"/>
  <c r="K155"/>
  <c r="T155"/>
  <c r="W155"/>
  <c r="X155"/>
  <c r="Y155"/>
  <c r="Z155"/>
  <c r="AA155"/>
  <c r="H156"/>
  <c r="K156"/>
  <c r="T156"/>
  <c r="W156"/>
  <c r="X156"/>
  <c r="Y156"/>
  <c r="Z156"/>
  <c r="AA156"/>
  <c r="H157"/>
  <c r="K157"/>
  <c r="T157"/>
  <c r="W157"/>
  <c r="X157"/>
  <c r="Y157"/>
  <c r="Z157"/>
  <c r="AA157"/>
  <c r="H158"/>
  <c r="K158"/>
  <c r="T158"/>
  <c r="W158"/>
  <c r="X158"/>
  <c r="Y158"/>
  <c r="Z158"/>
  <c r="AA158"/>
  <c r="H159"/>
  <c r="K159"/>
  <c r="T159"/>
  <c r="W159"/>
  <c r="X159"/>
  <c r="Y159"/>
  <c r="Z159"/>
  <c r="AA159"/>
  <c r="H160"/>
  <c r="K160"/>
  <c r="T160"/>
  <c r="W160"/>
  <c r="X160"/>
  <c r="Y160"/>
  <c r="Z160"/>
  <c r="AA160"/>
  <c r="H161"/>
  <c r="K161"/>
  <c r="T161"/>
  <c r="W161"/>
  <c r="X161"/>
  <c r="Y161"/>
  <c r="Z161"/>
  <c r="AA161"/>
  <c r="H162"/>
  <c r="K162"/>
  <c r="T162"/>
  <c r="W162"/>
  <c r="X162"/>
  <c r="Y162"/>
  <c r="Z162"/>
  <c r="AA162"/>
  <c r="H163"/>
  <c r="K163"/>
  <c r="T163"/>
  <c r="W163"/>
  <c r="X163"/>
  <c r="Y163"/>
  <c r="Z163"/>
  <c r="AA163"/>
  <c r="H164"/>
  <c r="K164"/>
  <c r="T164"/>
  <c r="W164"/>
  <c r="X164"/>
  <c r="Y164"/>
  <c r="Z164"/>
  <c r="AA164"/>
  <c r="H165"/>
  <c r="K165"/>
  <c r="T165"/>
  <c r="W165"/>
  <c r="X165"/>
  <c r="Y165"/>
  <c r="Z165"/>
  <c r="AA165"/>
  <c r="H166"/>
  <c r="K166"/>
  <c r="T166"/>
  <c r="W166"/>
  <c r="X166"/>
  <c r="Y166"/>
  <c r="Z166"/>
  <c r="AA166"/>
  <c r="H17"/>
  <c r="K17"/>
  <c r="T17"/>
  <c r="W17"/>
  <c r="X17"/>
  <c r="Y17"/>
  <c r="Z17"/>
  <c r="AA17"/>
  <c r="H18"/>
  <c r="K18"/>
  <c r="T18"/>
  <c r="W18"/>
  <c r="X18"/>
  <c r="Y18"/>
  <c r="Z18"/>
  <c r="AA18"/>
  <c r="H19"/>
  <c r="K19"/>
  <c r="T19"/>
  <c r="W19"/>
  <c r="X19"/>
  <c r="Y19"/>
  <c r="Z19"/>
  <c r="AA19"/>
  <c r="H20"/>
  <c r="K20"/>
  <c r="T20"/>
  <c r="W20"/>
  <c r="X20"/>
  <c r="Y20"/>
  <c r="Z20"/>
  <c r="AA20"/>
  <c r="H21"/>
  <c r="K21"/>
  <c r="T21"/>
  <c r="W21"/>
  <c r="X21"/>
  <c r="Y21"/>
  <c r="Z21"/>
  <c r="AA21"/>
  <c r="H22"/>
  <c r="K22"/>
  <c r="T22"/>
  <c r="W22"/>
  <c r="X22"/>
  <c r="Y22"/>
  <c r="Z22"/>
  <c r="AA22"/>
  <c r="H23"/>
  <c r="K23"/>
  <c r="T23"/>
  <c r="W23"/>
  <c r="X23"/>
  <c r="Y23"/>
  <c r="Z23"/>
  <c r="AA23"/>
  <c r="H24"/>
  <c r="K24"/>
  <c r="T24"/>
  <c r="W24"/>
  <c r="X24"/>
  <c r="Y24"/>
  <c r="Z24"/>
  <c r="AA24"/>
  <c r="H25"/>
  <c r="K25"/>
  <c r="T25"/>
  <c r="W25"/>
  <c r="X25"/>
  <c r="Y25"/>
  <c r="Z25"/>
  <c r="AA25"/>
  <c r="H26"/>
  <c r="K26"/>
  <c r="T26"/>
  <c r="W26"/>
  <c r="X26"/>
  <c r="Y26"/>
  <c r="Z26"/>
  <c r="AA26"/>
  <c r="H27"/>
  <c r="K27"/>
  <c r="T27"/>
  <c r="W27"/>
  <c r="X27"/>
  <c r="Y27"/>
  <c r="Z27"/>
  <c r="AA27"/>
  <c r="H28"/>
  <c r="K28"/>
  <c r="T28"/>
  <c r="W28"/>
  <c r="X28"/>
  <c r="Y28"/>
  <c r="Z28"/>
  <c r="AA28"/>
  <c r="H16"/>
  <c r="K16"/>
  <c r="T16"/>
  <c r="W16"/>
  <c r="X16"/>
  <c r="Y16"/>
  <c r="Z16"/>
  <c r="AA16"/>
  <c r="T38"/>
  <c r="W38"/>
  <c r="H38"/>
  <c r="X38"/>
  <c r="K38"/>
  <c r="Y38"/>
  <c r="Z38"/>
  <c r="AA38"/>
  <c r="T39"/>
  <c r="W39"/>
  <c r="H39"/>
  <c r="X39"/>
  <c r="K39"/>
  <c r="Y39"/>
  <c r="Z39"/>
  <c r="AA39"/>
  <c r="T40"/>
  <c r="W40"/>
  <c r="H40"/>
  <c r="X40"/>
  <c r="K40"/>
  <c r="Y40"/>
  <c r="Z40"/>
  <c r="AA40"/>
  <c r="T41"/>
  <c r="W41"/>
  <c r="H41"/>
  <c r="X41"/>
  <c r="K41"/>
  <c r="Y41"/>
  <c r="Z41"/>
  <c r="AA41"/>
  <c r="H82"/>
  <c r="K82"/>
  <c r="T82"/>
  <c r="W82"/>
  <c r="X82"/>
  <c r="Y82"/>
  <c r="Z82"/>
  <c r="AA82"/>
  <c r="H83"/>
  <c r="K83"/>
  <c r="T83"/>
  <c r="W83"/>
  <c r="X83"/>
  <c r="Y83"/>
  <c r="Z83"/>
  <c r="AA83"/>
  <c r="H84"/>
  <c r="K84"/>
  <c r="T84"/>
  <c r="W84"/>
  <c r="X84"/>
  <c r="Y84"/>
  <c r="Z84"/>
  <c r="AA84"/>
  <c r="H85"/>
  <c r="K85"/>
  <c r="T85"/>
  <c r="W85"/>
  <c r="X85"/>
  <c r="Y85"/>
  <c r="Z85"/>
  <c r="AA85"/>
  <c r="H86"/>
  <c r="K86"/>
  <c r="T86"/>
  <c r="W86"/>
  <c r="X86"/>
  <c r="Y86"/>
  <c r="Z86"/>
  <c r="AA86"/>
  <c r="H87"/>
  <c r="K87"/>
  <c r="T87"/>
  <c r="W87"/>
  <c r="X87"/>
  <c r="Y87"/>
  <c r="Z87"/>
  <c r="AA87"/>
  <c r="H88"/>
  <c r="K88"/>
  <c r="T88"/>
  <c r="W88"/>
  <c r="X88"/>
  <c r="Y88"/>
  <c r="Z88"/>
  <c r="AA88"/>
  <c r="H89"/>
  <c r="K89"/>
  <c r="T89"/>
  <c r="W89"/>
  <c r="X89"/>
  <c r="Y89"/>
  <c r="Z89"/>
  <c r="AA89"/>
  <c r="H90"/>
  <c r="K90"/>
  <c r="T90"/>
  <c r="W90"/>
  <c r="X90"/>
  <c r="Y90"/>
  <c r="Z90"/>
  <c r="AA90"/>
  <c r="H91"/>
  <c r="K91"/>
  <c r="T91"/>
  <c r="W91"/>
  <c r="X91"/>
  <c r="Y91"/>
  <c r="Z91"/>
  <c r="AA91"/>
  <c r="H92"/>
  <c r="K92"/>
  <c r="T92"/>
  <c r="W92"/>
  <c r="X92"/>
  <c r="Y92"/>
  <c r="Z92"/>
  <c r="AA92"/>
  <c r="H93"/>
  <c r="K93"/>
  <c r="T93"/>
  <c r="W93"/>
  <c r="X93"/>
  <c r="Y93"/>
  <c r="Z93"/>
  <c r="AA93"/>
  <c r="H94"/>
  <c r="K94"/>
  <c r="T94"/>
  <c r="W94"/>
  <c r="X94"/>
  <c r="Y94"/>
  <c r="Z94"/>
  <c r="AA94"/>
  <c r="H95"/>
  <c r="K95"/>
  <c r="T95"/>
  <c r="W95"/>
  <c r="X95"/>
  <c r="Y95"/>
  <c r="Z95"/>
  <c r="AA95"/>
  <c r="H96"/>
  <c r="K96"/>
  <c r="T96"/>
  <c r="W96"/>
  <c r="X96"/>
  <c r="Y96"/>
  <c r="Z96"/>
  <c r="AA96"/>
  <c r="H97"/>
  <c r="K97"/>
  <c r="T97"/>
  <c r="W97"/>
  <c r="X97"/>
  <c r="Y97"/>
  <c r="Z97"/>
  <c r="AA97"/>
  <c r="H98"/>
  <c r="K98"/>
  <c r="T98"/>
  <c r="W98"/>
  <c r="X98"/>
  <c r="Y98"/>
  <c r="Z98"/>
  <c r="AA98"/>
  <c r="H99"/>
  <c r="K99"/>
  <c r="T99"/>
  <c r="W99"/>
  <c r="X99"/>
  <c r="Y99"/>
  <c r="Z99"/>
  <c r="AA99"/>
  <c r="H100"/>
  <c r="K100"/>
  <c r="T100"/>
  <c r="W100"/>
  <c r="X100"/>
  <c r="Y100"/>
  <c r="Z100"/>
  <c r="AA100"/>
  <c r="H101"/>
  <c r="K101"/>
  <c r="T101"/>
  <c r="W101"/>
  <c r="X101"/>
  <c r="Y101"/>
  <c r="Z101"/>
  <c r="AA101"/>
  <c r="H102"/>
  <c r="K102"/>
  <c r="T102"/>
  <c r="W102"/>
  <c r="X102"/>
  <c r="Y102"/>
  <c r="Z102"/>
  <c r="AA102"/>
  <c r="H103"/>
  <c r="K103"/>
  <c r="T103"/>
  <c r="W103"/>
  <c r="X103"/>
  <c r="Y103"/>
  <c r="Z103"/>
  <c r="AA103"/>
  <c r="H104"/>
  <c r="K104"/>
  <c r="T104"/>
  <c r="W104"/>
  <c r="X104"/>
  <c r="Y104"/>
  <c r="Z104"/>
  <c r="AA104"/>
  <c r="H105"/>
  <c r="K105"/>
  <c r="T105"/>
  <c r="W105"/>
  <c r="X105"/>
  <c r="Y105"/>
  <c r="Z105"/>
  <c r="AA105"/>
  <c r="H106"/>
  <c r="K106"/>
  <c r="T106"/>
  <c r="W106"/>
  <c r="X106"/>
  <c r="Y106"/>
  <c r="Z106"/>
  <c r="AA106"/>
  <c r="H107"/>
  <c r="K107"/>
  <c r="T107"/>
  <c r="W107"/>
  <c r="X107"/>
  <c r="Y107"/>
  <c r="Z107"/>
  <c r="AA107"/>
  <c r="H108"/>
  <c r="K108"/>
  <c r="T108"/>
  <c r="W108"/>
  <c r="X108"/>
  <c r="Y108"/>
  <c r="Z108"/>
  <c r="AA108"/>
  <c r="H109"/>
  <c r="K109"/>
  <c r="T109"/>
  <c r="W109"/>
  <c r="X109"/>
  <c r="Y109"/>
  <c r="Z109"/>
  <c r="AA109"/>
  <c r="H110"/>
  <c r="K110"/>
  <c r="T110"/>
  <c r="W110"/>
  <c r="X110"/>
  <c r="Y110"/>
  <c r="Z110"/>
  <c r="AA110"/>
  <c r="H111"/>
  <c r="K111"/>
  <c r="T111"/>
  <c r="W111"/>
  <c r="X111"/>
  <c r="Y111"/>
  <c r="Z111"/>
  <c r="AA111"/>
  <c r="H112"/>
  <c r="K112"/>
  <c r="T112"/>
  <c r="W112"/>
  <c r="X112"/>
  <c r="Y112"/>
  <c r="Z112"/>
  <c r="AA112"/>
  <c r="H113"/>
  <c r="K113"/>
  <c r="T113"/>
  <c r="W113"/>
  <c r="X113"/>
  <c r="Y113"/>
  <c r="Z113"/>
  <c r="AA113"/>
  <c r="H114"/>
  <c r="K114"/>
  <c r="T114"/>
  <c r="W114"/>
  <c r="X114"/>
  <c r="Y114"/>
  <c r="Z114"/>
  <c r="AA114"/>
  <c r="H115"/>
  <c r="K115"/>
  <c r="T115"/>
  <c r="W115"/>
  <c r="X115"/>
  <c r="Y115"/>
  <c r="Z115"/>
  <c r="AA115"/>
  <c r="H116"/>
  <c r="K116"/>
  <c r="T116"/>
  <c r="W116"/>
  <c r="X116"/>
  <c r="Y116"/>
  <c r="Z116"/>
  <c r="AA116"/>
  <c r="H117"/>
  <c r="K117"/>
  <c r="T117"/>
  <c r="W117"/>
  <c r="X117"/>
  <c r="Y117"/>
  <c r="Z117"/>
  <c r="AA117"/>
  <c r="H118"/>
  <c r="K118"/>
  <c r="T118"/>
  <c r="W118"/>
  <c r="X118"/>
  <c r="Y118"/>
  <c r="Z118"/>
  <c r="AA118"/>
  <c r="H119"/>
  <c r="K119"/>
  <c r="T119"/>
  <c r="W119"/>
  <c r="X119"/>
  <c r="Y119"/>
  <c r="Z119"/>
  <c r="AA119"/>
  <c r="H120"/>
  <c r="K120"/>
  <c r="T120"/>
  <c r="W120"/>
  <c r="X120"/>
  <c r="Y120"/>
  <c r="Z120"/>
  <c r="AA120"/>
  <c r="H121"/>
  <c r="K121"/>
  <c r="T121"/>
  <c r="W121"/>
  <c r="X121"/>
  <c r="Y121"/>
  <c r="Z121"/>
  <c r="AA121"/>
  <c r="H122"/>
  <c r="K122"/>
  <c r="T122"/>
  <c r="W122"/>
  <c r="X122"/>
  <c r="Y122"/>
  <c r="Z122"/>
  <c r="AA122"/>
  <c r="H123"/>
  <c r="K123"/>
  <c r="T123"/>
  <c r="W123"/>
  <c r="X123"/>
  <c r="Y123"/>
  <c r="Z123"/>
  <c r="AA123"/>
  <c r="H124"/>
  <c r="K124"/>
  <c r="T124"/>
  <c r="W124"/>
  <c r="X124"/>
  <c r="Y124"/>
  <c r="Z124"/>
  <c r="AA124"/>
  <c r="H125"/>
  <c r="K125"/>
  <c r="T125"/>
  <c r="W125"/>
  <c r="X125"/>
  <c r="Y125"/>
  <c r="Z125"/>
  <c r="AA125"/>
  <c r="H126"/>
  <c r="K126"/>
  <c r="T126"/>
  <c r="W126"/>
  <c r="X126"/>
  <c r="Y126"/>
  <c r="Z126"/>
  <c r="AA126"/>
  <c r="H127"/>
  <c r="K127"/>
  <c r="T127"/>
  <c r="W127"/>
  <c r="X127"/>
  <c r="Y127"/>
  <c r="Z127"/>
  <c r="AA127"/>
  <c r="H128"/>
  <c r="K128"/>
  <c r="T128"/>
  <c r="W128"/>
  <c r="X128"/>
  <c r="Y128"/>
  <c r="Z128"/>
  <c r="AA128"/>
  <c r="H129"/>
  <c r="K129"/>
  <c r="T129"/>
  <c r="W129"/>
  <c r="X129"/>
  <c r="Y129"/>
  <c r="Z129"/>
  <c r="AA129"/>
  <c r="H130"/>
  <c r="K130"/>
  <c r="T130"/>
  <c r="W130"/>
  <c r="X130"/>
  <c r="Y130"/>
  <c r="Z130"/>
  <c r="AA130"/>
  <c r="H131"/>
  <c r="K131"/>
  <c r="T131"/>
  <c r="W131"/>
  <c r="X131"/>
  <c r="Y131"/>
  <c r="Z131"/>
  <c r="AA131"/>
  <c r="H132"/>
  <c r="K132"/>
  <c r="T132"/>
  <c r="W132"/>
  <c r="X132"/>
  <c r="Y132"/>
  <c r="Z132"/>
  <c r="AA132"/>
  <c r="H133"/>
  <c r="K133"/>
  <c r="T133"/>
  <c r="W133"/>
  <c r="X133"/>
  <c r="Y133"/>
  <c r="Z133"/>
  <c r="AA133"/>
  <c r="H134"/>
  <c r="K134"/>
  <c r="T134"/>
  <c r="W134"/>
  <c r="X134"/>
  <c r="Y134"/>
  <c r="Z134"/>
  <c r="AA134"/>
  <c r="H135"/>
  <c r="K135"/>
  <c r="T135"/>
  <c r="W135"/>
  <c r="X135"/>
  <c r="Y135"/>
  <c r="Z135"/>
  <c r="AA135"/>
  <c r="H136"/>
  <c r="K136"/>
  <c r="T136"/>
  <c r="W136"/>
  <c r="X136"/>
  <c r="Y136"/>
  <c r="Z136"/>
  <c r="AA136"/>
  <c r="H137"/>
  <c r="K137"/>
  <c r="T137"/>
  <c r="W137"/>
  <c r="X137"/>
  <c r="Y137"/>
  <c r="Z137"/>
  <c r="AA137"/>
  <c r="H138"/>
  <c r="K138"/>
  <c r="T138"/>
  <c r="W138"/>
  <c r="X138"/>
  <c r="Y138"/>
  <c r="Z138"/>
  <c r="AA138"/>
  <c r="H139"/>
  <c r="K139"/>
  <c r="T139"/>
  <c r="W139"/>
  <c r="X139"/>
  <c r="Y139"/>
  <c r="Z139"/>
  <c r="AA139"/>
  <c r="H140"/>
  <c r="K140"/>
  <c r="T140"/>
  <c r="W140"/>
  <c r="X140"/>
  <c r="Y140"/>
  <c r="Z140"/>
  <c r="AA140"/>
  <c r="H141"/>
  <c r="K141"/>
  <c r="T141"/>
  <c r="W141"/>
  <c r="X141"/>
  <c r="Y141"/>
  <c r="Z141"/>
  <c r="AA141"/>
  <c r="H142"/>
  <c r="K142"/>
  <c r="T142"/>
  <c r="W142"/>
  <c r="X142"/>
  <c r="Y142"/>
  <c r="Z142"/>
  <c r="AA142"/>
  <c r="H143"/>
  <c r="K143"/>
  <c r="T143"/>
  <c r="W143"/>
  <c r="X143"/>
  <c r="Y143"/>
  <c r="Z143"/>
  <c r="AA143"/>
  <c r="H144"/>
  <c r="K144"/>
  <c r="T144"/>
  <c r="W144"/>
  <c r="X144"/>
  <c r="Y144"/>
  <c r="Z144"/>
  <c r="AA144"/>
  <c r="H145"/>
  <c r="K145"/>
  <c r="T145"/>
  <c r="W145"/>
  <c r="X145"/>
  <c r="Y145"/>
  <c r="Z145"/>
  <c r="AA145"/>
  <c r="H146"/>
  <c r="K146"/>
  <c r="T146"/>
  <c r="W146"/>
  <c r="X146"/>
  <c r="Y146"/>
  <c r="Z146"/>
  <c r="AA146"/>
  <c r="H147"/>
  <c r="K147"/>
  <c r="T147"/>
  <c r="W147"/>
  <c r="X147"/>
  <c r="Y147"/>
  <c r="Z147"/>
  <c r="AA147"/>
  <c r="H148"/>
  <c r="K148"/>
  <c r="T148"/>
  <c r="W148"/>
  <c r="X148"/>
  <c r="Y148"/>
  <c r="Z148"/>
  <c r="AA148"/>
  <c r="H149"/>
  <c r="K149"/>
  <c r="T149"/>
  <c r="W149"/>
  <c r="X149"/>
  <c r="Y149"/>
  <c r="Z149"/>
  <c r="AA149"/>
  <c r="H150"/>
  <c r="K150"/>
  <c r="T150"/>
  <c r="W150"/>
  <c r="X150"/>
  <c r="Y150"/>
  <c r="Z150"/>
  <c r="AA150"/>
  <c r="H151"/>
  <c r="K151"/>
  <c r="T151"/>
  <c r="W151"/>
  <c r="X151"/>
  <c r="Y151"/>
  <c r="Z151"/>
  <c r="AA151"/>
  <c r="K29"/>
  <c r="K30"/>
  <c r="K15"/>
  <c r="K32"/>
  <c r="K33"/>
  <c r="K34"/>
  <c r="K31"/>
  <c r="K36"/>
  <c r="K37"/>
  <c r="K42"/>
  <c r="K35"/>
  <c r="I44"/>
  <c r="K44"/>
  <c r="I45"/>
  <c r="K45"/>
  <c r="I46"/>
  <c r="K46"/>
  <c r="K43"/>
  <c r="K48"/>
  <c r="K49"/>
  <c r="K50"/>
  <c r="K47"/>
  <c r="K51"/>
  <c r="K62"/>
  <c r="K63"/>
  <c r="K64"/>
  <c r="K61"/>
  <c r="K58"/>
  <c r="K59"/>
  <c r="K60"/>
  <c r="K57"/>
  <c r="K54"/>
  <c r="K55"/>
  <c r="K56"/>
  <c r="K53"/>
  <c r="K65"/>
  <c r="K68"/>
  <c r="K69"/>
  <c r="K70"/>
  <c r="K67"/>
  <c r="K74"/>
  <c r="K176"/>
  <c r="K189"/>
  <c r="K190"/>
  <c r="K175"/>
  <c r="K172"/>
  <c r="K173"/>
  <c r="K174"/>
  <c r="K171"/>
  <c r="K154"/>
  <c r="K167"/>
  <c r="K170"/>
  <c r="K153"/>
  <c r="K81"/>
  <c r="K152"/>
  <c r="K80"/>
  <c r="K77"/>
  <c r="K78"/>
  <c r="K79"/>
  <c r="K76"/>
  <c r="K191"/>
  <c r="K194"/>
  <c r="K199"/>
  <c r="K193"/>
  <c r="K201"/>
  <c r="K202"/>
  <c r="K203"/>
  <c r="K200"/>
  <c r="K205"/>
  <c r="K210"/>
  <c r="K204"/>
  <c r="K211"/>
  <c r="K295"/>
  <c r="K296"/>
  <c r="K297"/>
  <c r="K294"/>
  <c r="K291"/>
  <c r="K292"/>
  <c r="K293"/>
  <c r="K290"/>
  <c r="K214"/>
  <c r="K289"/>
  <c r="K213"/>
  <c r="K298"/>
  <c r="K320"/>
  <c r="K321"/>
  <c r="K323"/>
  <c r="K324"/>
  <c r="K325"/>
  <c r="K326"/>
  <c r="K327"/>
  <c r="K329"/>
  <c r="K330"/>
  <c r="K332"/>
  <c r="K353"/>
  <c r="K354"/>
  <c r="K356"/>
  <c r="K360"/>
  <c r="K361"/>
  <c r="K362"/>
  <c r="K363"/>
  <c r="K364"/>
  <c r="K366"/>
  <c r="K367"/>
  <c r="K368"/>
  <c r="K370"/>
  <c r="K371"/>
  <c r="K372"/>
  <c r="K373"/>
  <c r="K374"/>
  <c r="K391"/>
  <c r="K514"/>
  <c r="K390"/>
  <c r="K387"/>
  <c r="K388"/>
  <c r="K389"/>
  <c r="K386"/>
  <c r="K382"/>
  <c r="K383"/>
  <c r="K384"/>
  <c r="K385"/>
  <c r="K381"/>
  <c r="K377"/>
  <c r="K378"/>
  <c r="K379"/>
  <c r="K380"/>
  <c r="K376"/>
  <c r="K515"/>
  <c r="K516"/>
  <c r="C22" i="1"/>
  <c r="J22"/>
  <c r="W29" i="2"/>
  <c r="W30"/>
  <c r="W15"/>
  <c r="W32"/>
  <c r="W33"/>
  <c r="W34"/>
  <c r="W31"/>
  <c r="W36"/>
  <c r="W37"/>
  <c r="W42"/>
  <c r="W35"/>
  <c r="U44"/>
  <c r="W44"/>
  <c r="U45"/>
  <c r="W45"/>
  <c r="U46"/>
  <c r="W46"/>
  <c r="W43"/>
  <c r="W48"/>
  <c r="W49"/>
  <c r="W50"/>
  <c r="W47"/>
  <c r="W51"/>
  <c r="W62"/>
  <c r="W63"/>
  <c r="W64"/>
  <c r="W61"/>
  <c r="W58"/>
  <c r="W59"/>
  <c r="W60"/>
  <c r="W57"/>
  <c r="W54"/>
  <c r="W55"/>
  <c r="W56"/>
  <c r="W53"/>
  <c r="W65"/>
  <c r="W72"/>
  <c r="W73"/>
  <c r="W71"/>
  <c r="W68"/>
  <c r="W69"/>
  <c r="W70"/>
  <c r="W67"/>
  <c r="W74"/>
  <c r="W176"/>
  <c r="W189"/>
  <c r="W190"/>
  <c r="W175"/>
  <c r="W172"/>
  <c r="W173"/>
  <c r="W174"/>
  <c r="W171"/>
  <c r="W154"/>
  <c r="W167"/>
  <c r="W170"/>
  <c r="W153"/>
  <c r="W81"/>
  <c r="W152"/>
  <c r="W80"/>
  <c r="W77"/>
  <c r="W78"/>
  <c r="W79"/>
  <c r="W76"/>
  <c r="W191"/>
  <c r="W194"/>
  <c r="W199"/>
  <c r="W193"/>
  <c r="W201"/>
  <c r="W202"/>
  <c r="W203"/>
  <c r="W200"/>
  <c r="W205"/>
  <c r="W210"/>
  <c r="W204"/>
  <c r="W211"/>
  <c r="W295"/>
  <c r="W296"/>
  <c r="W297"/>
  <c r="W294"/>
  <c r="W291"/>
  <c r="W292"/>
  <c r="W293"/>
  <c r="W290"/>
  <c r="W214"/>
  <c r="W289"/>
  <c r="W213"/>
  <c r="W298"/>
  <c r="W300"/>
  <c r="W316"/>
  <c r="W317"/>
  <c r="W318"/>
  <c r="W319"/>
  <c r="W320"/>
  <c r="W321"/>
  <c r="W323"/>
  <c r="W324"/>
  <c r="W325"/>
  <c r="W326"/>
  <c r="W327"/>
  <c r="W329"/>
  <c r="W330"/>
  <c r="W332"/>
  <c r="W353"/>
  <c r="W354"/>
  <c r="W356"/>
  <c r="W360"/>
  <c r="W361"/>
  <c r="W362"/>
  <c r="W363"/>
  <c r="W364"/>
  <c r="W366"/>
  <c r="W367"/>
  <c r="W368"/>
  <c r="W370"/>
  <c r="W371"/>
  <c r="W372"/>
  <c r="W373"/>
  <c r="W374"/>
  <c r="W391"/>
  <c r="W514"/>
  <c r="W390"/>
  <c r="W387"/>
  <c r="W388"/>
  <c r="W389"/>
  <c r="W386"/>
  <c r="W382"/>
  <c r="W383"/>
  <c r="W384"/>
  <c r="W385"/>
  <c r="W381"/>
  <c r="W377"/>
  <c r="W378"/>
  <c r="W379"/>
  <c r="W380"/>
  <c r="W376"/>
  <c r="W515"/>
  <c r="W516"/>
  <c r="L22" i="1"/>
  <c r="N22"/>
  <c r="Y29" i="2"/>
  <c r="Y30"/>
  <c r="Y15"/>
  <c r="Y32"/>
  <c r="Y33"/>
  <c r="Y34"/>
  <c r="Y31"/>
  <c r="Y36"/>
  <c r="Y37"/>
  <c r="Y42"/>
  <c r="Y35"/>
  <c r="Y44"/>
  <c r="Y45"/>
  <c r="Y46"/>
  <c r="Y43"/>
  <c r="Y48"/>
  <c r="Y49"/>
  <c r="Y50"/>
  <c r="Y47"/>
  <c r="Y51"/>
  <c r="Y62"/>
  <c r="Y63"/>
  <c r="Y64"/>
  <c r="Y61"/>
  <c r="Y58"/>
  <c r="Y59"/>
  <c r="Y60"/>
  <c r="Y57"/>
  <c r="Y54"/>
  <c r="Y55"/>
  <c r="Y56"/>
  <c r="Y53"/>
  <c r="Y65"/>
  <c r="Y72"/>
  <c r="Y73"/>
  <c r="Y71"/>
  <c r="Y68"/>
  <c r="Y69"/>
  <c r="Y70"/>
  <c r="Y67"/>
  <c r="Y74"/>
  <c r="Y176"/>
  <c r="Y189"/>
  <c r="Y190"/>
  <c r="Y175"/>
  <c r="Y172"/>
  <c r="Y173"/>
  <c r="Y174"/>
  <c r="Y171"/>
  <c r="Y154"/>
  <c r="Y167"/>
  <c r="Y170"/>
  <c r="Y153"/>
  <c r="Y81"/>
  <c r="Y152"/>
  <c r="Y80"/>
  <c r="Y77"/>
  <c r="Y78"/>
  <c r="Y79"/>
  <c r="Y76"/>
  <c r="Y191"/>
  <c r="Y194"/>
  <c r="Y199"/>
  <c r="Y193"/>
  <c r="Y201"/>
  <c r="Y202"/>
  <c r="Y203"/>
  <c r="Y200"/>
  <c r="Y205"/>
  <c r="Y210"/>
  <c r="Y204"/>
  <c r="Y211"/>
  <c r="Y295"/>
  <c r="Y296"/>
  <c r="Y297"/>
  <c r="Y294"/>
  <c r="Y291"/>
  <c r="Y292"/>
  <c r="Y293"/>
  <c r="Y290"/>
  <c r="Y214"/>
  <c r="Y289"/>
  <c r="Y213"/>
  <c r="Y298"/>
  <c r="Y300"/>
  <c r="Y316"/>
  <c r="Y317"/>
  <c r="Y318"/>
  <c r="Y319"/>
  <c r="Y320"/>
  <c r="Y321"/>
  <c r="Y323"/>
  <c r="Y324"/>
  <c r="Y325"/>
  <c r="Y326"/>
  <c r="Y327"/>
  <c r="Y329"/>
  <c r="Y330"/>
  <c r="Y332"/>
  <c r="Y353"/>
  <c r="Y354"/>
  <c r="Y356"/>
  <c r="Y360"/>
  <c r="Y361"/>
  <c r="Y362"/>
  <c r="Y363"/>
  <c r="Y364"/>
  <c r="Y366"/>
  <c r="Y367"/>
  <c r="Y368"/>
  <c r="Y370"/>
  <c r="Y371"/>
  <c r="Y372"/>
  <c r="Y373"/>
  <c r="Y374"/>
  <c r="Y391"/>
  <c r="Y514"/>
  <c r="Y390"/>
  <c r="Y377"/>
  <c r="Y378"/>
  <c r="Y379"/>
  <c r="Y380"/>
  <c r="Y376"/>
  <c r="Y387"/>
  <c r="Y388"/>
  <c r="Y389"/>
  <c r="Y386"/>
  <c r="Y382"/>
  <c r="Y383"/>
  <c r="Y384"/>
  <c r="Y385"/>
  <c r="Y381"/>
  <c r="Y515"/>
  <c r="Y516"/>
  <c r="Y518"/>
  <c r="H29"/>
  <c r="H30"/>
  <c r="H15"/>
  <c r="H32"/>
  <c r="H33"/>
  <c r="H34"/>
  <c r="H31"/>
  <c r="H36"/>
  <c r="H37"/>
  <c r="H42"/>
  <c r="H35"/>
  <c r="F44"/>
  <c r="H44"/>
  <c r="F45"/>
  <c r="H45"/>
  <c r="F46"/>
  <c r="H46"/>
  <c r="H43"/>
  <c r="H48"/>
  <c r="H49"/>
  <c r="H50"/>
  <c r="H47"/>
  <c r="H51"/>
  <c r="H62"/>
  <c r="H63"/>
  <c r="H64"/>
  <c r="H61"/>
  <c r="H58"/>
  <c r="H59"/>
  <c r="H60"/>
  <c r="H57"/>
  <c r="H54"/>
  <c r="H55"/>
  <c r="H56"/>
  <c r="H53"/>
  <c r="H65"/>
  <c r="H68"/>
  <c r="H69"/>
  <c r="H70"/>
  <c r="H67"/>
  <c r="H74"/>
  <c r="H176"/>
  <c r="H189"/>
  <c r="H190"/>
  <c r="H175"/>
  <c r="H172"/>
  <c r="H173"/>
  <c r="H174"/>
  <c r="H171"/>
  <c r="H154"/>
  <c r="H167"/>
  <c r="H170"/>
  <c r="H153"/>
  <c r="H81"/>
  <c r="H152"/>
  <c r="H80"/>
  <c r="H77"/>
  <c r="H78"/>
  <c r="H79"/>
  <c r="H76"/>
  <c r="H191"/>
  <c r="H194"/>
  <c r="H199"/>
  <c r="H193"/>
  <c r="H201"/>
  <c r="H202"/>
  <c r="H203"/>
  <c r="H200"/>
  <c r="H205"/>
  <c r="H210"/>
  <c r="H204"/>
  <c r="H211"/>
  <c r="H295"/>
  <c r="H296"/>
  <c r="H297"/>
  <c r="H294"/>
  <c r="H291"/>
  <c r="H292"/>
  <c r="H293"/>
  <c r="H290"/>
  <c r="H214"/>
  <c r="H289"/>
  <c r="H213"/>
  <c r="H298"/>
  <c r="H300"/>
  <c r="H316"/>
  <c r="H317"/>
  <c r="H318"/>
  <c r="H319"/>
  <c r="H320"/>
  <c r="H321"/>
  <c r="H323"/>
  <c r="H324"/>
  <c r="H325"/>
  <c r="H326"/>
  <c r="H327"/>
  <c r="H329"/>
  <c r="H330"/>
  <c r="H332"/>
  <c r="H353"/>
  <c r="H354"/>
  <c r="H356"/>
  <c r="H360"/>
  <c r="H361"/>
  <c r="H362"/>
  <c r="H363"/>
  <c r="H364"/>
  <c r="H366"/>
  <c r="H367"/>
  <c r="H368"/>
  <c r="H370"/>
  <c r="H371"/>
  <c r="H372"/>
  <c r="H373"/>
  <c r="H374"/>
  <c r="H391"/>
  <c r="H514"/>
  <c r="H390"/>
  <c r="H387"/>
  <c r="H388"/>
  <c r="H389"/>
  <c r="H386"/>
  <c r="H382"/>
  <c r="H383"/>
  <c r="H384"/>
  <c r="H385"/>
  <c r="H381"/>
  <c r="H377"/>
  <c r="H378"/>
  <c r="H379"/>
  <c r="H380"/>
  <c r="H376"/>
  <c r="H515"/>
  <c r="H516"/>
  <c r="C21" i="1"/>
  <c r="J21"/>
  <c r="T29" i="2"/>
  <c r="T30"/>
  <c r="T15"/>
  <c r="T32"/>
  <c r="T33"/>
  <c r="T34"/>
  <c r="T31"/>
  <c r="T36"/>
  <c r="T37"/>
  <c r="T42"/>
  <c r="T35"/>
  <c r="R44"/>
  <c r="T44"/>
  <c r="R45"/>
  <c r="T45"/>
  <c r="R46"/>
  <c r="T46"/>
  <c r="T43"/>
  <c r="T48"/>
  <c r="T49"/>
  <c r="T50"/>
  <c r="T47"/>
  <c r="T51"/>
  <c r="T62"/>
  <c r="T63"/>
  <c r="T64"/>
  <c r="T61"/>
  <c r="T58"/>
  <c r="T59"/>
  <c r="T60"/>
  <c r="T57"/>
  <c r="T54"/>
  <c r="T55"/>
  <c r="T56"/>
  <c r="T53"/>
  <c r="T65"/>
  <c r="T72"/>
  <c r="T73"/>
  <c r="T71"/>
  <c r="T68"/>
  <c r="T69"/>
  <c r="T70"/>
  <c r="T67"/>
  <c r="T74"/>
  <c r="T176"/>
  <c r="T189"/>
  <c r="T190"/>
  <c r="T175"/>
  <c r="T172"/>
  <c r="T173"/>
  <c r="T174"/>
  <c r="T171"/>
  <c r="T154"/>
  <c r="T167"/>
  <c r="T170"/>
  <c r="T153"/>
  <c r="T81"/>
  <c r="T152"/>
  <c r="T80"/>
  <c r="T77"/>
  <c r="T78"/>
  <c r="T79"/>
  <c r="T76"/>
  <c r="T191"/>
  <c r="T194"/>
  <c r="T199"/>
  <c r="T193"/>
  <c r="T201"/>
  <c r="T202"/>
  <c r="T203"/>
  <c r="T200"/>
  <c r="T205"/>
  <c r="T210"/>
  <c r="T204"/>
  <c r="T211"/>
  <c r="T295"/>
  <c r="T296"/>
  <c r="T297"/>
  <c r="T294"/>
  <c r="T291"/>
  <c r="T292"/>
  <c r="T293"/>
  <c r="T290"/>
  <c r="T214"/>
  <c r="T289"/>
  <c r="T213"/>
  <c r="T298"/>
  <c r="T300"/>
  <c r="T316"/>
  <c r="T317"/>
  <c r="T318"/>
  <c r="T319"/>
  <c r="T320"/>
  <c r="T321"/>
  <c r="T323"/>
  <c r="T324"/>
  <c r="T325"/>
  <c r="T326"/>
  <c r="T327"/>
  <c r="T329"/>
  <c r="T330"/>
  <c r="T332"/>
  <c r="T353"/>
  <c r="T354"/>
  <c r="T356"/>
  <c r="T360"/>
  <c r="T361"/>
  <c r="T362"/>
  <c r="T363"/>
  <c r="T364"/>
  <c r="T366"/>
  <c r="T367"/>
  <c r="T368"/>
  <c r="T370"/>
  <c r="T371"/>
  <c r="T372"/>
  <c r="T373"/>
  <c r="T374"/>
  <c r="T391"/>
  <c r="T514"/>
  <c r="T390"/>
  <c r="T387"/>
  <c r="T388"/>
  <c r="T389"/>
  <c r="T386"/>
  <c r="T382"/>
  <c r="T383"/>
  <c r="T384"/>
  <c r="T385"/>
  <c r="T381"/>
  <c r="T377"/>
  <c r="T378"/>
  <c r="T379"/>
  <c r="T380"/>
  <c r="T376"/>
  <c r="T515"/>
  <c r="T516"/>
  <c r="L21" i="1"/>
  <c r="N21"/>
  <c r="X29" i="2"/>
  <c r="X30"/>
  <c r="X15"/>
  <c r="X32"/>
  <c r="X33"/>
  <c r="X34"/>
  <c r="X31"/>
  <c r="X36"/>
  <c r="X37"/>
  <c r="X42"/>
  <c r="X35"/>
  <c r="X44"/>
  <c r="X45"/>
  <c r="X46"/>
  <c r="X43"/>
  <c r="X48"/>
  <c r="X49"/>
  <c r="X50"/>
  <c r="X47"/>
  <c r="X51"/>
  <c r="X62"/>
  <c r="X63"/>
  <c r="X64"/>
  <c r="X61"/>
  <c r="X58"/>
  <c r="X59"/>
  <c r="X60"/>
  <c r="X57"/>
  <c r="X54"/>
  <c r="X55"/>
  <c r="X56"/>
  <c r="X53"/>
  <c r="X65"/>
  <c r="X72"/>
  <c r="X73"/>
  <c r="X71"/>
  <c r="X68"/>
  <c r="X69"/>
  <c r="X70"/>
  <c r="X67"/>
  <c r="X74"/>
  <c r="X176"/>
  <c r="X189"/>
  <c r="X190"/>
  <c r="X175"/>
  <c r="X172"/>
  <c r="X173"/>
  <c r="X174"/>
  <c r="X171"/>
  <c r="X154"/>
  <c r="X167"/>
  <c r="X170"/>
  <c r="X153"/>
  <c r="X81"/>
  <c r="X152"/>
  <c r="X80"/>
  <c r="X77"/>
  <c r="X78"/>
  <c r="X79"/>
  <c r="X76"/>
  <c r="X191"/>
  <c r="X194"/>
  <c r="X199"/>
  <c r="X193"/>
  <c r="X201"/>
  <c r="X202"/>
  <c r="X203"/>
  <c r="X200"/>
  <c r="X205"/>
  <c r="X210"/>
  <c r="X204"/>
  <c r="X211"/>
  <c r="X295"/>
  <c r="X296"/>
  <c r="X297"/>
  <c r="X294"/>
  <c r="X291"/>
  <c r="X292"/>
  <c r="X293"/>
  <c r="X290"/>
  <c r="X214"/>
  <c r="X289"/>
  <c r="X213"/>
  <c r="X298"/>
  <c r="X300"/>
  <c r="X316"/>
  <c r="X317"/>
  <c r="X318"/>
  <c r="X319"/>
  <c r="X320"/>
  <c r="X321"/>
  <c r="X323"/>
  <c r="X324"/>
  <c r="X325"/>
  <c r="X326"/>
  <c r="X327"/>
  <c r="X329"/>
  <c r="X330"/>
  <c r="X332"/>
  <c r="X353"/>
  <c r="X354"/>
  <c r="X356"/>
  <c r="X360"/>
  <c r="X361"/>
  <c r="X362"/>
  <c r="X363"/>
  <c r="X364"/>
  <c r="X366"/>
  <c r="X367"/>
  <c r="X368"/>
  <c r="X370"/>
  <c r="X371"/>
  <c r="X372"/>
  <c r="X373"/>
  <c r="X374"/>
  <c r="X391"/>
  <c r="X514"/>
  <c r="X390"/>
  <c r="X377"/>
  <c r="X378"/>
  <c r="X379"/>
  <c r="X380"/>
  <c r="X376"/>
  <c r="X387"/>
  <c r="X388"/>
  <c r="X389"/>
  <c r="X386"/>
  <c r="X382"/>
  <c r="X383"/>
  <c r="X384"/>
  <c r="X385"/>
  <c r="X381"/>
  <c r="X515"/>
  <c r="X516"/>
  <c r="X518"/>
  <c r="W518"/>
  <c r="T518"/>
  <c r="K518"/>
  <c r="H518"/>
  <c r="Z51"/>
  <c r="Z65"/>
  <c r="Z74"/>
  <c r="Z191"/>
  <c r="Z211"/>
  <c r="Z298"/>
  <c r="Z321"/>
  <c r="Z330"/>
  <c r="Z354"/>
  <c r="Z364"/>
  <c r="Z368"/>
  <c r="Z374"/>
  <c r="Z515"/>
  <c r="Z516"/>
  <c r="AA516"/>
  <c r="AA515"/>
  <c r="U390"/>
  <c r="U386"/>
  <c r="U381"/>
  <c r="U376"/>
  <c r="U515"/>
  <c r="R390"/>
  <c r="R386"/>
  <c r="R381"/>
  <c r="R376"/>
  <c r="R515"/>
  <c r="O390"/>
  <c r="O386"/>
  <c r="O381"/>
  <c r="O376"/>
  <c r="O515"/>
  <c r="L390"/>
  <c r="L386"/>
  <c r="L381"/>
  <c r="L376"/>
  <c r="L515"/>
  <c r="I390"/>
  <c r="I386"/>
  <c r="I381"/>
  <c r="I376"/>
  <c r="I515"/>
  <c r="F390"/>
  <c r="F386"/>
  <c r="F381"/>
  <c r="F376"/>
  <c r="F515"/>
  <c r="Z514"/>
  <c r="AA514"/>
  <c r="Z391"/>
  <c r="AA391"/>
  <c r="Z390"/>
  <c r="AA390"/>
  <c r="Z389"/>
  <c r="AA389"/>
  <c r="Z388"/>
  <c r="AA388"/>
  <c r="Z387"/>
  <c r="AA387"/>
  <c r="Z386"/>
  <c r="AA386"/>
  <c r="Z385"/>
  <c r="AA385"/>
  <c r="Z384"/>
  <c r="AA384"/>
  <c r="Z383"/>
  <c r="AA383"/>
  <c r="Z382"/>
  <c r="AA382"/>
  <c r="Z381"/>
  <c r="AA381"/>
  <c r="Z380"/>
  <c r="AA380"/>
  <c r="Z379"/>
  <c r="AA379"/>
  <c r="Z378"/>
  <c r="AA378"/>
  <c r="Z377"/>
  <c r="AA377"/>
  <c r="Z376"/>
  <c r="AA376"/>
  <c r="AA374"/>
  <c r="U374"/>
  <c r="R374"/>
  <c r="O374"/>
  <c r="L374"/>
  <c r="I374"/>
  <c r="F374"/>
  <c r="Z373"/>
  <c r="AA373"/>
  <c r="Z372"/>
  <c r="AA372"/>
  <c r="Z371"/>
  <c r="AA371"/>
  <c r="Z370"/>
  <c r="AA370"/>
  <c r="AA368"/>
  <c r="U368"/>
  <c r="R368"/>
  <c r="O368"/>
  <c r="L368"/>
  <c r="I368"/>
  <c r="F368"/>
  <c r="Z367"/>
  <c r="AA367"/>
  <c r="Z366"/>
  <c r="AA366"/>
  <c r="AA364"/>
  <c r="U364"/>
  <c r="R364"/>
  <c r="O364"/>
  <c r="L364"/>
  <c r="I364"/>
  <c r="F364"/>
  <c r="Z363"/>
  <c r="AA363"/>
  <c r="Z362"/>
  <c r="AA362"/>
  <c r="Z361"/>
  <c r="AA361"/>
  <c r="Z360"/>
  <c r="AA360"/>
  <c r="Z356"/>
  <c r="AA356"/>
  <c r="AA354"/>
  <c r="U354"/>
  <c r="R354"/>
  <c r="O354"/>
  <c r="L354"/>
  <c r="I354"/>
  <c r="F354"/>
  <c r="Z353"/>
  <c r="AA353"/>
  <c r="Z332"/>
  <c r="AA332"/>
  <c r="AA330"/>
  <c r="U330"/>
  <c r="R330"/>
  <c r="O330"/>
  <c r="L330"/>
  <c r="I330"/>
  <c r="F330"/>
  <c r="Z329"/>
  <c r="AA329"/>
  <c r="Z327"/>
  <c r="AA327"/>
  <c r="Z326"/>
  <c r="AA326"/>
  <c r="Z325"/>
  <c r="AA325"/>
  <c r="Z324"/>
  <c r="AA324"/>
  <c r="Z323"/>
  <c r="AA323"/>
  <c r="AA321"/>
  <c r="U321"/>
  <c r="R321"/>
  <c r="O321"/>
  <c r="L321"/>
  <c r="I321"/>
  <c r="F321"/>
  <c r="Z320"/>
  <c r="AA320"/>
  <c r="Z319"/>
  <c r="AA319"/>
  <c r="Z318"/>
  <c r="AA318"/>
  <c r="Z317"/>
  <c r="AA317"/>
  <c r="Z316"/>
  <c r="AA316"/>
  <c r="Z300"/>
  <c r="AA300"/>
  <c r="AA298"/>
  <c r="U294"/>
  <c r="U290"/>
  <c r="U213"/>
  <c r="U298"/>
  <c r="R294"/>
  <c r="R290"/>
  <c r="R213"/>
  <c r="R298"/>
  <c r="O294"/>
  <c r="O290"/>
  <c r="O213"/>
  <c r="O298"/>
  <c r="L294"/>
  <c r="L290"/>
  <c r="L213"/>
  <c r="L298"/>
  <c r="I294"/>
  <c r="I290"/>
  <c r="I213"/>
  <c r="I298"/>
  <c r="F294"/>
  <c r="F290"/>
  <c r="F213"/>
  <c r="F298"/>
  <c r="Z297"/>
  <c r="AA297"/>
  <c r="Z296"/>
  <c r="AA296"/>
  <c r="Z295"/>
  <c r="AA295"/>
  <c r="Z294"/>
  <c r="AA294"/>
  <c r="Z293"/>
  <c r="AA293"/>
  <c r="Z292"/>
  <c r="AA292"/>
  <c r="Z291"/>
  <c r="AA291"/>
  <c r="Z290"/>
  <c r="AA290"/>
  <c r="Z289"/>
  <c r="AA289"/>
  <c r="Z214"/>
  <c r="AA214"/>
  <c r="Z213"/>
  <c r="AA213"/>
  <c r="AA211"/>
  <c r="Z210"/>
  <c r="AA210"/>
  <c r="Z205"/>
  <c r="AA205"/>
  <c r="Z204"/>
  <c r="AA204"/>
  <c r="U204"/>
  <c r="R204"/>
  <c r="O204"/>
  <c r="L204"/>
  <c r="I204"/>
  <c r="F204"/>
  <c r="Z203"/>
  <c r="AA203"/>
  <c r="Z202"/>
  <c r="AA202"/>
  <c r="Z201"/>
  <c r="AA201"/>
  <c r="Z200"/>
  <c r="AA200"/>
  <c r="U200"/>
  <c r="R200"/>
  <c r="O200"/>
  <c r="L200"/>
  <c r="I200"/>
  <c r="F200"/>
  <c r="Z199"/>
  <c r="AA199"/>
  <c r="Z194"/>
  <c r="AA194"/>
  <c r="Z193"/>
  <c r="AA193"/>
  <c r="U193"/>
  <c r="R193"/>
  <c r="O193"/>
  <c r="L193"/>
  <c r="I193"/>
  <c r="F193"/>
  <c r="AA191"/>
  <c r="U175"/>
  <c r="U171"/>
  <c r="U153"/>
  <c r="U80"/>
  <c r="U76"/>
  <c r="U191"/>
  <c r="R175"/>
  <c r="R171"/>
  <c r="R153"/>
  <c r="R80"/>
  <c r="R76"/>
  <c r="R191"/>
  <c r="O175"/>
  <c r="O171"/>
  <c r="O153"/>
  <c r="O80"/>
  <c r="O76"/>
  <c r="O191"/>
  <c r="L175"/>
  <c r="L171"/>
  <c r="L153"/>
  <c r="L80"/>
  <c r="L76"/>
  <c r="L191"/>
  <c r="I175"/>
  <c r="I171"/>
  <c r="I153"/>
  <c r="I80"/>
  <c r="I76"/>
  <c r="I191"/>
  <c r="F175"/>
  <c r="F171"/>
  <c r="F153"/>
  <c r="F80"/>
  <c r="F76"/>
  <c r="F191"/>
  <c r="Z190"/>
  <c r="AA190"/>
  <c r="Z189"/>
  <c r="AA189"/>
  <c r="Z176"/>
  <c r="AA176"/>
  <c r="Z175"/>
  <c r="AA175"/>
  <c r="Z174"/>
  <c r="AA174"/>
  <c r="Z173"/>
  <c r="AA173"/>
  <c r="Z172"/>
  <c r="AA172"/>
  <c r="Z171"/>
  <c r="AA171"/>
  <c r="Z170"/>
  <c r="AA170"/>
  <c r="Z167"/>
  <c r="AA167"/>
  <c r="Z154"/>
  <c r="AA154"/>
  <c r="Z153"/>
  <c r="AA153"/>
  <c r="Z152"/>
  <c r="AA152"/>
  <c r="Z81"/>
  <c r="AA81"/>
  <c r="Z80"/>
  <c r="AA80"/>
  <c r="Z79"/>
  <c r="AA79"/>
  <c r="Z78"/>
  <c r="AA78"/>
  <c r="Z77"/>
  <c r="AA77"/>
  <c r="Z76"/>
  <c r="AA76"/>
  <c r="AA74"/>
  <c r="U71"/>
  <c r="U67"/>
  <c r="U74"/>
  <c r="R71"/>
  <c r="R67"/>
  <c r="R74"/>
  <c r="O71"/>
  <c r="O67"/>
  <c r="O74"/>
  <c r="L71"/>
  <c r="L67"/>
  <c r="L74"/>
  <c r="I67"/>
  <c r="I74"/>
  <c r="F67"/>
  <c r="F74"/>
  <c r="Z73"/>
  <c r="AA73"/>
  <c r="Z72"/>
  <c r="AA72"/>
  <c r="Z71"/>
  <c r="AA71"/>
  <c r="Z70"/>
  <c r="AA70"/>
  <c r="Z69"/>
  <c r="AA69"/>
  <c r="Z68"/>
  <c r="AA68"/>
  <c r="Z67"/>
  <c r="AA67"/>
  <c r="AA65"/>
  <c r="U61"/>
  <c r="U57"/>
  <c r="U53"/>
  <c r="U65"/>
  <c r="R61"/>
  <c r="R57"/>
  <c r="R53"/>
  <c r="R65"/>
  <c r="O61"/>
  <c r="O57"/>
  <c r="O53"/>
  <c r="O65"/>
  <c r="L61"/>
  <c r="L57"/>
  <c r="L53"/>
  <c r="L65"/>
  <c r="I61"/>
  <c r="I57"/>
  <c r="I53"/>
  <c r="I65"/>
  <c r="F61"/>
  <c r="F57"/>
  <c r="F53"/>
  <c r="F65"/>
  <c r="Z64"/>
  <c r="AA64"/>
  <c r="Z63"/>
  <c r="AA63"/>
  <c r="Z62"/>
  <c r="AA62"/>
  <c r="Z61"/>
  <c r="AA61"/>
  <c r="Z60"/>
  <c r="AA60"/>
  <c r="Z59"/>
  <c r="AA59"/>
  <c r="Z58"/>
  <c r="AA58"/>
  <c r="Z57"/>
  <c r="AA57"/>
  <c r="Z56"/>
  <c r="AA56"/>
  <c r="Z55"/>
  <c r="AA55"/>
  <c r="Z54"/>
  <c r="AA54"/>
  <c r="Z53"/>
  <c r="AA53"/>
  <c r="AA51"/>
  <c r="Z50"/>
  <c r="AA50"/>
  <c r="Z49"/>
  <c r="AA49"/>
  <c r="Z48"/>
  <c r="AA48"/>
  <c r="Z47"/>
  <c r="AA47"/>
  <c r="U47"/>
  <c r="R47"/>
  <c r="O47"/>
  <c r="L47"/>
  <c r="I47"/>
  <c r="F47"/>
  <c r="Z46"/>
  <c r="AA46"/>
  <c r="Z45"/>
  <c r="AA45"/>
  <c r="Z44"/>
  <c r="AA44"/>
  <c r="Z43"/>
  <c r="AA43"/>
  <c r="U43"/>
  <c r="R43"/>
  <c r="O43"/>
  <c r="L43"/>
  <c r="I43"/>
  <c r="F43"/>
  <c r="Z42"/>
  <c r="AA42"/>
  <c r="Z37"/>
  <c r="AA37"/>
  <c r="Z36"/>
  <c r="AA36"/>
  <c r="Z35"/>
  <c r="AA35"/>
  <c r="U35"/>
  <c r="R35"/>
  <c r="O35"/>
  <c r="L35"/>
  <c r="I35"/>
  <c r="F35"/>
  <c r="Z34"/>
  <c r="AA34"/>
  <c r="Z33"/>
  <c r="AA33"/>
  <c r="Z32"/>
  <c r="AA32"/>
  <c r="Z31"/>
  <c r="AA31"/>
  <c r="U31"/>
  <c r="R31"/>
  <c r="O31"/>
  <c r="L31"/>
  <c r="I31"/>
  <c r="F31"/>
  <c r="Z30"/>
  <c r="AA30"/>
  <c r="Z29"/>
  <c r="AA29"/>
  <c r="Z15"/>
  <c r="AA15"/>
  <c r="U15"/>
  <c r="R15"/>
  <c r="O15"/>
  <c r="L15"/>
  <c r="I15"/>
  <c r="F15"/>
  <c r="J23" i="1"/>
  <c r="N23"/>
  <c r="N24"/>
  <c r="M23"/>
  <c r="M24"/>
  <c r="L24"/>
  <c r="K22"/>
  <c r="K23"/>
  <c r="K24"/>
  <c r="J24"/>
  <c r="I22"/>
  <c r="I23"/>
  <c r="I24"/>
  <c r="H24"/>
  <c r="G24"/>
  <c r="F24"/>
  <c r="E24"/>
  <c r="D24"/>
  <c r="C24"/>
  <c r="B22"/>
  <c r="B23"/>
  <c r="B24"/>
  <c r="K21"/>
  <c r="I21"/>
  <c r="B21"/>
</calcChain>
</file>

<file path=xl/sharedStrings.xml><?xml version="1.0" encoding="utf-8"?>
<sst xmlns="http://schemas.openxmlformats.org/spreadsheetml/2006/main" count="2497" uniqueCount="944">
  <si>
    <t xml:space="preserve">Послуги з організації музичного супровіду демонстрації результатів (DJ-сети) для організації підсумкової церемонії з відкритою та вільною демонстрацією результатів всім бажаючим за допомогою спеціальних пристріїв (оккуляри віртуаьної реальності, включаючи технічний комплекс сцени, звука, світла тощо) </t>
  </si>
  <si>
    <t>13.4.14</t>
  </si>
  <si>
    <t xml:space="preserve">Послуги з організації та проведення виставки створених зображень для організації підсумкової церемонії з відкритою та вільною демонстрацією результатів всім бажаючим за допомогою спеціальних пристріїв (оккуляри віртуаьної реальності, включаючи технічний комплекс сцени, звука, світла тощо) </t>
  </si>
  <si>
    <t>13.4.15</t>
  </si>
  <si>
    <t xml:space="preserve">Послуги з організації та створення голографічних об'єктів для організації підсумкової церемонії з відкритою та вільною демонстрацією результатів всім бажаючим за допомогою спеціальних пристріїв (оккуляри віртуаьної реальності, включаючи технічний комплекс сцени, звука, світла тощо) </t>
  </si>
  <si>
    <t>13.4.17</t>
  </si>
  <si>
    <r>
      <t xml:space="preserve">Послуги з технічного забезпечення створення робіт для організації </t>
    </r>
    <r>
      <rPr>
        <b/>
        <sz val="10"/>
        <color indexed="8"/>
        <rFont val="Arial"/>
        <family val="2"/>
        <charset val="204"/>
      </rPr>
      <t xml:space="preserve">пленеру для авторів для авторів </t>
    </r>
    <r>
      <rPr>
        <b/>
        <sz val="10"/>
        <color indexed="10"/>
        <rFont val="Arial"/>
        <family val="2"/>
        <charset val="204"/>
      </rPr>
      <t>медіа-арту - учасників Carbon Media Art Festival</t>
    </r>
    <r>
      <rPr>
        <b/>
        <sz val="10"/>
        <color indexed="8"/>
        <rFont val="Arial"/>
        <family val="2"/>
        <charset val="204"/>
      </rPr>
      <t xml:space="preserve"> </t>
    </r>
  </si>
  <si>
    <t>13.4.18</t>
  </si>
  <si>
    <t>Послуги з розробки програм навчання митців-аматорів навичкам віджеїнгу, мапінгу та послуги з тестінгу програм</t>
  </si>
  <si>
    <t>13.4.19</t>
  </si>
  <si>
    <t>Послуги з використання спеціальних програм для організації консультування по створенню інтерактивних, параметричних та інших медіа-арт інсталяцій</t>
  </si>
  <si>
    <t>13.4.20</t>
  </si>
  <si>
    <t>Послуги зі зйомки місцевості консультування по створенню інтерактивних, параметричних та інших медіа-арт інсталяцій</t>
  </si>
  <si>
    <t>13.4.21</t>
  </si>
  <si>
    <t>Послуги з оцифрування рельєфу  консультування по створенню інтерактивних, параметричних та інших медіа-арт інсталяцій</t>
  </si>
  <si>
    <t>13.4.22</t>
  </si>
  <si>
    <t>Послуги з відмалювання ескізної пропозиції консультування по створенню інтерактивних, параметричних та інших медіа-арт інсталяцій</t>
  </si>
  <si>
    <t>13.4.23</t>
  </si>
  <si>
    <t>Послуги з рендерінгу фінального зображення консультування по створенню інтерактивних, параметричних та інших медіа-арт інсталяцій</t>
  </si>
  <si>
    <t>13.4.24</t>
  </si>
  <si>
    <t>Послуги з виготовлення лазерної анімації для організації підсумкової церемонії з демонстрацією результатів пленеру (лазерний архітектурний маппінг та архітектурний проекційний маппінг + Vj Battle)</t>
  </si>
  <si>
    <t>13.4.25</t>
  </si>
  <si>
    <t>Послуги з відеосупровіду (стринінгу) та відеомонтажу підсумкової церемонії з демонстрацією результатів пленеру (лазерного архітектурного маппінгу та архітектурного проекційного маппінгу + Vj Battle)</t>
  </si>
  <si>
    <t>13.4.26</t>
  </si>
  <si>
    <t xml:space="preserve">Послуги з організації підсумкової науково-практичної культурологічної конференції </t>
  </si>
  <si>
    <t>13.4.27</t>
  </si>
  <si>
    <t>Послуги з організації та проведення виступу  симфонічного оркестру "Філармонія" Чернігівського обласного філармонійного центру</t>
  </si>
  <si>
    <t>13.4.27а</t>
  </si>
  <si>
    <t>Забезпечення трансферу для  симфонічного оркестру "Філармонія" Чернігівського обласного філармонійного центру</t>
  </si>
  <si>
    <t>13.4.27б</t>
  </si>
  <si>
    <t>Послуги з забезпечення побутового райдеру для симфонічного оркестру "Філармонія" Чернігівського обласного філармонійного центру</t>
  </si>
  <si>
    <t>13.4.28</t>
  </si>
  <si>
    <t>Послуги з організації та проведення «Концерту барокової музики XVII-XVIII ст.» у виконанні клавесиністки – Наталії Сікорської</t>
  </si>
  <si>
    <t>13.4.29</t>
  </si>
  <si>
    <t>Послуги з організації та проведення «Концерту класичної фортепіанної музики IX-XXст.» у виконанні Романа Лопатинського</t>
  </si>
  <si>
    <t>13.4.30</t>
  </si>
  <si>
    <t>Послуги з організації та проведення концерту «Від бароко до сучасності» гурту «Notabene»</t>
  </si>
  <si>
    <t>13.4.31</t>
  </si>
  <si>
    <t>Послуги з організації та проведення концерту джазової музики гурту RGB TRIO</t>
  </si>
  <si>
    <t>13.4.32</t>
  </si>
  <si>
    <t>Послуги з організації та проведення концерту органної музики від ограністки Юлії Ландау</t>
  </si>
  <si>
    <t>Послуги куратора підпроєкту віртуального мистецтва "Апофеоз імперії",  Рай К.С.,  за договором ЦПХ</t>
  </si>
  <si>
    <t>Послуги куратора підпроєкта "Carbon media art festival",  Халепа О.С., за договором ЦПХ</t>
  </si>
  <si>
    <t>Оренда автобусу за маршрутом м.Київ - м.Славутич (п"ять автобусів) для перевезення прибувших учасників  для участі у фестивалі ЗОСЯ</t>
  </si>
  <si>
    <t>Оренда автобусу за маршрутом м.Славутич - м.Київ (п"ять автобусів) для повернення  учасників, які брали участь у фестивалі ЗОСЯ</t>
  </si>
  <si>
    <t>Оренда автобусу за маршрутом м. Чернігів - м. Славутич (п"ять автобусів) перевезення учасників фестивалю ЗОСЯ</t>
  </si>
  <si>
    <t>Оренда автобусу за маршрутом м.Славутич - м. Чернігів (п"ять автобусів) перевезення учасників фестивалю ЗОСЯ</t>
  </si>
  <si>
    <t>Оренда біотуалетів (4 одиниці)</t>
  </si>
  <si>
    <t>Послуги з забезпечення харчування всіх учасників фестивалю ЗОСЯ (із розрахунку 250 осіб на заходи на 3 доби)</t>
  </si>
  <si>
    <t>Послуги з харчування членів журі та почесних гостей (/обід/вечеря/кава- брейк)</t>
  </si>
  <si>
    <t>Послуги з розміщенням гостей фестивалю ЗОСЯ (членів журі, заслужених журналістів України, відомих медійників, керівників команд міжнародних партнерів, почесні гості фестивалю) з розрахунку на 3 доби)</t>
  </si>
  <si>
    <t>Послуги з розміщенням всіх учасників фестивалю ЗОСЯ ( з розрахунку 250 осіб  на 3 доби)</t>
  </si>
  <si>
    <t xml:space="preserve">Маркер Stanger перманентний М700, 4-8 мм, скошений пишущий, різнокольорові </t>
  </si>
  <si>
    <t>Папір, формат А4</t>
  </si>
  <si>
    <t>Папір, ватман, формат А1 180г/м2</t>
  </si>
  <si>
    <t>Тканина, хлопок (біла, голуба, жовта)</t>
  </si>
  <si>
    <t>м</t>
  </si>
  <si>
    <t>Фарба "Сніжка" екстра фасад біла, матова, банка 5 литр (7кг)</t>
  </si>
  <si>
    <t>Барвник 0,25 DUFA, різнокольровий</t>
  </si>
  <si>
    <t>флакон</t>
  </si>
  <si>
    <t>6.1.7</t>
  </si>
  <si>
    <t>Фарба COLOREX, різнокольорова</t>
  </si>
  <si>
    <t>6.1.8</t>
  </si>
  <si>
    <t>Фарба гуашь (12 кольорів)</t>
  </si>
  <si>
    <t>коробка</t>
  </si>
  <si>
    <t>6.1.9</t>
  </si>
  <si>
    <t>Фарба акрил (12 кольорів)</t>
  </si>
  <si>
    <t>6.1.10</t>
  </si>
  <si>
    <t xml:space="preserve">Пензлі для малювання </t>
  </si>
  <si>
    <t>набір</t>
  </si>
  <si>
    <t>6.1.11</t>
  </si>
  <si>
    <t>Фарба "холлі" (4 кольори)</t>
  </si>
  <si>
    <t>6.1.12</t>
  </si>
  <si>
    <t>Театральні, сценічні костюми</t>
  </si>
  <si>
    <t>6.1.13</t>
  </si>
  <si>
    <t>Лампи ДРИШ для технічного освітлення у стаціонарних приміщеннях</t>
  </si>
  <si>
    <t>6.1.14</t>
  </si>
  <si>
    <t>Портативна акустика</t>
  </si>
  <si>
    <t>6.1.15</t>
  </si>
  <si>
    <t xml:space="preserve">Бейджи для учасників та офіційних гостей </t>
  </si>
  <si>
    <t>6.1.16</t>
  </si>
  <si>
    <t xml:space="preserve">Стрічка для бейджів </t>
  </si>
  <si>
    <t>6.1.17</t>
  </si>
  <si>
    <t xml:space="preserve">Кабель акустичний </t>
  </si>
  <si>
    <t>6.1.18</t>
  </si>
  <si>
    <t xml:space="preserve">Роз"єм звуковий </t>
  </si>
  <si>
    <t>6.1.19</t>
  </si>
  <si>
    <t>Гніздо звукове</t>
  </si>
  <si>
    <t>6.1.20</t>
  </si>
  <si>
    <t xml:space="preserve">Матерінска плата </t>
  </si>
  <si>
    <t>6.1.21</t>
  </si>
  <si>
    <t xml:space="preserve">Блок живлення </t>
  </si>
  <si>
    <t>6.1.22</t>
  </si>
  <si>
    <t xml:space="preserve">Динамічна голіка </t>
  </si>
  <si>
    <t>6.1.23</t>
  </si>
  <si>
    <t xml:space="preserve">Лампа проекційна </t>
  </si>
  <si>
    <t>6.1.24</t>
  </si>
  <si>
    <t xml:space="preserve">Оперативна пам"ять </t>
  </si>
  <si>
    <t>6.1.25</t>
  </si>
  <si>
    <t>Фейдер моно</t>
  </si>
  <si>
    <t>6.1.26</t>
  </si>
  <si>
    <t xml:space="preserve">Тканина шифон </t>
  </si>
  <si>
    <t>6.1.27</t>
  </si>
  <si>
    <t xml:space="preserve">Тканина сітка </t>
  </si>
  <si>
    <t>6.1.28</t>
  </si>
  <si>
    <t>Тканина фатин</t>
  </si>
  <si>
    <t>6.1.29</t>
  </si>
  <si>
    <t xml:space="preserve">Декоративна тканина </t>
  </si>
  <si>
    <t>6.1.30</t>
  </si>
  <si>
    <t>Тканина "болонь"</t>
  </si>
  <si>
    <t>6.1.31</t>
  </si>
  <si>
    <t>Профільний матеріал</t>
  </si>
  <si>
    <t>6.1.32</t>
  </si>
  <si>
    <t>Гіпсокартон вогнестійкий</t>
  </si>
  <si>
    <t>6.1.33</t>
  </si>
  <si>
    <t xml:space="preserve">Брус дерев"яний </t>
  </si>
  <si>
    <t>6.1.34</t>
  </si>
  <si>
    <t>Плита вогнестійка (дошка)</t>
  </si>
  <si>
    <t>6.1.35</t>
  </si>
  <si>
    <t xml:space="preserve">Скоба </t>
  </si>
  <si>
    <t>6.1.36</t>
  </si>
  <si>
    <t xml:space="preserve">Дошка обрізна </t>
  </si>
  <si>
    <t>6.1.37</t>
  </si>
  <si>
    <t xml:space="preserve">Піна монтажна </t>
  </si>
  <si>
    <t>6.1.38</t>
  </si>
  <si>
    <t>З"єднання універсальне</t>
  </si>
  <si>
    <t>6.1.39</t>
  </si>
  <si>
    <t>Кутник пластиковий</t>
  </si>
  <si>
    <t>6.1.40</t>
  </si>
  <si>
    <t>Саморізи</t>
  </si>
  <si>
    <t>упаковка</t>
  </si>
  <si>
    <t>6.1.41</t>
  </si>
  <si>
    <t xml:space="preserve">Клей столярний </t>
  </si>
  <si>
    <t>кг</t>
  </si>
  <si>
    <t>6.1.42</t>
  </si>
  <si>
    <t>Вогнебіозахисна пропитка</t>
  </si>
  <si>
    <t>л</t>
  </si>
  <si>
    <t>6.1.43</t>
  </si>
  <si>
    <t xml:space="preserve">Декоративна ширма для сцени </t>
  </si>
  <si>
    <t>6.1.44</t>
  </si>
  <si>
    <t xml:space="preserve">Фліпчарти магнітно-маркерни, двосторонні </t>
  </si>
  <si>
    <t>6.1.45</t>
  </si>
  <si>
    <t xml:space="preserve">Папір для фліпчартів </t>
  </si>
  <si>
    <t>блок</t>
  </si>
  <si>
    <t>Зовнішні накопичувачи</t>
  </si>
  <si>
    <t>Послуги коректорів (редакторів)  по створенню газети "Славеста" фестивалю ЗОСЯ</t>
  </si>
  <si>
    <t>послуги</t>
  </si>
  <si>
    <t>Послуги верстки фестивальної газети "Славеста" фестивалю ЗОСЯ</t>
  </si>
  <si>
    <t xml:space="preserve">екземплярів </t>
  </si>
  <si>
    <t xml:space="preserve">Послуги з організації роботи членів жюри </t>
  </si>
  <si>
    <t>Послуги з організації та проведення майстер-класів номінації "Відео"</t>
  </si>
  <si>
    <t>Послуги з організації та проведення майстер-класів номінації "ІТ-технології"</t>
  </si>
  <si>
    <t>Послуги з організації та проведення майстер-класів номінації "Фото"</t>
  </si>
  <si>
    <t>Послуги з організації та проведеннямайстер-класів номінації "Молодіжна демократія"</t>
  </si>
  <si>
    <t>Послуги з організації та проведення майстер-класів номінації "Друковані ЗМІ"</t>
  </si>
  <si>
    <t>13.4.5.2ж</t>
  </si>
  <si>
    <t>Послуги з організації та проведення майстер-класів номінації "Вокальне мистецтво"</t>
  </si>
  <si>
    <t>13.4.5.2з</t>
  </si>
  <si>
    <t>Послуги з організації та проведення майстер-класів номінації "Хореографічне мистецтво"</t>
  </si>
  <si>
    <t>Послуги з організації та проведення виступу хореографічного колективу "GE - FOLK", Грузія, Тбілісі</t>
  </si>
  <si>
    <t>Компенсація вартості квитків  на переліт Тбілісі-Київ-Тбілісі хореографічного колективу "GE - FOLK</t>
  </si>
  <si>
    <t>Забезпечення трансферу для хреографічного колективу "GE - FOLK</t>
  </si>
  <si>
    <t>Послуги з забезпечення харчування хреографічного колективу "GE - FOLK</t>
  </si>
  <si>
    <t>Послуги з забезпечення проживанням  хреографічного колективу "GE - FOLK</t>
  </si>
  <si>
    <t>Послуги з виступу  гуртів "БЕZ ОБМЕЖЕНЬ" та "Один в каное"</t>
  </si>
  <si>
    <t>Забезпечення трансферу для гуртів "БЕZ ОБМЕЖЕНЬ" та "Один в каное"</t>
  </si>
  <si>
    <t xml:space="preserve">Послуги з забезпечення харчування гурту "БЕZ ОБМЕЖЕНЬ" </t>
  </si>
  <si>
    <t>Послуги з забезпечення перебування в готелі гуртів "БЕZ ОБМЕЖЕНЬ" та "Один в каное"</t>
  </si>
  <si>
    <t>Послуги з побутового райдеру для  гуртів "БЕZ ОБМЕЖЕНЬ" та "Один в каное"</t>
  </si>
  <si>
    <t>Послуги з охорони гурту   "БЕZ ОБМЕЖЕНЬ"</t>
  </si>
  <si>
    <t>Послуги з забезпечення технічного райдеру гуртів "БЕZ ОБМЕЖЕНЬ" та "Один в каное"</t>
  </si>
  <si>
    <t>Послуги з виступу колективу  "Театр центр на ходулях" під час інтерактивного флеш-мобу та театралізованій  ході</t>
  </si>
  <si>
    <t xml:space="preserve">Забезпечення трансферу для колективу  "Театр центр на ходулях" </t>
  </si>
  <si>
    <t xml:space="preserve">Послуги з забезпечення харчування для колективу  "Театр центр на ходулях" </t>
  </si>
  <si>
    <t xml:space="preserve">Послуги з організації та проведення виступумісцевого гурту "ДжемБокс" </t>
  </si>
  <si>
    <t>Оренда приміщення під прес-офіс МКС в Українському Домі (Київ)</t>
  </si>
  <si>
    <t>Оренда малогабаритного автобусу(маршрут Славутич-Київ-Славутич 5 поїздок)</t>
  </si>
  <si>
    <t>Оренда малогабаритного автобусу(маршрут Славутич-Маріуполь-Славутич 2 поїздки)</t>
  </si>
  <si>
    <t xml:space="preserve">Оренда площадок на території міста під розміщення біл-бордів  </t>
  </si>
  <si>
    <t xml:space="preserve">Бензин </t>
  </si>
  <si>
    <t>литр</t>
  </si>
  <si>
    <t xml:space="preserve">Маска медична, індивідуальна </t>
  </si>
  <si>
    <t>Дезінфікуючий засіб для рук</t>
  </si>
  <si>
    <t>Рукавички медичні, разові</t>
  </si>
  <si>
    <t>Термометр безконтактний</t>
  </si>
  <si>
    <t>Дезінфікуючи засоби для прибирання з хлором (хлорантоин)</t>
  </si>
  <si>
    <t>Папір формат А4</t>
  </si>
  <si>
    <t>пачка</t>
  </si>
  <si>
    <t>Папка офісна (корона)</t>
  </si>
  <si>
    <t xml:space="preserve">Парпка скоросшиватель </t>
  </si>
  <si>
    <t>Набір канцелярських товарів</t>
  </si>
  <si>
    <t>Одноразові стакани</t>
  </si>
  <si>
    <t>М.П.</t>
  </si>
  <si>
    <t>Придбання миючих, чистящих, інших засобів санобробки для підтримання різних локацій, концертних майданчиків, творчих площадок проєкту в належному санітарному стані</t>
  </si>
  <si>
    <t>Друк афіш</t>
  </si>
  <si>
    <t>Друк сіті - лайти МКС</t>
  </si>
  <si>
    <t xml:space="preserve">Друк буклетів </t>
  </si>
  <si>
    <t>Друк календарю перекідного, настільного МКС</t>
  </si>
  <si>
    <t>Друк футболок з логотипом МКС</t>
  </si>
  <si>
    <t>Друк сумки з логотипом малої культурної столиці</t>
  </si>
  <si>
    <t>Банер для фото-зони з кріпленням на підставці</t>
  </si>
  <si>
    <t>Брендована чашка з лого</t>
  </si>
  <si>
    <t xml:space="preserve">Друк дипломів та сертифікати </t>
  </si>
  <si>
    <t>7.12</t>
  </si>
  <si>
    <t>Друк блокнотів</t>
  </si>
  <si>
    <t>7.13</t>
  </si>
  <si>
    <t>Тарілка декоративна, керамічна з логотипом МКС</t>
  </si>
  <si>
    <t>7.14</t>
  </si>
  <si>
    <t xml:space="preserve">Ручка кулькова з лого МКС </t>
  </si>
  <si>
    <t>7.15</t>
  </si>
  <si>
    <t>Сувенірний значок з лого МКС</t>
  </si>
  <si>
    <t>7.16</t>
  </si>
  <si>
    <t>Біл-борди на литому банері</t>
  </si>
  <si>
    <t>7.17</t>
  </si>
  <si>
    <t>Послуги з дизайну поліграфії та зовнішньої реклами (біл-борди, сіті-лайти, афіши, та інша представницька продукція)</t>
  </si>
  <si>
    <t>7.18</t>
  </si>
  <si>
    <t>Виготовлення флеш-накопичувача з логотипом фестивалю (16 МГ)</t>
  </si>
  <si>
    <t>7.19</t>
  </si>
  <si>
    <t xml:space="preserve">Виготовлення парасолі з логотипом фестивалю </t>
  </si>
  <si>
    <t>7.20</t>
  </si>
  <si>
    <t xml:space="preserve">Виготовлення нагородної атрибутики (кубки) </t>
  </si>
  <si>
    <t>7.21</t>
  </si>
  <si>
    <t xml:space="preserve">Виготовлення нагородної атрибутики (дошки) </t>
  </si>
  <si>
    <t xml:space="preserve">Послуги з виготовлення відеороліку проєкту "Славутич - Мала культурна столиця - 2021" </t>
  </si>
  <si>
    <t>ролик</t>
  </si>
  <si>
    <t xml:space="preserve">Послуги з організації рекламної кампанії по інформуванню про ініціативи та події проекту "Славутич- Мала кульутрна столиця - 2021" у соціальних мережах на аккаунтах безпосередньо самих ініціатив </t>
  </si>
  <si>
    <t xml:space="preserve">Послуги з піар, промо та просування "Славутич- мала кульутрна столиця-2021" (скорочено "МКС") </t>
  </si>
  <si>
    <t>9.4б</t>
  </si>
  <si>
    <t>Послуги з підготовки та реалізації спеціального відеопроєкту з Ukranier "Славутич - мала культурна столиця України-2021"</t>
  </si>
  <si>
    <t>9.4в</t>
  </si>
  <si>
    <t>Послуги з підготовки та реалізації спеціального відеопроєкту з MadeinUkraine "Славутич - Мала культурна столиця України-2021"</t>
  </si>
  <si>
    <t>9.4г</t>
  </si>
  <si>
    <t>Послуги з підготовки та реалізації спеціального проєкту з Хмарочосом "Славутич приймає SESAM 2021 POLIKLINIKA"</t>
  </si>
  <si>
    <t>9.4д</t>
  </si>
  <si>
    <t>Послуги з підготовки та реалізації спеціального проєкту з "Життєлюбом" та GOLDENFEST на ютуб-каналі МКС, місцевому телебаченні, у соціальні мережі реалізації проєкту</t>
  </si>
  <si>
    <t>9.4ж</t>
  </si>
  <si>
    <t>Послуги з розробки та створення вузькосекторальних спецпроєктів піар-служби МКС та виконання планових завдань відповідно до комунікаційної стратегії МКС протягом реалізації проєкту</t>
  </si>
  <si>
    <t xml:space="preserve">Послуги з організації  трансляції, відоезйомки, фотозйомки та розміщення відеосюжетів на місцевому телебаченні компанією "Медіа-Дім Славутич" основних програмних подій 4 ініціатив проєкту, у тому числі на ютуб-каналі "Медіа-Дім Славутич" та сайті МКС </t>
  </si>
  <si>
    <t>хвилин</t>
  </si>
  <si>
    <t xml:space="preserve">Послуги з організації  трансляції, відоезйомки, фотозйомки та розміщення відеосюжетів молодіжною студією ГО "Райдер ікс"  основних програмних подій 4 ініціатив проєкту, у тому числі на ютуб-каналі ПДМ TV та сайті МКС </t>
  </si>
  <si>
    <t>Послуги з виготовлення відеосюжетів "щоденніків ініціатив" ФОП Дорош</t>
  </si>
  <si>
    <t>відеощоденники</t>
  </si>
  <si>
    <t>Послуги з фотозйомки подій заходів ініціатив ГО "Райдер ікс"</t>
  </si>
  <si>
    <t>фотоальбоми</t>
  </si>
  <si>
    <t>Рекламні послуги (Витрати на зовнішнью рекламу) Реклама МКС в ІНТЕРСІТІ протягом 3-х місяців</t>
  </si>
  <si>
    <t>Послуги з розміщення рекламної інформації в ефірі загальноціонального радіомовника</t>
  </si>
  <si>
    <t>Послуги з розміщення рекламної інформації в ефірі загальноціонального телемовника</t>
  </si>
  <si>
    <t>Організація брифінгів в Українському Домі (Київ)</t>
  </si>
  <si>
    <t>9.13</t>
  </si>
  <si>
    <t xml:space="preserve">Просування в мережі інтернет сайту МКС та сторінок МКС </t>
  </si>
  <si>
    <t>9.14</t>
  </si>
  <si>
    <t>Організація групових прес-турів журналістів українських ЗМІ до Славутича з метою підготовки публікації про МКС</t>
  </si>
  <si>
    <t>9.15</t>
  </si>
  <si>
    <t>Послуги з підготовки  промо-матеріалів Арт-резиденції</t>
  </si>
  <si>
    <t>9.16</t>
  </si>
  <si>
    <t>Послуги з реклами виставок  Арт-резиденції</t>
  </si>
  <si>
    <t>Витрати web-ресурсу та його адміністрування</t>
  </si>
  <si>
    <t>Багатосторінковий лендинг:</t>
  </si>
  <si>
    <t>10.2.1.</t>
  </si>
  <si>
    <t>Проектування веб-сторінок Інициатив (Проектів)</t>
  </si>
  <si>
    <t>10.2.2.</t>
  </si>
  <si>
    <t>Дизайн веб-сторінок Ініціатив (Проектів)</t>
  </si>
  <si>
    <t>10.2.3.</t>
  </si>
  <si>
    <t>Програмування та версткавеб-сторіанок Ініціатив (Проектів)</t>
  </si>
  <si>
    <t>10.2.4.</t>
  </si>
  <si>
    <t>Тестування</t>
  </si>
  <si>
    <t>Витрати з обслуговування сайту</t>
  </si>
  <si>
    <t>Послуги з організації та проведення концерту сучасної музики: музичного weekend «Славутич in musiс»</t>
  </si>
  <si>
    <t>Організація тематичних виставок художніків регіону</t>
  </si>
  <si>
    <t>Організація екскурсії містом та до Краєзнавчого музею м.Славутич та Чорнобильської АЕС</t>
  </si>
  <si>
    <t xml:space="preserve">Організація та проведення живого арт-квесту "Двері" </t>
  </si>
  <si>
    <t xml:space="preserve"> Організація і проведення перформативно-театралізованої замальовки-інсталяції "Рефлексія"</t>
  </si>
  <si>
    <t>Організація та проведеня "Модного показу - Світська подія"</t>
  </si>
  <si>
    <t xml:space="preserve">Послуги із забезпечення питною водою команди та учасників проєкту на різних фестивальних локаціях </t>
  </si>
  <si>
    <t xml:space="preserve">Послуги з технічного обслуговування та ремонту офісної техніки протягом реалізації проєкту </t>
  </si>
  <si>
    <t>Організація презентації проєкту МКС України, представлення всіх ініціатив проєкту, модерування та музичний супровід</t>
  </si>
  <si>
    <t>Назва конкурсної програми: Культурні столиці України</t>
  </si>
  <si>
    <t>Назва ЛОТ-у: мала культурна столиця</t>
  </si>
  <si>
    <t>Назва Грантоотримувача: Відділ культури, національностей та релігій Славутицької міської ради Вишгородського району Київської області</t>
  </si>
  <si>
    <t>Назва проєкту: Славутич: ось [to be], країна!</t>
  </si>
  <si>
    <t>Дата завершення проєкту: 15.12.2021 р.</t>
  </si>
  <si>
    <t xml:space="preserve">Послуги з організації та проведення виступу місцевого гурту "Nota bene" </t>
  </si>
  <si>
    <t>13.4.5.11</t>
  </si>
  <si>
    <t>13.4.5.12</t>
  </si>
  <si>
    <t>Послуги з виступу  Jerry Heil</t>
  </si>
  <si>
    <t>13.4.5.12а</t>
  </si>
  <si>
    <t>Забезпечення трансферу для   Jerry Heil та супроводжуючої групи</t>
  </si>
  <si>
    <t>13.4.5.12б</t>
  </si>
  <si>
    <t>Послуги з забезпечення харчування   Jerry Heil та супроводжуючої групи</t>
  </si>
  <si>
    <t>13.4.5.12в</t>
  </si>
  <si>
    <t xml:space="preserve">Послуги з побутового райдеру для    Jerry Heil  та супроводжуючої групи </t>
  </si>
  <si>
    <t xml:space="preserve"> GOLDenFest </t>
  </si>
  <si>
    <t xml:space="preserve">Оренда автобусу за маршрутом м.Київ - м.Славутич (три автобуса)для перевезення прибувших учасників  для участі у фестивалі </t>
  </si>
  <si>
    <t>Оренда автобусу за маршрутом м.Славутич - м.Київ (три автобуса) для повернення  учасників, які приймали участь у фестивалі</t>
  </si>
  <si>
    <t xml:space="preserve">Оренда автобусу за маршрутом м. Чернігів - м. Славутич (три автобуса)для перевезення прибувших учасників  для участі у фестивалі </t>
  </si>
  <si>
    <t>Оренда автобусу за маршрутом м.Славутич - м. Чернігів (три автобуса)для повернення  учасників, які приймали участь у фестивалі</t>
  </si>
  <si>
    <t>4.3.5</t>
  </si>
  <si>
    <t>Оренда автобусу для перевезення учасників фестивалю з реквізітами по місту</t>
  </si>
  <si>
    <t>години</t>
  </si>
  <si>
    <t>Послуги з забезпечення комплексного  харчування всіх участників фестивалю (із розрахунку 150 осіб на заходи на 3 доби)</t>
  </si>
  <si>
    <t>Послуги з розміщення учасників фестивалю протягом 3 днів фестивалю</t>
  </si>
  <si>
    <t>Нагорода з акрилу на акриловій підставці</t>
  </si>
  <si>
    <t>Рамки для дипломів переможців (І, ІІ, ІІ ступенів)</t>
  </si>
  <si>
    <t>Послуги з усного перекладу (3 перекладача) під час проведення фестивалю</t>
  </si>
  <si>
    <t xml:space="preserve">доба </t>
  </si>
  <si>
    <t>13.4.4.1а</t>
  </si>
  <si>
    <t>Послуги з виступу ВІКТОРА ПАВЛІКА</t>
  </si>
  <si>
    <t>13.4.4.1б</t>
  </si>
  <si>
    <t>Забезпечення трансферу для  ВІКТОРА ПАВЛІКА та супроводжуючої групи</t>
  </si>
  <si>
    <t>13.4.4.1в</t>
  </si>
  <si>
    <t>Послуги з забезпечення перебування в готелі  ВІКТОРА ПАВЛІКА та супроводжуючої групи</t>
  </si>
  <si>
    <t>13.4.4.1г</t>
  </si>
  <si>
    <t>Забезпечення харчування  ВІКТОРА ПАВЛІКА та супроводжуючої групи</t>
  </si>
  <si>
    <t>13.4.4.1д</t>
  </si>
  <si>
    <t>Послуги з забезпечення побутового райдеру для ВІКТОРА ПАВЛІКА та супроводжуючої групи</t>
  </si>
  <si>
    <t>13.4.4.1е</t>
  </si>
  <si>
    <t>Послуги з охорони  ВІКТОРА ПАВЛІКА та супроводжуючої групи  під час перебування в місті</t>
  </si>
  <si>
    <t>13.4.4.2а</t>
  </si>
  <si>
    <t>Послуги з організації та проведення виступу колективу "СІВЕРСЬКІ КЛЕЙНОДИ"</t>
  </si>
  <si>
    <t>13.4.4.2б</t>
  </si>
  <si>
    <t xml:space="preserve">Забезпечення трансферу для колективу "СІВЕРСЬКІ КЛЕЙНОДИ" </t>
  </si>
  <si>
    <t>13.4.4.2в</t>
  </si>
  <si>
    <t xml:space="preserve">Забезпечення харчування  колективу "СІВЕРСЬКІ КЛЕЙНОДИ" </t>
  </si>
  <si>
    <t>13.4.4.3а</t>
  </si>
  <si>
    <t>Дата початку проєкту: 15.04.2021 р.</t>
  </si>
  <si>
    <t>Кошти державного та місцевих бюджетів 
(Відділ культури, національностей та релігій Славутицької міської ради Вишгородського району Київської області)</t>
  </si>
  <si>
    <t>Не використана сума</t>
  </si>
  <si>
    <t>Економія виникла в результаті зменшення вартості за одиницю в результаті провединих торгів через систему "прозорро"</t>
  </si>
  <si>
    <t>Економія виникла в результаті зменшення вартості за одиницю в результаті провединих торгів через систему "прозорро" та зменшення кількості учасників</t>
  </si>
  <si>
    <t>Економія виникла за рахунок зменшення кількості діб та кількості учасників</t>
  </si>
  <si>
    <t>Економія виникла за рахунок зменшення вартості під час проведення закупівлі через прозорро</t>
  </si>
  <si>
    <t xml:space="preserve">Економія виникла в результаті зменшення кількості проведених вокршопів та майстер-класів </t>
  </si>
  <si>
    <t xml:space="preserve">Економія виникла в результаті зменшення вартості за одиницю в результаті провединих торгів через систему "прозорро" </t>
  </si>
  <si>
    <t>Економія виникла за рахунок зменшення кількості закупівлі</t>
  </si>
  <si>
    <t xml:space="preserve">Закупівля відбулася в результаті економії коштів </t>
  </si>
  <si>
    <t>Економія виникла за рахунок зменшення вартості</t>
  </si>
  <si>
    <t>Збільшення закупівлі відбулося в результаті економії коштів по іншим статтям видатків</t>
  </si>
  <si>
    <t>Збільшення вартості відбулося за рахунок економії інших статтей витрат під час проведення закупівлі через прозорро</t>
  </si>
  <si>
    <t>Економія виникла за рахунок зменшення вартості під час проведення закупівлі через прозорро та зменшення учасників</t>
  </si>
  <si>
    <t>Економія виникла за рахунок зменшення  кількості учасників</t>
  </si>
  <si>
    <t>В ході реалізації проєкту укладено один договір на послуги, передбачени пуктами 9.3 та 9.13 кошторису проєкту</t>
  </si>
  <si>
    <t>Збільшення вартості відбулося за рахунок економії інших статей видатків  під час проведення закупівлі через прозорро</t>
  </si>
  <si>
    <t>Економія виникла за рахунок зменшення вартості та кількості під час проведення закупівлі через прозорро</t>
  </si>
  <si>
    <t>Економія виникла за рахунок зменшення закупівлі під час реалізації проєкту</t>
  </si>
  <si>
    <t xml:space="preserve">Економія виникла за рахунок зменшення закупівлі пв ході реалізації роєкту </t>
  </si>
  <si>
    <t>Послуги з організації та проведення виступу колективу "СІВЕРЯНИ"</t>
  </si>
  <si>
    <t>13.4.4.3б</t>
  </si>
  <si>
    <t>Забезпечення трансферу для колективу "СІВЕРЯНИ"</t>
  </si>
  <si>
    <t>13.4.4.3в</t>
  </si>
  <si>
    <t>Забезпечення харчування для колективу   "СІВЕРЯНИ"</t>
  </si>
  <si>
    <t>13.4.4.4</t>
  </si>
  <si>
    <t xml:space="preserve">Послуги з організації та проведення майстер-класів для учасників та гостей фестивалю </t>
  </si>
  <si>
    <t xml:space="preserve"> Послуги адміністратора ініціативи. Бельченко К.Ю., за договором ЦПХ</t>
  </si>
  <si>
    <t>13.4.5.12г</t>
  </si>
  <si>
    <t>Послуги з охорони   для  Jerry Heil та супроводжуючої групи   під час перебування в місті</t>
  </si>
  <si>
    <t>13.4.5.12д</t>
  </si>
  <si>
    <t xml:space="preserve">Послуги з забезпечення технічного райдеру для Jerry Heil та супроводжуючої групи </t>
  </si>
  <si>
    <t>13.4.5.13</t>
  </si>
  <si>
    <t>Організація та проведення конкурсу "Міс - золота осінь Славутича"</t>
  </si>
  <si>
    <t xml:space="preserve"> Послуги адміністратора ініціативи. Ремез Ю., за договором ЦПХ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</si>
  <si>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</si>
  <si>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</si>
  <si>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</si>
  <si>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</si>
  <si>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</si>
  <si>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</si>
  <si>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</si>
  <si>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</si>
  <si>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</si>
  <si>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</si>
  <si>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</si>
  <si>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</si>
  <si>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</si>
  <si>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</si>
  <si>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</si>
  <si>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</si>
  <si>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</si>
  <si>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</si>
  <si>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</si>
  <si>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</si>
  <si>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</si>
  <si>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</si>
  <si>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</si>
  <si>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</si>
  <si>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</si>
  <si>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</si>
  <si>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</si>
  <si>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</si>
  <si>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</si>
  <si>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</si>
  <si>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</si>
  <si>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</si>
  <si>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</si>
  <si>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</si>
  <si>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</si>
  <si>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</si>
  <si>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</si>
  <si>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</si>
  <si>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</si>
  <si>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</si>
  <si>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</si>
  <si>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</si>
  <si>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</si>
  <si>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</si>
  <si>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</si>
  <si>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</si>
  <si>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</si>
  <si>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</si>
  <si>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</si>
  <si>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</si>
  <si>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</si>
  <si>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</si>
  <si>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</si>
  <si>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</si>
  <si>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</si>
  <si>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</si>
  <si>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</si>
  <si>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</si>
  <si>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</si>
  <si>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</si>
  <si>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</si>
  <si>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</si>
  <si>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</si>
  <si>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</si>
  <si>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</si>
  <si>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</si>
  <si>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</si>
  <si>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</si>
  <si>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</si>
  <si>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</si>
  <si>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</si>
  <si>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</si>
  <si>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</si>
  <si>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</si>
  <si>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</si>
  <si>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</si>
  <si>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</si>
  <si>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</si>
  <si>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</si>
  <si>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</si>
  <si>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</si>
  <si>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</si>
  <si>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</si>
  <si>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</si>
  <si>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</si>
  <si>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</si>
  <si>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</si>
  <si>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</si>
  <si>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</si>
  <si>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</si>
  <si>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</si>
  <si>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</si>
  <si>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</si>
  <si>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</si>
  <si>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</si>
  <si>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</si>
  <si>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</si>
  <si>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</si>
  <si>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</si>
  <si>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</si>
  <si>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</si>
  <si>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</si>
  <si>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</si>
  <si>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</si>
  <si>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</si>
  <si>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</si>
  <si>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</si>
  <si>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</si>
  <si>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</si>
  <si>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</si>
  <si>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</si>
  <si>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</si>
  <si>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</si>
  <si>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</si>
  <si>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</si>
  <si>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</si>
  <si>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</si>
  <si>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</si>
  <si>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</si>
  <si>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</si>
  <si>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</si>
  <si>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</si>
  <si>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</si>
  <si>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</si>
  <si>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</si>
  <si>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</si>
  <si>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</si>
  <si>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</si>
  <si>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</si>
  <si>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</si>
  <si>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</si>
  <si>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</si>
  <si>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</si>
  <si>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</si>
  <si>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</si>
  <si>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</si>
  <si>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</si>
  <si>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</si>
  <si>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</si>
  <si>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</si>
  <si>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</si>
  <si>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</si>
  <si>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</si>
  <si>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</si>
  <si>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</si>
  <si>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</si>
  <si>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</si>
  <si>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</si>
  <si>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</si>
  <si>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</si>
  <si>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</si>
  <si>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</si>
  <si>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</si>
  <si>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</si>
  <si>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</si>
  <si>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</si>
  <si>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</si>
  <si>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</si>
  <si>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</si>
  <si>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</si>
  <si>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</si>
  <si>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</si>
  <si>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</si>
  <si>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</si>
  <si>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</si>
  <si>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</si>
  <si>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</si>
  <si>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</si>
  <si>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</si>
  <si>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</si>
  <si>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</si>
  <si>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</si>
  <si>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</si>
  <si>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</si>
  <si>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</si>
  <si>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</si>
  <si>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</si>
  <si>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</si>
  <si>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</si>
  <si>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</si>
  <si>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</si>
  <si>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</si>
  <si>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</si>
  <si>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</si>
  <si>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</si>
  <si>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</si>
  <si>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</si>
  <si>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</si>
  <si>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</si>
  <si>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</si>
  <si>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</si>
  <si>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</si>
  <si>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</si>
  <si>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</si>
  <si>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</si>
  <si>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</si>
  <si>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</si>
  <si>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</si>
  <si>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</si>
  <si>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</si>
  <si>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</si>
  <si>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</si>
  <si>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</si>
  <si>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</si>
  <si>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</si>
  <si>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</si>
  <si>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</si>
  <si>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</si>
  <si>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</si>
  <si>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</si>
  <si>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</si>
  <si>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</si>
  <si>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</si>
  <si>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7.5</t>
  </si>
  <si>
    <t>7.6</t>
  </si>
  <si>
    <t>7.7</t>
  </si>
  <si>
    <t>7.8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</si>
  <si>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</si>
  <si>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</si>
  <si>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</si>
  <si>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</si>
  <si>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</si>
  <si>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</si>
  <si>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</si>
  <si>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</si>
  <si>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</si>
  <si>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</si>
  <si>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</si>
  <si>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</si>
  <si>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</si>
  <si>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</si>
  <si>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</si>
  <si>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</si>
  <si>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</si>
  <si>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</si>
  <si>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</si>
  <si>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</si>
  <si>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</si>
  <si>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</si>
  <si>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</si>
  <si>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</si>
  <si>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</si>
  <si>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</si>
  <si>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</si>
  <si>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</si>
  <si>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</si>
  <si>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</si>
  <si>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</si>
  <si>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</si>
  <si>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</si>
  <si>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</si>
  <si>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</si>
  <si>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</si>
  <si>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</si>
  <si>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</si>
  <si>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</si>
  <si>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</si>
  <si>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</si>
  <si>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</si>
  <si>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</si>
  <si>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</si>
  <si>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</si>
  <si>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</si>
  <si>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</si>
  <si>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</si>
  <si>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</si>
  <si>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</si>
  <si>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</si>
  <si>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</si>
  <si>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</si>
  <si>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</si>
  <si>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</si>
  <si>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</si>
  <si>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</si>
  <si>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</si>
  <si>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</si>
  <si>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</si>
  <si>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</si>
  <si>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</si>
  <si>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</si>
  <si>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</si>
  <si>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ініціативи</t>
  </si>
  <si>
    <t>Комплект звукотехнічного обладнання, що включає:</t>
  </si>
  <si>
    <t>SESAM / GOLDenFest / Арт /ЗОСЯ</t>
  </si>
  <si>
    <t>4.2.1.1</t>
  </si>
  <si>
    <t>Портальна акустична система JBL VerTec 4889-1, великий ел. лін. мас. 2000W+1400W+225W (термін оренди - 6 діб)</t>
  </si>
  <si>
    <t>4.2.1.2</t>
  </si>
  <si>
    <t>Портальна низькочастотна ак. система JBL VerTec VT4880-A 4000W RMS, 2x8Ohm, 29-120Hz, 2×18″, 493x1229x860, 69 кг(термін оренди - 6 діб)</t>
  </si>
  <si>
    <t>4.2.1.3</t>
  </si>
  <si>
    <t>Frontfill JBL VRX932LA двосмугова 800W RMS, 136dB maxSPL(термін оренди - 6 діб)</t>
  </si>
  <si>
    <t>4.2.1.4</t>
  </si>
  <si>
    <t>SideFill Top JBL SRX 722F двосмугова а.с. 1200/4800W, 135dB max SPL(термін оренди - 6 діб)</t>
  </si>
  <si>
    <t>4.2.1.5</t>
  </si>
  <si>
    <t>SideFill Sub JBL VRX918S низькочастотна 800W RMS, 130dB maxSPL(термін оренди - 6 діб)</t>
  </si>
  <si>
    <t>4.2.1.6</t>
  </si>
  <si>
    <t>Монітори JBL VRX 915M двосмуговий 800 W RMS, 133 dB max SPL, 8Ohm, 1×15″+1×4″(термін оренди - 6 діб)</t>
  </si>
  <si>
    <t>4.2.1.7</t>
  </si>
  <si>
    <t>Підсилювач Crown I-Tech 8000 підсилювач 2x4000W@4Ohm, 1x7000W@4Ohm, 1x8000W@8Ohm(термін оренди - 6 діб)</t>
  </si>
  <si>
    <t>4.2.1.8</t>
  </si>
  <si>
    <t>Підсилювач Crown I-Tech 6000 підсилювач 2x3000W@4Ohm, 1x5000W@4Ohm, 1x6000W@8Ohm(термін оренди - 6 діб)</t>
  </si>
  <si>
    <t>4.2.1.9</t>
  </si>
  <si>
    <t>Підсилювач Crown I-Tech 4000 підсилювач 2x2000W@4Ohm, 1x3600W@4Ohm, 1x4000W@8Ohm(термін оренди - 6 діб)</t>
  </si>
  <si>
    <t>4.2.1.10</t>
  </si>
  <si>
    <t>Звукова портальна мікшерна консоль Allen&amp;Heath DLive C3500 з картою DANTE(термін оренди - 6 діб)</t>
  </si>
  <si>
    <t>4.2.1.11</t>
  </si>
  <si>
    <t>Стейджбокс Allen&amp;Heath DLive CDM48(термін оренди - 6 діб)</t>
  </si>
  <si>
    <t>4.2.1.12</t>
  </si>
  <si>
    <t>Звукова моніторна мікшерна консоль Allen&amp;Heath SQ6(термін оренди - 6 діб)</t>
  </si>
  <si>
    <t>4.2.1.13</t>
  </si>
  <si>
    <t>Безпровідна ушна моніторна система Sennheiser EW IEM G4/G3(термін оренди - 6 діб)</t>
  </si>
  <si>
    <t>4.2.1.14</t>
  </si>
  <si>
    <t>Радіосистеми Shure QLX-D/B58(термін оренди - 6 діб)</t>
  </si>
  <si>
    <t>4.2.1.15</t>
  </si>
  <si>
    <t>Радіосистеми Shure ULX/B58(термін оренди - 6 діб)</t>
  </si>
  <si>
    <t>4.2.1.16</t>
  </si>
  <si>
    <t>Радіосистеми Shure PGX/B58(термін оренди - 6 діб)</t>
  </si>
  <si>
    <t>4.2.1.17</t>
  </si>
  <si>
    <t>Барабанний набір Pearl VBX-925S/C235 (2218B, 1008T, 1209T, 1616FT, стійкі 900 серії)(термін оренди - 6 діб)</t>
  </si>
  <si>
    <t>4.2.1.18</t>
  </si>
  <si>
    <t>MARSHALL JCM2000 TSL100 (термін оренди - 6 діб)</t>
  </si>
  <si>
    <t>4.2.1.19</t>
  </si>
  <si>
    <t>MARSHALL JCM2000 1960A (термін оренди - 6 діб)</t>
  </si>
  <si>
    <t>4.2.1.20</t>
  </si>
  <si>
    <t>Fender Twin Reverb(термін оренди - 6 діб)</t>
  </si>
  <si>
    <t>4.2.1.21</t>
  </si>
  <si>
    <t>Ampeg SVT-3PRO (термін оренди - 6 діб)</t>
  </si>
  <si>
    <t>4.2.1.22</t>
  </si>
  <si>
    <t>Ampeg SVT410HLF (басовый кабинет 4х10"+ 2" ВЧ, 500W RMS, 4 Ohm)(термін оренди - 6 діб)</t>
  </si>
  <si>
    <t>4.2.1.23</t>
  </si>
  <si>
    <t>BSS AR-133 активний моно директ-бокс(термін оренди - 6 діб)</t>
  </si>
  <si>
    <t>4.2.1.24</t>
  </si>
  <si>
    <t>Radial Pro D2 Пасивний стерео директ-бокс(термін оренди - 6 діб)</t>
  </si>
  <si>
    <t>4.2.1.25</t>
  </si>
  <si>
    <t>dbx D10 Пасивний директ-бокс(термін оренди - 6 діб)</t>
  </si>
  <si>
    <t>4.2.1.26</t>
  </si>
  <si>
    <t>Стійка мікрофонна K&amp;M 210/2(термін оренди - 6 діб)</t>
  </si>
  <si>
    <t>4.2.1.27</t>
  </si>
  <si>
    <t>Стійка мікрофонна K&amp;M 25400(термін оренди - 6 діб)</t>
  </si>
  <si>
    <t>4.2.1.28</t>
  </si>
  <si>
    <t>Стійка гітарна Gravity(термін оренди - 6 діб)</t>
  </si>
  <si>
    <t>4.2.1.29</t>
  </si>
  <si>
    <t>Стійка клавішна Gravity двуярусна (термін оренди - 6 діб)</t>
  </si>
  <si>
    <t>4.2.1.30</t>
  </si>
  <si>
    <t>SHURE Beta 52 (термін оренди - 6 діб)</t>
  </si>
  <si>
    <t>4.2.1.31</t>
  </si>
  <si>
    <t>SHURE Beta 91(термін ооренди - 6 діб)</t>
  </si>
  <si>
    <t>4.2.1.32</t>
  </si>
  <si>
    <t>AKG С1000(термін оренди - 6 діб)</t>
  </si>
  <si>
    <t>4.2.1.33</t>
  </si>
  <si>
    <t>Sennheiser E 906 (термін оренди - 6 діб)</t>
  </si>
  <si>
    <t>4.2.1.34</t>
  </si>
  <si>
    <t>4.2.1.35</t>
  </si>
  <si>
    <t>Beyerdynamic TG I53c(термін оренди - 6 діб)</t>
  </si>
  <si>
    <t>4.2.1.36</t>
  </si>
  <si>
    <t>SHURE SM58(термін оренди - 6 діб)</t>
  </si>
  <si>
    <t>4.2.1.37</t>
  </si>
  <si>
    <t>SHURE Beta SM58(термін оренди - 6 діб)</t>
  </si>
  <si>
    <t>4.2.1.38</t>
  </si>
  <si>
    <t>SHURE SM57(термін оренди - 6 діб)</t>
  </si>
  <si>
    <t>4.2.1.39</t>
  </si>
  <si>
    <t>Beyerdynamic TG V50d(термін оренди - 6 діб)</t>
  </si>
  <si>
    <t>4.2.1.40</t>
  </si>
  <si>
    <t>Beyerdynamic TG V35d(термін оренди - 6 діб)</t>
  </si>
  <si>
    <t>4.2.1.41</t>
  </si>
  <si>
    <t>Комплект силової комутації(термін оренди - 6 діб)</t>
  </si>
  <si>
    <t>4.2.1.42</t>
  </si>
  <si>
    <t>Комплект сигнальної комутації (термін оренди - 6 діб)</t>
  </si>
  <si>
    <t>4.2.1.43</t>
  </si>
  <si>
    <t>Комплект акустичної комутації(термін оренди - 6 діб)</t>
  </si>
  <si>
    <t>Комплект світлотехнічного обладнання, що включає:</t>
  </si>
  <si>
    <t>4.2.2.1</t>
  </si>
  <si>
    <t>Заливні голови Led Wash 360(термін оренди - 6 діб)</t>
  </si>
  <si>
    <t>4.2.2.2</t>
  </si>
  <si>
    <t>Led PAR 1810(термін оренди - 6 діб)</t>
  </si>
  <si>
    <t>4.2.2.3</t>
  </si>
  <si>
    <t>Led PAR Cob 200W(термін оренди - 6 діб)</t>
  </si>
  <si>
    <t>4.2.2.4</t>
  </si>
  <si>
    <t>Планки 16 по 15W(термін оренди - 6 діб)</t>
  </si>
  <si>
    <t>4.2.2.5</t>
  </si>
  <si>
    <t>Бліндер DTS Flash(термін оренди - 6 діб)</t>
  </si>
  <si>
    <t>4.2.2.6</t>
  </si>
  <si>
    <t>Стробоскоп Atomic Led(термін оренди - 6 діб)</t>
  </si>
  <si>
    <t>4.2.2.7</t>
  </si>
  <si>
    <t>Диммашина Martin Pro(термін оренди - 6 діб)</t>
  </si>
  <si>
    <t>4.2.2.8</t>
  </si>
  <si>
    <t>Слідкуючий прожектор (пушка)(термін оренди - 6 діб)</t>
  </si>
  <si>
    <t>4.2.2.9</t>
  </si>
  <si>
    <t>Управління ChаmSys Wing(термін оренди - 6 діб)</t>
  </si>
  <si>
    <t>4.2.2.10</t>
  </si>
  <si>
    <t>Ноутбук Dell(термін оренди - 6 діб)</t>
  </si>
  <si>
    <t>4.2.2.11</t>
  </si>
  <si>
    <t>Комплект цифрової комутації(термін оренди - 6 діб)</t>
  </si>
  <si>
    <t>Комплект сценічного обладнання, що включає:(термін оренди - 1 доба)</t>
  </si>
  <si>
    <t>4.2.3.1</t>
  </si>
  <si>
    <t>Сценічна конструкція Layher 12м*10м з порталами 2м*10м(термін оренди - 6 діб)</t>
  </si>
  <si>
    <t>4.2.3.2</t>
  </si>
  <si>
    <t>конструкції Layher 6х7х4 м під екрани (термін оренди - 5 діб)</t>
  </si>
  <si>
    <t>4.2.3.3</t>
  </si>
  <si>
    <t>Рубка операторська Layher  4х4х5 м (термін оренди - 6 діб)</t>
  </si>
  <si>
    <t>4.2.3.4</t>
  </si>
  <si>
    <t>Таль ланцюгова 10 м ( 3000 кг)(терміноренди - 6 діб)</t>
  </si>
  <si>
    <t>4.2.3.5</t>
  </si>
  <si>
    <t>Огорожа сцени Heras М130(термін оренди - 6 діб)</t>
  </si>
  <si>
    <t>4.2.3.6</t>
  </si>
  <si>
    <t>Огорожа сцени важка(термін оренди - 6 діб)</t>
  </si>
  <si>
    <t>4.2.3.7</t>
  </si>
  <si>
    <t>Відеообладнання, що включає:</t>
  </si>
  <si>
    <t>SESAM /  Арт /ЗОСЯ</t>
  </si>
  <si>
    <t>4.2.3.8</t>
  </si>
  <si>
    <r>
      <t xml:space="preserve">King Lights LED SCREEN P4.81 indoor/outdoor  </t>
    </r>
    <r>
      <rPr>
        <sz val="11"/>
        <rFont val="calibri"/>
        <family val="2"/>
        <charset val="204"/>
      </rPr>
      <t>світлодіодний екран вулиця/приміщення розмір 6х4 метри(термін оренди - 5 діб)</t>
    </r>
  </si>
  <si>
    <t>4.2.3.9</t>
  </si>
  <si>
    <r>
      <rPr>
        <sz val="11"/>
        <rFont val="calibri"/>
        <family val="2"/>
        <charset val="204"/>
      </rPr>
      <t>Відео процессор Novostar vga/hdmi/hd-sdi/composite(термін оренди - 5 діб)</t>
    </r>
  </si>
  <si>
    <t>4.2.3.10</t>
  </si>
  <si>
    <t>Ноутбук(термін оренди - 5 діб)</t>
  </si>
  <si>
    <t>4.2.3.11</t>
  </si>
  <si>
    <t>Консолі кріплення екрану(термін оренди - 1 доба)</t>
  </si>
  <si>
    <t>4.2.3.12</t>
  </si>
  <si>
    <t>Ethernet lan-кабель UTP Kat 6 50м(термін оренди - 5 діб)</t>
  </si>
  <si>
    <t>4.2.3.13</t>
  </si>
  <si>
    <t>Силова комутація під екран(термін оренди - 5 діб)</t>
  </si>
  <si>
    <t>4.2.3.14</t>
  </si>
  <si>
    <t>Сигнальна комутація відео(термін оренди - 5 діб)</t>
  </si>
  <si>
    <t>Audio-Technica PRO35 (термін оренди - 6 діб)</t>
  </si>
  <si>
    <t>SESAM / GOLDenFest</t>
  </si>
  <si>
    <t>Старовойтова А.О., координатор ініціативи</t>
  </si>
  <si>
    <t>Карасьова М., асистент координатора ініціативи</t>
  </si>
  <si>
    <t>Арт-резиденція</t>
  </si>
  <si>
    <t>Гріза В.А., координатор ініціативи</t>
  </si>
  <si>
    <t>Зігура Е.А., асистент координатора ініціативи</t>
  </si>
  <si>
    <t>ЗОСЯ</t>
  </si>
  <si>
    <t>1.3.12</t>
  </si>
  <si>
    <t>Єрьоміна Н.А., координатор ініціативи</t>
  </si>
  <si>
    <t>1.3.13</t>
  </si>
  <si>
    <t>Кошовник Н.С., асистент координатора ініціативи</t>
  </si>
  <si>
    <t>Загальні витрати</t>
  </si>
  <si>
    <t>Баришевська Н.Г., Керівник проєкту. Начальник відділу кульутри, національностей та релігій Славутицької міської ради</t>
  </si>
  <si>
    <t>Сорока О.В.,  Координатор проєкту.
Головний спеціаліст відділу кульутри, національностей та релігій Славутицької міської ради.</t>
  </si>
  <si>
    <t>Гребенчук Т.В.,  Координатор проєкту.Головний спеціаліст відділу кульутри, національностей та релігій Славутицької міської ради</t>
  </si>
  <si>
    <t>1.1.4</t>
  </si>
  <si>
    <t>Маслій Л.В.,арт-координатор проєкту. 
Директор КЗ ККК</t>
  </si>
  <si>
    <t>1.1.6</t>
  </si>
  <si>
    <t>Передній Д.В., Відеотехнік проєкту. Організатор культурно-дозвіллевій діяльності КЗ ККК</t>
  </si>
  <si>
    <t>1.1.7</t>
  </si>
  <si>
    <t>Єршов С.В., Музичний редактор творчих програм проєкту. Організатор культурно-дозвіллевій діяльності КЗ ККК</t>
  </si>
  <si>
    <t>1.1.8</t>
  </si>
  <si>
    <t>Віхарєв Є.В., Звукорежисер проєкту. Звукорежисер 1 категорії КЗ ККК</t>
  </si>
  <si>
    <t>1.1.9</t>
  </si>
  <si>
    <t>Сивка Л.О, головний режисер творчих програм проєкту. Режисер КЗ ККК</t>
  </si>
  <si>
    <t>1.1.10</t>
  </si>
  <si>
    <t>Любива Л.М., Медіа-координатор проєкту.
Завідувач відділу з основного виду діяльності</t>
  </si>
  <si>
    <t>1.1.11</t>
  </si>
  <si>
    <t>Зінченко Л.Б., Буxгалтер проєкту.
Головний бухгалтер відділу кульутри, національностей та релігій Славутицької міської ради</t>
  </si>
  <si>
    <t>1.1.12</t>
  </si>
  <si>
    <t>Данилова Ю.О., бухгалтер по роботі з банківськими документами відділу кульутри, національностей та релігій Славутицької міської ради</t>
  </si>
  <si>
    <t>1.1.13</t>
  </si>
  <si>
    <t>Полазникова А.П., економіст  відділу кульутри, національностей та релігій Славутицької міської ради</t>
  </si>
  <si>
    <t>Лєднєва С.В., бухгалтер з проведення закупівель (прозорро)</t>
  </si>
  <si>
    <t>1.1.5</t>
  </si>
  <si>
    <t>Оренда автобусу за маршрутом м.Київ - м.Славутич (чотири автобуси) для перевезення прибувших учасників (європейських студентів) для участі у міжнародному семінарі (SESAM)</t>
  </si>
  <si>
    <t xml:space="preserve">км </t>
  </si>
  <si>
    <t>Оренда автобусу за маршрутом  м.Славутич-м.Київ (чотири автобуси) для повернення  учасників  (європейських студентів), які приймали участь у міжнародному семінарі (SESAM)</t>
  </si>
  <si>
    <t>Оренда автобусу за маршрутом м. Чернігів - м. Славутич (три автобуса )для перевезення прибувших учасників (українських студентів) для участі у міжнародному семінарі (SESAM)</t>
  </si>
  <si>
    <t>4.3.4</t>
  </si>
  <si>
    <t>Оренда автобусу за маршрутом м.Славутич - м. Чернігів (три автобуса) для повернення  учасників  (українських студентів), які приймали участь у міжнародному семінарі (SESAM)</t>
  </si>
  <si>
    <t>SESAM</t>
  </si>
  <si>
    <t>Оренда технічного обладнання для проведення архітектурних воркшопів (інструменти)</t>
  </si>
  <si>
    <t>Оренда обладнання для 3д мепінгу (7 діб)</t>
  </si>
  <si>
    <t>Оренда біотуалетів (6 одиниці)</t>
  </si>
  <si>
    <t>Послуги з забезпечення комплексного  харчування всіх участників міжнародного семінару  (із розрахунку 250 осіб на заходи на 10 діб) (SESAM)</t>
  </si>
  <si>
    <t>Послуги із проживанням тьюторів, які будуть відібрані для провдення воркшопів протягом 10 днів міжнародного семінару  (SESAM)</t>
  </si>
  <si>
    <t xml:space="preserve">Бейджи для учасників </t>
  </si>
  <si>
    <t>Стрічка для бейджів для учасників</t>
  </si>
  <si>
    <t>Паперові рушники (для майстер класів)</t>
  </si>
  <si>
    <t>6.1.4</t>
  </si>
  <si>
    <t>Папір офісний, формат А4</t>
  </si>
  <si>
    <t>6.1.5</t>
  </si>
  <si>
    <t>Набір маркерів</t>
  </si>
  <si>
    <t>6.1.6</t>
  </si>
  <si>
    <t>Папір для фліпчарту</t>
  </si>
  <si>
    <t>Послуги з усного перекладу (3 перекладача) під час провеедення воркшопів(SESAM)</t>
  </si>
  <si>
    <t>13.4.5.1</t>
  </si>
  <si>
    <t>Послуги з організації та проведення воркшопів, майстер-класів для учасників та гостей семінару з архитектурного моделювання та плануванування протягом 10 днів за визначеною темою (SESAM)</t>
  </si>
  <si>
    <t>13.4.5.2</t>
  </si>
  <si>
    <t>Послуги з виступу АРСЕНА МІРЗОЯНА</t>
  </si>
  <si>
    <t>13.4.5.2а</t>
  </si>
  <si>
    <t>Забезпечення трансферу для АРСЕНА МІРЗОЯНА та супроводжуючої групи</t>
  </si>
  <si>
    <t>13.4.5.2б</t>
  </si>
  <si>
    <t>Послуги з забезпечення перебування в готелі АРСЕНА МІРЗОЯНА та супроводжуючої групи</t>
  </si>
  <si>
    <t xml:space="preserve">осіб </t>
  </si>
  <si>
    <t>13.4.5.2в</t>
  </si>
  <si>
    <t>Послуги з забезпечення харчування АРСЕНА МІРЗОЯНА та супроводжуючої групи</t>
  </si>
  <si>
    <t>13.4.5.2г</t>
  </si>
  <si>
    <t>Послуги з забезпечення побутового райдеру для АРСЕНА МІРЗОЯНА та супроводжуючої групи</t>
  </si>
  <si>
    <t xml:space="preserve">послуга </t>
  </si>
  <si>
    <t>13.4.5.2д</t>
  </si>
  <si>
    <t xml:space="preserve">Послуги з забезпечення технічного райдеру  для АРСЕНА МІРЗОЯНА та супроводжуючої групи </t>
  </si>
  <si>
    <t>13.4.5.3</t>
  </si>
  <si>
    <t>Послуги з виступу Alyosha</t>
  </si>
  <si>
    <t>13.4.5.3а</t>
  </si>
  <si>
    <t>Забезпечення трансферу для Alyosha та супроводжуючої групи</t>
  </si>
  <si>
    <t>13.4.5.3б</t>
  </si>
  <si>
    <t>Послуги з забезпечення перебування в готелі Alyosha та супроводжуючої групи</t>
  </si>
  <si>
    <t>13.4.5.3в</t>
  </si>
  <si>
    <t>Послуги з забезпечення харчування Alyosha та супроводжуючої групи</t>
  </si>
  <si>
    <t>13.4.5.3г</t>
  </si>
  <si>
    <t xml:space="preserve">Послуги з забезпечення побутового райдеру  для  Alyosha та супроводжуючої групи </t>
  </si>
  <si>
    <t>13.4.5.3д</t>
  </si>
  <si>
    <t>Послуги з охорони  Alyosha та супроводжуючої групи  під час перебування в місті</t>
  </si>
  <si>
    <t>13.4.5.3е</t>
  </si>
  <si>
    <t>Послуги із забезпечення Alyosha та супроводжуючої групи додатковими побутовими предметами під час виступу біля сцени</t>
  </si>
  <si>
    <t>13.4.5.3ж</t>
  </si>
  <si>
    <t xml:space="preserve">Послуги з забезпечення технічного райдеру   для Alyosha та супроводжуючої групи </t>
  </si>
  <si>
    <t>13.4.5.4</t>
  </si>
  <si>
    <t>Послуги з оплати виступу колективу LATEXFAUNA</t>
  </si>
  <si>
    <t>13.4.5.4а</t>
  </si>
  <si>
    <t xml:space="preserve">Забезпечення трансферу для  колективу LATEXFAUNA </t>
  </si>
  <si>
    <t>13.4.5.4б</t>
  </si>
  <si>
    <t>Послуги з забезпечення перебування в готелі колективу LATEXFAUNA</t>
  </si>
  <si>
    <t>13.4.5.4в</t>
  </si>
  <si>
    <t>Послуги з забезпечення харчування колективу LATEXFAUNA</t>
  </si>
  <si>
    <t>13.4.5.4г</t>
  </si>
  <si>
    <t>Послуги з забезпечення побутового райдеру  для колективу LATEXFAUNA</t>
  </si>
  <si>
    <t>13.4.5.5</t>
  </si>
  <si>
    <t xml:space="preserve">Послуги з організації та проведення виступу місцевого гурту "Зварено в Україні" </t>
  </si>
  <si>
    <t>13.4.5.6</t>
  </si>
  <si>
    <t xml:space="preserve">Послуги з організації та проведення виступу місцевого дуєту "TEA FOR TWO" </t>
  </si>
  <si>
    <t>13.4.5.7</t>
  </si>
  <si>
    <t xml:space="preserve">Послуги з організації та проведення виступу місцевого гурту "YokoGamma" </t>
  </si>
  <si>
    <t>13.4.5.8</t>
  </si>
  <si>
    <t xml:space="preserve">Послуги з організації та проведення виступу Чернігівського гурту "Jam Bubble Band" </t>
  </si>
  <si>
    <t>13.4.5.9</t>
  </si>
  <si>
    <t xml:space="preserve">Послуги з організації та проведення виступу місцевого гурту "Karoon" </t>
  </si>
  <si>
    <t>13.4.5.10</t>
  </si>
  <si>
    <t xml:space="preserve">Послуги з організації та проведення виступу місцевого гурту "Family Bend" </t>
  </si>
  <si>
    <t>13.5.1</t>
  </si>
  <si>
    <t>Послуги координотра змістовної програми ініціативи Мітіш Г., за договором ЦПХ</t>
  </si>
  <si>
    <t>13.5.2</t>
  </si>
  <si>
    <t>Послуги  менеджера локацій ініціативи. Бучацька Я., за договором ЦПХ</t>
  </si>
  <si>
    <t>13.5</t>
  </si>
  <si>
    <t>Окуляри віртуальної реальності (VR-окуляри)</t>
  </si>
  <si>
    <t xml:space="preserve">Комплект аксесуарів для окулярів віртуальної реальності </t>
  </si>
  <si>
    <t>комплект</t>
  </si>
  <si>
    <t>Оренда автобусу за маршрутом м.Київ - м.Славутич (два автобуси) для перевезення прибувших учасників  для участі у Арт-резиденції</t>
  </si>
  <si>
    <t>Оренда автобусу за маршрутом  м.Славутич-м.Київ (два автобуси) для повернення  учасників, які приймали участь у Арт-резиденції</t>
  </si>
  <si>
    <t>Оренда технічного комплексу для організації тематичного пленеру віртуальної паркової скульптури (за участі 10 авторів)</t>
  </si>
  <si>
    <t>Оренда технічного комплексу для організації консультування по створенню інтерактивних, параметричних та інших медіа-арт інсталяцій</t>
  </si>
  <si>
    <t>Оренда повнокольорових 10W RGB відеопроекторів для організації підсумкової церемонії з демонстраціією результатів пленеру медіа-арту (архітектурний проекційний маппінг +  Vj Battle):</t>
  </si>
  <si>
    <t>4.5.4</t>
  </si>
  <si>
    <t>Оренда відеопроекторів для організації підсумкової церемонії з демонстраціією результатів пленеру медіа-арту (лазерний архітектурний маппінг) на період  18-20 червня</t>
  </si>
  <si>
    <t>4.5.5</t>
  </si>
  <si>
    <t>Оренда обладнання для організації підсумкової церемонії з демонстраціією результатів пленеру медіа-арту (лазерний архітектурний маппінг +  Vj Battle)</t>
  </si>
  <si>
    <t>4.5.6</t>
  </si>
  <si>
    <t>Оренда обладнання для віртуальної реальності для організації підсумкової церемонії з відкритою та вільною демонстрацією результатів</t>
  </si>
  <si>
    <t>4.5.7</t>
  </si>
  <si>
    <t>Оренда проекційного екрану з подіумом для організації підсумкової церемонії з відкритою та вільною демонстрацією результатів</t>
  </si>
  <si>
    <t>4.5.8</t>
  </si>
  <si>
    <t>Оренда проектору для організації підсумкової церемонії з відкритою та вільною демонстрацією результатів пленеру віртуальної реальності 19.06.2021р.</t>
  </si>
  <si>
    <t>Послуги з забезпечення комплексного  харчування всіх участників Арт-резиденції (із розрахунку 55 осіб на заходи на 6 діб)</t>
  </si>
  <si>
    <t>Витрати пов"язані із проживанням учасників Арт-резиденції  (із розрахунку 55 осіб на 6 діб)</t>
  </si>
  <si>
    <t>осіб</t>
  </si>
  <si>
    <t>Послуги з видання каталогу по Арт-резиденції</t>
  </si>
  <si>
    <t xml:space="preserve">кількість каталогів </t>
  </si>
  <si>
    <t xml:space="preserve">Послуги з друку збірника тез і статей підсумкової науково-практичної культурологічної конференції </t>
  </si>
  <si>
    <t xml:space="preserve">кількість збірників </t>
  </si>
  <si>
    <t>13.4.6</t>
  </si>
  <si>
    <t>Додаток №4</t>
  </si>
  <si>
    <t>до Договору про надання гранту № 3САР21-6031</t>
  </si>
  <si>
    <t>від " 15 " квітня 2021 року</t>
  </si>
  <si>
    <t xml:space="preserve">Дата початку проєкту: 15.04.2021 р. </t>
  </si>
  <si>
    <t>за період з 15 квітня по 15 грудня 2021 року</t>
  </si>
  <si>
    <t>Послуги з відбору виставкових робіт для вибору кураторами рганізації тематичних виставок, робіт у реальному і віртуальному форматах</t>
  </si>
  <si>
    <t>13.4.7</t>
  </si>
  <si>
    <t>Послуги з транспортування, складення експозиції, монтаж, демонтаж експонатів для Арт - виставок з фото-, графіки</t>
  </si>
  <si>
    <t xml:space="preserve">Послуги зі складання опису та тексту екскурсій по виставкам Арт-резиденції </t>
  </si>
  <si>
    <t>13.4.9</t>
  </si>
  <si>
    <t>Послуги з проведення майстер-класів для мешканців м.Славутича з візуального мистецтва (за участі учасників Арт-резиденції) та отриманням речових результатів</t>
  </si>
  <si>
    <t>13.4.10</t>
  </si>
  <si>
    <t>Послуги з організації та проведення лекцій, дискусій та артист-толків</t>
  </si>
  <si>
    <t>лекції</t>
  </si>
  <si>
    <t>13.4.11</t>
  </si>
  <si>
    <r>
      <t>Послуги з використання спеціальних програм, зйомка місцевості, оцифрування рельєфу для організації</t>
    </r>
    <r>
      <rPr>
        <b/>
        <sz val="10"/>
        <color indexed="8"/>
        <rFont val="Arial"/>
        <family val="2"/>
        <charset val="204"/>
      </rPr>
      <t xml:space="preserve"> тематичного пленеру віртуальної паркової скульптури</t>
    </r>
    <r>
      <rPr>
        <sz val="10"/>
        <color indexed="8"/>
        <rFont val="Arial"/>
        <family val="2"/>
        <charset val="204"/>
      </rPr>
      <t xml:space="preserve"> (за участі 10 авторів)</t>
    </r>
  </si>
  <si>
    <t>13.4.12</t>
  </si>
  <si>
    <t xml:space="preserve">Послуги із створення кінечного образу для організації тематичного пленеру віртуальної паркової скульптури (за участі 10 авторів) </t>
  </si>
  <si>
    <t>13.4.13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</si>
</sst>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&quot;$&quot;#,##0"/>
    <numFmt numFmtId="165" formatCode="_-* #,##0.00\ _₴_-;\-* #,##0.00\ _₴_-;_-* &quot;-&quot;??\ _₴_-;_-@"/>
    <numFmt numFmtId="166" formatCode="d\.m"/>
    <numFmt numFmtId="167" formatCode="#,##0.00_ ;[Red]\-#,##0.00\ "/>
  </numFmts>
  <fonts count="43">
    <font>
      <sz val="11"/>
      <color theme="1"/>
      <name val="Arial"/>
    </font>
    <font>
      <sz val="11"/>
      <color indexed="8"/>
      <name val="calibri"/>
      <family val="2"/>
      <charset val="204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Times New Roman"/>
    </font>
    <font>
      <b/>
      <sz val="12"/>
      <color indexed="8"/>
      <name val="Arial"/>
    </font>
    <font>
      <sz val="11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1"/>
      <name val="Arial"/>
    </font>
    <font>
      <sz val="12"/>
      <color indexed="8"/>
      <name val="Calibri"/>
    </font>
    <font>
      <b/>
      <sz val="11"/>
      <color indexed="10"/>
      <name val="Calibri"/>
    </font>
    <font>
      <b/>
      <sz val="12"/>
      <color indexed="8"/>
      <name val="Arial"/>
    </font>
    <font>
      <b/>
      <sz val="10"/>
      <color indexed="10"/>
      <name val="Arial"/>
    </font>
    <font>
      <b/>
      <sz val="10"/>
      <color indexed="9"/>
      <name val="Arial"/>
    </font>
    <font>
      <b/>
      <i/>
      <sz val="10"/>
      <color indexed="10"/>
      <name val="Arial"/>
    </font>
    <font>
      <b/>
      <sz val="11"/>
      <color indexed="8"/>
      <name val="Arial"/>
    </font>
    <font>
      <b/>
      <sz val="11"/>
      <color indexed="10"/>
      <name val="Arial"/>
    </font>
    <font>
      <b/>
      <i/>
      <sz val="10"/>
      <color indexed="8"/>
      <name val="Arial"/>
    </font>
    <font>
      <b/>
      <i/>
      <sz val="10"/>
      <color indexed="8"/>
      <name val="Arial"/>
    </font>
    <font>
      <i/>
      <vertAlign val="superscript"/>
      <sz val="10"/>
      <color indexed="8"/>
      <name val="Arial"/>
    </font>
    <font>
      <b/>
      <i/>
      <vertAlign val="superscript"/>
      <sz val="10"/>
      <color indexed="8"/>
      <name val="Arial"/>
    </font>
    <font>
      <i/>
      <sz val="10"/>
      <color indexed="8"/>
      <name val="Arial"/>
    </font>
    <font>
      <i/>
      <vertAlign val="superscript"/>
      <sz val="10"/>
      <color indexed="8"/>
      <name val="Arial"/>
    </font>
    <font>
      <sz val="10"/>
      <color indexed="10"/>
      <name val="Arial"/>
    </font>
    <font>
      <sz val="8"/>
      <name val="Arial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2" fillId="0" borderId="0"/>
    <xf numFmtId="43" fontId="33" fillId="0" borderId="0" applyFont="0" applyFill="0" applyBorder="0" applyAlignment="0" applyProtection="0"/>
  </cellStyleXfs>
  <cellXfs count="49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0" xfId="0" applyFont="1"/>
    <xf numFmtId="0" fontId="12" fillId="0" borderId="5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/>
    <xf numFmtId="4" fontId="28" fillId="3" borderId="9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28" fillId="3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/>
    <xf numFmtId="0" fontId="28" fillId="4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top" wrapText="1"/>
    </xf>
    <xf numFmtId="4" fontId="28" fillId="3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10" fontId="1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0" fontId="12" fillId="0" borderId="17" xfId="0" applyNumberFormat="1" applyFont="1" applyBorder="1"/>
    <xf numFmtId="4" fontId="2" fillId="0" borderId="0" xfId="0" applyNumberFormat="1" applyFont="1" applyAlignment="1">
      <alignment horizontal="left" vertical="top" wrapText="1"/>
    </xf>
    <xf numFmtId="4" fontId="1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horizontal="left" vertical="top" wrapText="1"/>
    </xf>
    <xf numFmtId="4" fontId="17" fillId="0" borderId="0" xfId="0" applyNumberFormat="1" applyFont="1" applyAlignment="1">
      <alignment horizontal="left" vertical="top" wrapText="1"/>
    </xf>
    <xf numFmtId="4" fontId="3" fillId="3" borderId="18" xfId="0" applyNumberFormat="1" applyFont="1" applyFill="1" applyBorder="1" applyAlignment="1">
      <alignment horizontal="left" vertical="top" wrapText="1"/>
    </xf>
    <xf numFmtId="4" fontId="3" fillId="3" borderId="19" xfId="0" applyNumberFormat="1" applyFont="1" applyFill="1" applyBorder="1" applyAlignment="1">
      <alignment horizontal="left" vertical="top" wrapText="1"/>
    </xf>
    <xf numFmtId="4" fontId="3" fillId="3" borderId="11" xfId="0" applyNumberFormat="1" applyFont="1" applyFill="1" applyBorder="1" applyAlignment="1">
      <alignment horizontal="left" vertical="top" wrapText="1"/>
    </xf>
    <xf numFmtId="164" fontId="3" fillId="3" borderId="20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3" fontId="3" fillId="5" borderId="18" xfId="0" applyNumberFormat="1" applyFont="1" applyFill="1" applyBorder="1" applyAlignment="1">
      <alignment horizontal="left" vertical="top" wrapText="1"/>
    </xf>
    <xf numFmtId="0" fontId="18" fillId="6" borderId="21" xfId="0" applyFont="1" applyFill="1" applyBorder="1" applyAlignment="1">
      <alignment horizontal="left" vertical="top" wrapText="1"/>
    </xf>
    <xf numFmtId="0" fontId="18" fillId="6" borderId="22" xfId="0" applyFont="1" applyFill="1" applyBorder="1" applyAlignment="1">
      <alignment horizontal="left" vertical="top" wrapText="1"/>
    </xf>
    <xf numFmtId="0" fontId="0" fillId="6" borderId="22" xfId="0" applyFont="1" applyFill="1" applyBorder="1" applyAlignment="1">
      <alignment horizontal="left" vertical="top" wrapText="1"/>
    </xf>
    <xf numFmtId="4" fontId="0" fillId="6" borderId="22" xfId="0" applyNumberFormat="1" applyFont="1" applyFill="1" applyBorder="1" applyAlignment="1">
      <alignment horizontal="left" vertical="top" wrapText="1"/>
    </xf>
    <xf numFmtId="4" fontId="19" fillId="6" borderId="22" xfId="0" applyNumberFormat="1" applyFont="1" applyFill="1" applyBorder="1" applyAlignment="1">
      <alignment horizontal="left" vertical="top" wrapText="1"/>
    </xf>
    <xf numFmtId="0" fontId="0" fillId="6" borderId="11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4" fontId="2" fillId="7" borderId="21" xfId="0" applyNumberFormat="1" applyFont="1" applyFill="1" applyBorder="1" applyAlignment="1">
      <alignment horizontal="left" vertical="top" wrapText="1"/>
    </xf>
    <xf numFmtId="4" fontId="15" fillId="7" borderId="21" xfId="0" applyNumberFormat="1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165" fontId="3" fillId="2" borderId="7" xfId="0" applyNumberFormat="1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4" fontId="3" fillId="2" borderId="24" xfId="0" applyNumberFormat="1" applyFont="1" applyFill="1" applyBorder="1" applyAlignment="1">
      <alignment horizontal="left" vertical="top" wrapText="1"/>
    </xf>
    <xf numFmtId="4" fontId="3" fillId="2" borderId="25" xfId="0" applyNumberFormat="1" applyFont="1" applyFill="1" applyBorder="1" applyAlignment="1">
      <alignment horizontal="left" vertical="top" wrapText="1"/>
    </xf>
    <xf numFmtId="4" fontId="3" fillId="2" borderId="26" xfId="0" applyNumberFormat="1" applyFont="1" applyFill="1" applyBorder="1" applyAlignment="1">
      <alignment horizontal="left" vertical="top" wrapText="1"/>
    </xf>
    <xf numFmtId="4" fontId="15" fillId="2" borderId="27" xfId="0" applyNumberFormat="1" applyFont="1" applyFill="1" applyBorder="1" applyAlignment="1">
      <alignment horizontal="left" vertical="top" wrapText="1"/>
    </xf>
    <xf numFmtId="10" fontId="15" fillId="2" borderId="27" xfId="0" applyNumberFormat="1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165" fontId="3" fillId="0" borderId="16" xfId="0" applyNumberFormat="1" applyFont="1" applyBorder="1" applyAlignment="1">
      <alignment horizontal="left" vertical="top" wrapText="1"/>
    </xf>
    <xf numFmtId="165" fontId="31" fillId="0" borderId="10" xfId="0" applyNumberFormat="1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65" fontId="31" fillId="0" borderId="10" xfId="0" applyNumberFormat="1" applyFont="1" applyBorder="1" applyAlignment="1">
      <alignment horizontal="left" vertical="top" wrapText="1"/>
    </xf>
    <xf numFmtId="4" fontId="31" fillId="0" borderId="10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15" fillId="0" borderId="30" xfId="0" applyNumberFormat="1" applyFont="1" applyBorder="1" applyAlignment="1">
      <alignment horizontal="left" vertical="top" wrapText="1"/>
    </xf>
    <xf numFmtId="4" fontId="15" fillId="0" borderId="27" xfId="0" applyNumberFormat="1" applyFont="1" applyBorder="1" applyAlignment="1">
      <alignment horizontal="left" vertical="top" wrapText="1"/>
    </xf>
    <xf numFmtId="10" fontId="15" fillId="0" borderId="27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165" fontId="31" fillId="0" borderId="31" xfId="0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4" fontId="31" fillId="0" borderId="30" xfId="0" applyNumberFormat="1" applyFont="1" applyBorder="1" applyAlignment="1">
      <alignment horizontal="left" vertical="top" wrapText="1"/>
    </xf>
    <xf numFmtId="4" fontId="31" fillId="0" borderId="32" xfId="0" applyNumberFormat="1" applyFont="1" applyBorder="1" applyAlignment="1">
      <alignment horizontal="left" vertical="top" wrapText="1"/>
    </xf>
    <xf numFmtId="0" fontId="31" fillId="0" borderId="3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5" fontId="3" fillId="0" borderId="6" xfId="0" applyNumberFormat="1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" fontId="2" fillId="0" borderId="34" xfId="0" applyNumberFormat="1" applyFont="1" applyBorder="1" applyAlignment="1">
      <alignment horizontal="left" vertical="top" wrapText="1"/>
    </xf>
    <xf numFmtId="4" fontId="2" fillId="0" borderId="32" xfId="0" applyNumberFormat="1" applyFont="1" applyBorder="1" applyAlignment="1">
      <alignment horizontal="left" vertical="top" wrapText="1"/>
    </xf>
    <xf numFmtId="4" fontId="2" fillId="0" borderId="35" xfId="0" applyNumberFormat="1" applyFont="1" applyBorder="1" applyAlignment="1">
      <alignment horizontal="left" vertical="top" wrapText="1"/>
    </xf>
    <xf numFmtId="4" fontId="15" fillId="0" borderId="36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4" fontId="3" fillId="2" borderId="38" xfId="0" applyNumberFormat="1" applyFont="1" applyFill="1" applyBorder="1" applyAlignment="1">
      <alignment horizontal="left" vertical="top" wrapText="1"/>
    </xf>
    <xf numFmtId="4" fontId="3" fillId="2" borderId="39" xfId="0" applyNumberFormat="1" applyFont="1" applyFill="1" applyBorder="1" applyAlignment="1">
      <alignment horizontal="left" vertical="top" wrapText="1"/>
    </xf>
    <xf numFmtId="4" fontId="3" fillId="2" borderId="40" xfId="0" applyNumberFormat="1" applyFont="1" applyFill="1" applyBorder="1" applyAlignment="1">
      <alignment horizontal="left" vertical="top" wrapText="1"/>
    </xf>
    <xf numFmtId="4" fontId="2" fillId="2" borderId="40" xfId="0" applyNumberFormat="1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165" fontId="3" fillId="0" borderId="41" xfId="0" applyNumberFormat="1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4" fontId="2" fillId="0" borderId="43" xfId="0" applyNumberFormat="1" applyFont="1" applyBorder="1" applyAlignment="1">
      <alignment horizontal="left" vertical="top" wrapText="1"/>
    </xf>
    <xf numFmtId="4" fontId="2" fillId="0" borderId="44" xfId="0" applyNumberFormat="1" applyFont="1" applyBorder="1" applyAlignment="1">
      <alignment horizontal="left" vertical="top" wrapText="1"/>
    </xf>
    <xf numFmtId="4" fontId="2" fillId="0" borderId="45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4" fontId="3" fillId="2" borderId="46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31" fillId="0" borderId="12" xfId="0" applyNumberFormat="1" applyFont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" fontId="31" fillId="0" borderId="15" xfId="0" applyNumberFormat="1" applyFont="1" applyFill="1" applyBorder="1" applyAlignment="1">
      <alignment horizontal="left" vertical="top" wrapText="1"/>
    </xf>
    <xf numFmtId="4" fontId="31" fillId="0" borderId="36" xfId="0" applyNumberFormat="1" applyFont="1" applyFill="1" applyBorder="1" applyAlignment="1">
      <alignment horizontal="left" vertical="top" wrapText="1"/>
    </xf>
    <xf numFmtId="4" fontId="31" fillId="0" borderId="30" xfId="0" applyNumberFormat="1" applyFont="1" applyFill="1" applyBorder="1" applyAlignment="1">
      <alignment horizontal="left" vertical="top" wrapText="1"/>
    </xf>
    <xf numFmtId="4" fontId="31" fillId="0" borderId="10" xfId="0" applyNumberFormat="1" applyFont="1" applyFill="1" applyBorder="1" applyAlignment="1">
      <alignment horizontal="left" vertical="top" wrapText="1"/>
    </xf>
    <xf numFmtId="165" fontId="28" fillId="0" borderId="28" xfId="0" applyNumberFormat="1" applyFont="1" applyBorder="1" applyAlignment="1">
      <alignment horizontal="left" vertical="top" wrapText="1"/>
    </xf>
    <xf numFmtId="4" fontId="31" fillId="0" borderId="29" xfId="0" applyNumberFormat="1" applyFont="1" applyBorder="1" applyAlignment="1">
      <alignment horizontal="left" vertical="top" wrapText="1"/>
    </xf>
    <xf numFmtId="49" fontId="28" fillId="0" borderId="47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4" fontId="2" fillId="0" borderId="49" xfId="0" applyNumberFormat="1" applyFont="1" applyBorder="1" applyAlignment="1">
      <alignment horizontal="left" vertical="top" wrapText="1"/>
    </xf>
    <xf numFmtId="4" fontId="2" fillId="0" borderId="50" xfId="0" applyNumberFormat="1" applyFont="1" applyBorder="1" applyAlignment="1">
      <alignment horizontal="left" vertical="top" wrapText="1"/>
    </xf>
    <xf numFmtId="4" fontId="2" fillId="0" borderId="36" xfId="0" applyNumberFormat="1" applyFont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" fontId="15" fillId="0" borderId="51" xfId="0" applyNumberFormat="1" applyFont="1" applyBorder="1" applyAlignment="1">
      <alignment horizontal="left" vertical="top" wrapText="1"/>
    </xf>
    <xf numFmtId="165" fontId="20" fillId="8" borderId="21" xfId="0" applyNumberFormat="1" applyFont="1" applyFill="1" applyBorder="1" applyAlignment="1">
      <alignment horizontal="left" vertical="top" wrapText="1"/>
    </xf>
    <xf numFmtId="0" fontId="3" fillId="8" borderId="21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4" fontId="3" fillId="3" borderId="22" xfId="0" applyNumberFormat="1" applyFont="1" applyFill="1" applyBorder="1" applyAlignment="1">
      <alignment horizontal="left" vertical="top" wrapText="1"/>
    </xf>
    <xf numFmtId="4" fontId="3" fillId="8" borderId="52" xfId="0" applyNumberFormat="1" applyFont="1" applyFill="1" applyBorder="1" applyAlignment="1">
      <alignment horizontal="left" vertical="top" wrapText="1"/>
    </xf>
    <xf numFmtId="4" fontId="3" fillId="8" borderId="53" xfId="0" applyNumberFormat="1" applyFont="1" applyFill="1" applyBorder="1" applyAlignment="1">
      <alignment horizontal="left" vertical="top" wrapText="1"/>
    </xf>
    <xf numFmtId="4" fontId="3" fillId="8" borderId="54" xfId="0" applyNumberFormat="1" applyFont="1" applyFill="1" applyBorder="1" applyAlignment="1">
      <alignment horizontal="left" vertical="top" wrapText="1"/>
    </xf>
    <xf numFmtId="4" fontId="3" fillId="8" borderId="55" xfId="0" applyNumberFormat="1" applyFont="1" applyFill="1" applyBorder="1" applyAlignment="1">
      <alignment horizontal="left" vertical="top" wrapText="1"/>
    </xf>
    <xf numFmtId="4" fontId="3" fillId="8" borderId="4" xfId="0" applyNumberFormat="1" applyFont="1" applyFill="1" applyBorder="1" applyAlignment="1">
      <alignment horizontal="left" vertical="top" wrapText="1"/>
    </xf>
    <xf numFmtId="4" fontId="3" fillId="8" borderId="11" xfId="0" applyNumberFormat="1" applyFont="1" applyFill="1" applyBorder="1" applyAlignment="1">
      <alignment horizontal="left" vertical="top" wrapText="1"/>
    </xf>
    <xf numFmtId="0" fontId="3" fillId="8" borderId="19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left" vertical="top" wrapText="1"/>
    </xf>
    <xf numFmtId="4" fontId="15" fillId="7" borderId="51" xfId="0" applyNumberFormat="1" applyFont="1" applyFill="1" applyBorder="1" applyAlignment="1">
      <alignment horizontal="left" vertical="top" wrapText="1"/>
    </xf>
    <xf numFmtId="4" fontId="3" fillId="2" borderId="57" xfId="0" applyNumberFormat="1" applyFont="1" applyFill="1" applyBorder="1" applyAlignment="1">
      <alignment horizontal="left" vertical="top" wrapText="1"/>
    </xf>
    <xf numFmtId="4" fontId="3" fillId="2" borderId="58" xfId="0" applyNumberFormat="1" applyFont="1" applyFill="1" applyBorder="1" applyAlignment="1">
      <alignment horizontal="left" vertical="top" wrapText="1"/>
    </xf>
    <xf numFmtId="4" fontId="15" fillId="2" borderId="39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4" fontId="3" fillId="8" borderId="59" xfId="0" applyNumberFormat="1" applyFont="1" applyFill="1" applyBorder="1" applyAlignment="1">
      <alignment horizontal="left" vertical="top" wrapText="1"/>
    </xf>
    <xf numFmtId="4" fontId="3" fillId="8" borderId="46" xfId="0" applyNumberFormat="1" applyFont="1" applyFill="1" applyBorder="1" applyAlignment="1">
      <alignment horizontal="left" vertical="top" wrapText="1"/>
    </xf>
    <xf numFmtId="4" fontId="15" fillId="8" borderId="11" xfId="0" applyNumberFormat="1" applyFont="1" applyFill="1" applyBorder="1" applyAlignment="1">
      <alignment horizontal="left" vertical="top" wrapText="1"/>
    </xf>
    <xf numFmtId="49" fontId="28" fillId="0" borderId="60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4" fontId="2" fillId="0" borderId="29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34" fillId="0" borderId="61" xfId="2" applyNumberFormat="1" applyFont="1" applyFill="1" applyBorder="1" applyAlignment="1">
      <alignment horizontal="left" vertical="top" wrapText="1"/>
    </xf>
    <xf numFmtId="4" fontId="15" fillId="2" borderId="29" xfId="0" applyNumberFormat="1" applyFont="1" applyFill="1" applyBorder="1" applyAlignment="1">
      <alignment horizontal="left" vertical="top" wrapText="1"/>
    </xf>
    <xf numFmtId="0" fontId="31" fillId="0" borderId="28" xfId="0" applyFont="1" applyFill="1" applyBorder="1" applyAlignment="1">
      <alignment horizontal="left" vertical="top" wrapText="1"/>
    </xf>
    <xf numFmtId="4" fontId="31" fillId="0" borderId="29" xfId="0" applyNumberFormat="1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65" fontId="28" fillId="0" borderId="28" xfId="0" applyNumberFormat="1" applyFont="1" applyFill="1" applyBorder="1" applyAlignment="1">
      <alignment horizontal="left" vertical="top" wrapText="1"/>
    </xf>
    <xf numFmtId="0" fontId="31" fillId="0" borderId="62" xfId="0" applyFont="1" applyFill="1" applyBorder="1" applyAlignment="1">
      <alignment horizontal="left" vertical="top" wrapText="1"/>
    </xf>
    <xf numFmtId="49" fontId="28" fillId="0" borderId="63" xfId="0" applyNumberFormat="1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165" fontId="28" fillId="0" borderId="33" xfId="0" applyNumberFormat="1" applyFont="1" applyFill="1" applyBorder="1" applyAlignment="1">
      <alignment horizontal="left" vertical="top" wrapText="1"/>
    </xf>
    <xf numFmtId="4" fontId="31" fillId="0" borderId="34" xfId="0" applyNumberFormat="1" applyFont="1" applyFill="1" applyBorder="1" applyAlignment="1">
      <alignment horizontal="left" vertical="top" wrapText="1"/>
    </xf>
    <xf numFmtId="4" fontId="31" fillId="0" borderId="32" xfId="0" applyNumberFormat="1" applyFont="1" applyFill="1" applyBorder="1" applyAlignment="1">
      <alignment horizontal="left" vertical="top" wrapText="1"/>
    </xf>
    <xf numFmtId="4" fontId="2" fillId="0" borderId="34" xfId="0" applyNumberFormat="1" applyFont="1" applyFill="1" applyBorder="1" applyAlignment="1">
      <alignment horizontal="left" vertical="top" wrapText="1"/>
    </xf>
    <xf numFmtId="4" fontId="2" fillId="0" borderId="32" xfId="0" applyNumberFormat="1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31" fillId="0" borderId="33" xfId="0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left" vertical="top" wrapText="1"/>
    </xf>
    <xf numFmtId="165" fontId="31" fillId="0" borderId="12" xfId="0" applyNumberFormat="1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165" fontId="35" fillId="0" borderId="10" xfId="0" applyNumberFormat="1" applyFont="1" applyFill="1" applyBorder="1" applyAlignment="1">
      <alignment horizontal="left" vertical="top" wrapText="1"/>
    </xf>
    <xf numFmtId="0" fontId="31" fillId="0" borderId="32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4" fontId="15" fillId="8" borderId="22" xfId="0" applyNumberFormat="1" applyFont="1" applyFill="1" applyBorder="1" applyAlignment="1">
      <alignment horizontal="left" vertical="top" wrapText="1"/>
    </xf>
    <xf numFmtId="4" fontId="15" fillId="8" borderId="4" xfId="0" applyNumberFormat="1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horizontal="left" vertical="top" wrapText="1"/>
    </xf>
    <xf numFmtId="4" fontId="15" fillId="7" borderId="27" xfId="0" applyNumberFormat="1" applyFont="1" applyFill="1" applyBorder="1" applyAlignment="1">
      <alignment horizontal="left" vertical="top" wrapText="1"/>
    </xf>
    <xf numFmtId="4" fontId="15" fillId="2" borderId="64" xfId="0" applyNumberFormat="1" applyFont="1" applyFill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64" xfId="0" applyNumberFormat="1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20" fillId="2" borderId="6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165" fontId="31" fillId="0" borderId="62" xfId="0" applyNumberFormat="1" applyFont="1" applyFill="1" applyBorder="1" applyAlignment="1">
      <alignment horizontal="left" vertical="top" wrapText="1"/>
    </xf>
    <xf numFmtId="4" fontId="31" fillId="0" borderId="66" xfId="0" applyNumberFormat="1" applyFont="1" applyFill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165" fontId="3" fillId="0" borderId="16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4" fontId="15" fillId="0" borderId="30" xfId="0" applyNumberFormat="1" applyFont="1" applyFill="1" applyBorder="1" applyAlignment="1">
      <alignment horizontal="left" vertical="top" wrapText="1"/>
    </xf>
    <xf numFmtId="4" fontId="15" fillId="0" borderId="27" xfId="0" applyNumberFormat="1" applyFont="1" applyFill="1" applyBorder="1" applyAlignment="1">
      <alignment horizontal="left" vertical="top" wrapText="1"/>
    </xf>
    <xf numFmtId="10" fontId="15" fillId="0" borderId="27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7" fontId="31" fillId="0" borderId="10" xfId="0" applyNumberFormat="1" applyFont="1" applyFill="1" applyBorder="1" applyAlignment="1">
      <alignment horizontal="left" vertical="top" wrapText="1"/>
    </xf>
    <xf numFmtId="167" fontId="31" fillId="0" borderId="10" xfId="0" applyNumberFormat="1" applyFont="1" applyBorder="1" applyAlignment="1">
      <alignment horizontal="left" vertical="top" wrapText="1"/>
    </xf>
    <xf numFmtId="165" fontId="31" fillId="0" borderId="32" xfId="0" applyNumberFormat="1" applyFont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4" fontId="31" fillId="0" borderId="24" xfId="0" applyNumberFormat="1" applyFont="1" applyFill="1" applyBorder="1" applyAlignment="1">
      <alignment horizontal="left" vertical="top" wrapText="1"/>
    </xf>
    <xf numFmtId="4" fontId="31" fillId="0" borderId="25" xfId="0" applyNumberFormat="1" applyFont="1" applyFill="1" applyBorder="1" applyAlignment="1">
      <alignment horizontal="left" vertical="top" wrapText="1"/>
    </xf>
    <xf numFmtId="165" fontId="35" fillId="0" borderId="10" xfId="0" applyNumberFormat="1" applyFont="1" applyBorder="1" applyAlignment="1">
      <alignment horizontal="left" vertical="top" wrapText="1"/>
    </xf>
    <xf numFmtId="0" fontId="35" fillId="0" borderId="28" xfId="0" applyFont="1" applyBorder="1" applyAlignment="1">
      <alignment horizontal="left" vertical="top" wrapText="1"/>
    </xf>
    <xf numFmtId="165" fontId="31" fillId="0" borderId="30" xfId="0" applyNumberFormat="1" applyFont="1" applyFill="1" applyBorder="1" applyAlignment="1">
      <alignment horizontal="left" vertical="top" wrapText="1"/>
    </xf>
    <xf numFmtId="10" fontId="15" fillId="0" borderId="51" xfId="0" applyNumberFormat="1" applyFont="1" applyBorder="1" applyAlignment="1">
      <alignment horizontal="left" vertical="top" wrapText="1"/>
    </xf>
    <xf numFmtId="4" fontId="15" fillId="8" borderId="9" xfId="0" applyNumberFormat="1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4" fontId="15" fillId="7" borderId="0" xfId="0" applyNumberFormat="1" applyFont="1" applyFill="1" applyBorder="1" applyAlignment="1">
      <alignment horizontal="left" vertical="top" wrapText="1"/>
    </xf>
    <xf numFmtId="0" fontId="2" fillId="7" borderId="20" xfId="0" applyFont="1" applyFill="1" applyBorder="1" applyAlignment="1">
      <alignment horizontal="left" vertical="top" wrapText="1"/>
    </xf>
    <xf numFmtId="4" fontId="2" fillId="0" borderId="62" xfId="0" applyNumberFormat="1" applyFont="1" applyBorder="1" applyAlignment="1">
      <alignment horizontal="left" vertical="top" wrapText="1"/>
    </xf>
    <xf numFmtId="4" fontId="15" fillId="0" borderId="38" xfId="0" applyNumberFormat="1" applyFont="1" applyBorder="1" applyAlignment="1">
      <alignment horizontal="left" vertical="top" wrapText="1"/>
    </xf>
    <xf numFmtId="4" fontId="15" fillId="0" borderId="64" xfId="0" applyNumberFormat="1" applyFont="1" applyBorder="1" applyAlignment="1">
      <alignment horizontal="left" vertical="top" wrapText="1"/>
    </xf>
    <xf numFmtId="10" fontId="15" fillId="0" borderId="64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4" fontId="35" fillId="0" borderId="10" xfId="0" applyNumberFormat="1" applyFont="1" applyFill="1" applyBorder="1" applyAlignment="1">
      <alignment horizontal="left" vertical="top" wrapText="1"/>
    </xf>
    <xf numFmtId="4" fontId="15" fillId="0" borderId="29" xfId="0" applyNumberFormat="1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4" fontId="2" fillId="0" borderId="68" xfId="0" applyNumberFormat="1" applyFont="1" applyBorder="1" applyAlignment="1">
      <alignment horizontal="left" vertical="top" wrapText="1"/>
    </xf>
    <xf numFmtId="4" fontId="15" fillId="0" borderId="43" xfId="0" applyNumberFormat="1" applyFont="1" applyBorder="1" applyAlignment="1">
      <alignment horizontal="left" vertical="top" wrapText="1"/>
    </xf>
    <xf numFmtId="4" fontId="15" fillId="0" borderId="69" xfId="0" applyNumberFormat="1" applyFont="1" applyBorder="1" applyAlignment="1">
      <alignment horizontal="left" vertical="top" wrapText="1"/>
    </xf>
    <xf numFmtId="10" fontId="15" fillId="0" borderId="69" xfId="0" applyNumberFormat="1" applyFont="1" applyBorder="1" applyAlignment="1">
      <alignment horizontal="left" vertical="top" wrapText="1"/>
    </xf>
    <xf numFmtId="0" fontId="4" fillId="7" borderId="56" xfId="0" applyFont="1" applyFill="1" applyBorder="1" applyAlignment="1">
      <alignment horizontal="left" vertical="top" wrapText="1"/>
    </xf>
    <xf numFmtId="165" fontId="3" fillId="0" borderId="30" xfId="0" applyNumberFormat="1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4" fontId="5" fillId="0" borderId="29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15" fillId="0" borderId="34" xfId="0" applyNumberFormat="1" applyFont="1" applyBorder="1" applyAlignment="1">
      <alignment horizontal="left" vertical="top" wrapText="1"/>
    </xf>
    <xf numFmtId="0" fontId="31" fillId="0" borderId="68" xfId="0" applyFont="1" applyFill="1" applyBorder="1" applyAlignment="1">
      <alignment horizontal="left" vertical="top" wrapText="1"/>
    </xf>
    <xf numFmtId="165" fontId="3" fillId="0" borderId="36" xfId="0" applyNumberFormat="1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4" fontId="3" fillId="8" borderId="22" xfId="0" applyNumberFormat="1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4" fontId="2" fillId="7" borderId="22" xfId="0" applyNumberFormat="1" applyFont="1" applyFill="1" applyBorder="1" applyAlignment="1">
      <alignment horizontal="left" vertical="top" wrapText="1"/>
    </xf>
    <xf numFmtId="4" fontId="15" fillId="7" borderId="56" xfId="0" applyNumberFormat="1" applyFont="1" applyFill="1" applyBorder="1" applyAlignment="1">
      <alignment horizontal="left" vertical="top" wrapText="1"/>
    </xf>
    <xf numFmtId="0" fontId="2" fillId="7" borderId="70" xfId="0" applyFont="1" applyFill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left" vertical="top" wrapText="1"/>
    </xf>
    <xf numFmtId="4" fontId="15" fillId="0" borderId="12" xfId="0" applyNumberFormat="1" applyFont="1" applyBorder="1" applyAlignment="1">
      <alignment horizontal="left" vertical="top" wrapText="1"/>
    </xf>
    <xf numFmtId="166" fontId="28" fillId="0" borderId="12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left" vertical="top" wrapText="1"/>
    </xf>
    <xf numFmtId="4" fontId="39" fillId="0" borderId="12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4" fontId="31" fillId="0" borderId="51" xfId="0" applyNumberFormat="1" applyFont="1" applyBorder="1" applyAlignment="1">
      <alignment horizontal="left" vertical="top" wrapText="1"/>
    </xf>
    <xf numFmtId="4" fontId="31" fillId="0" borderId="31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4" fontId="2" fillId="0" borderId="57" xfId="0" applyNumberFormat="1" applyFont="1" applyBorder="1" applyAlignment="1">
      <alignment horizontal="left" vertical="top" wrapText="1"/>
    </xf>
    <xf numFmtId="4" fontId="15" fillId="0" borderId="65" xfId="0" applyNumberFormat="1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166" fontId="28" fillId="0" borderId="6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6" fontId="28" fillId="0" borderId="28" xfId="0" applyNumberFormat="1" applyFont="1" applyFill="1" applyBorder="1" applyAlignment="1">
      <alignment horizontal="left" vertical="top" wrapText="1"/>
    </xf>
    <xf numFmtId="0" fontId="40" fillId="0" borderId="66" xfId="0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horizontal="left" vertical="top" wrapText="1"/>
    </xf>
    <xf numFmtId="4" fontId="15" fillId="0" borderId="47" xfId="0" applyNumberFormat="1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71" xfId="0" applyFont="1" applyBorder="1" applyAlignment="1">
      <alignment horizontal="left" vertical="top" wrapText="1"/>
    </xf>
    <xf numFmtId="4" fontId="31" fillId="0" borderId="49" xfId="0" applyNumberFormat="1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165" fontId="3" fillId="0" borderId="72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5" fontId="3" fillId="0" borderId="73" xfId="0" applyNumberFormat="1" applyFont="1" applyBorder="1" applyAlignment="1">
      <alignment horizontal="left" vertical="top" wrapText="1"/>
    </xf>
    <xf numFmtId="4" fontId="15" fillId="0" borderId="63" xfId="0" applyNumberFormat="1" applyFont="1" applyBorder="1" applyAlignment="1">
      <alignment horizontal="left" vertical="top" wrapText="1"/>
    </xf>
    <xf numFmtId="165" fontId="20" fillId="8" borderId="22" xfId="0" applyNumberFormat="1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horizontal="left" vertical="top" wrapText="1"/>
    </xf>
    <xf numFmtId="0" fontId="31" fillId="0" borderId="57" xfId="0" applyFont="1" applyBorder="1" applyAlignment="1">
      <alignment horizontal="left" vertical="top" wrapText="1"/>
    </xf>
    <xf numFmtId="4" fontId="31" fillId="0" borderId="24" xfId="0" applyNumberFormat="1" applyFont="1" applyBorder="1" applyAlignment="1">
      <alignment horizontal="left" vertical="top" wrapText="1"/>
    </xf>
    <xf numFmtId="4" fontId="31" fillId="0" borderId="25" xfId="0" applyNumberFormat="1" applyFont="1" applyBorder="1" applyAlignment="1">
      <alignment horizontal="left" vertical="top" wrapText="1"/>
    </xf>
    <xf numFmtId="166" fontId="28" fillId="0" borderId="74" xfId="0" applyNumberFormat="1" applyFont="1" applyFill="1" applyBorder="1" applyAlignment="1">
      <alignment horizontal="left" vertical="top" wrapText="1"/>
    </xf>
    <xf numFmtId="4" fontId="15" fillId="0" borderId="60" xfId="0" applyNumberFormat="1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3" fillId="8" borderId="70" xfId="0" applyFont="1" applyFill="1" applyBorder="1" applyAlignment="1">
      <alignment horizontal="left" vertical="top" wrapText="1"/>
    </xf>
    <xf numFmtId="4" fontId="3" fillId="2" borderId="75" xfId="0" applyNumberFormat="1" applyFont="1" applyFill="1" applyBorder="1" applyAlignment="1">
      <alignment horizontal="left" vertical="top" wrapText="1"/>
    </xf>
    <xf numFmtId="4" fontId="3" fillId="2" borderId="65" xfId="0" applyNumberFormat="1" applyFont="1" applyFill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4" fontId="2" fillId="0" borderId="67" xfId="0" applyNumberFormat="1" applyFont="1" applyBorder="1" applyAlignment="1">
      <alignment horizontal="left" vertical="top" wrapText="1"/>
    </xf>
    <xf numFmtId="165" fontId="3" fillId="2" borderId="5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9" fontId="28" fillId="0" borderId="76" xfId="0" applyNumberFormat="1" applyFont="1" applyFill="1" applyBorder="1" applyAlignment="1">
      <alignment horizontal="left" vertical="top" wrapText="1"/>
    </xf>
    <xf numFmtId="165" fontId="31" fillId="0" borderId="6" xfId="1" applyNumberFormat="1" applyFont="1" applyFill="1" applyBorder="1" applyAlignment="1">
      <alignment horizontal="left" vertical="top" wrapText="1"/>
    </xf>
    <xf numFmtId="165" fontId="31" fillId="0" borderId="77" xfId="0" applyNumberFormat="1" applyFont="1" applyFill="1" applyBorder="1" applyAlignment="1">
      <alignment horizontal="left" vertical="top" wrapText="1"/>
    </xf>
    <xf numFmtId="165" fontId="31" fillId="0" borderId="36" xfId="0" applyNumberFormat="1" applyFont="1" applyFill="1" applyBorder="1" applyAlignment="1">
      <alignment horizontal="left" vertical="top" wrapText="1"/>
    </xf>
    <xf numFmtId="165" fontId="31" fillId="0" borderId="32" xfId="0" applyNumberFormat="1" applyFont="1" applyFill="1" applyBorder="1" applyAlignment="1">
      <alignment horizontal="left" vertical="top" wrapText="1"/>
    </xf>
    <xf numFmtId="49" fontId="28" fillId="0" borderId="78" xfId="0" applyNumberFormat="1" applyFont="1" applyFill="1" applyBorder="1" applyAlignment="1">
      <alignment horizontal="left" vertical="top" wrapText="1"/>
    </xf>
    <xf numFmtId="0" fontId="31" fillId="0" borderId="79" xfId="0" applyFont="1" applyFill="1" applyBorder="1" applyAlignment="1">
      <alignment horizontal="left" vertical="top" wrapText="1"/>
    </xf>
    <xf numFmtId="165" fontId="31" fillId="0" borderId="80" xfId="0" applyNumberFormat="1" applyFont="1" applyFill="1" applyBorder="1" applyAlignment="1">
      <alignment horizontal="left" vertical="top" wrapText="1"/>
    </xf>
    <xf numFmtId="165" fontId="31" fillId="0" borderId="81" xfId="0" applyNumberFormat="1" applyFont="1" applyFill="1" applyBorder="1" applyAlignment="1">
      <alignment horizontal="left" vertical="top" wrapText="1"/>
    </xf>
    <xf numFmtId="165" fontId="31" fillId="0" borderId="82" xfId="0" applyNumberFormat="1" applyFont="1" applyFill="1" applyBorder="1" applyAlignment="1">
      <alignment horizontal="left" vertical="top" wrapText="1"/>
    </xf>
    <xf numFmtId="165" fontId="31" fillId="0" borderId="27" xfId="0" applyNumberFormat="1" applyFont="1" applyFill="1" applyBorder="1" applyAlignment="1">
      <alignment horizontal="left" vertical="top" wrapText="1"/>
    </xf>
    <xf numFmtId="165" fontId="31" fillId="0" borderId="57" xfId="0" applyNumberFormat="1" applyFont="1" applyFill="1" applyBorder="1" applyAlignment="1">
      <alignment horizontal="left" vertical="top" wrapText="1"/>
    </xf>
    <xf numFmtId="165" fontId="31" fillId="0" borderId="25" xfId="0" applyNumberFormat="1" applyFont="1" applyFill="1" applyBorder="1" applyAlignment="1">
      <alignment horizontal="left" vertical="top" wrapText="1"/>
    </xf>
    <xf numFmtId="165" fontId="31" fillId="0" borderId="78" xfId="0" applyNumberFormat="1" applyFont="1" applyFill="1" applyBorder="1" applyAlignment="1">
      <alignment horizontal="left" vertical="top" wrapText="1"/>
    </xf>
    <xf numFmtId="165" fontId="31" fillId="0" borderId="6" xfId="0" applyNumberFormat="1" applyFont="1" applyFill="1" applyBorder="1" applyAlignment="1">
      <alignment horizontal="left" vertical="top" wrapText="1"/>
    </xf>
    <xf numFmtId="165" fontId="31" fillId="0" borderId="83" xfId="0" applyNumberFormat="1" applyFont="1" applyFill="1" applyBorder="1" applyAlignment="1">
      <alignment horizontal="left" vertical="top" wrapText="1"/>
    </xf>
    <xf numFmtId="165" fontId="31" fillId="0" borderId="79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49" fontId="28" fillId="0" borderId="32" xfId="0" applyNumberFormat="1" applyFont="1" applyFill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4" fontId="28" fillId="0" borderId="29" xfId="0" applyNumberFormat="1" applyFont="1" applyBorder="1" applyAlignment="1">
      <alignment horizontal="left" vertical="top" wrapText="1"/>
    </xf>
    <xf numFmtId="4" fontId="28" fillId="0" borderId="10" xfId="0" applyNumberFormat="1" applyFont="1" applyBorder="1" applyAlignment="1">
      <alignment horizontal="left" vertical="top" wrapText="1"/>
    </xf>
    <xf numFmtId="165" fontId="31" fillId="0" borderId="12" xfId="0" applyNumberFormat="1" applyFont="1" applyBorder="1" applyAlignment="1">
      <alignment horizontal="left" vertical="top" wrapText="1"/>
    </xf>
    <xf numFmtId="165" fontId="31" fillId="0" borderId="25" xfId="0" applyNumberFormat="1" applyFont="1" applyBorder="1" applyAlignment="1">
      <alignment horizontal="left" vertical="top" wrapText="1"/>
    </xf>
    <xf numFmtId="0" fontId="31" fillId="0" borderId="10" xfId="0" applyNumberFormat="1" applyFont="1" applyFill="1" applyBorder="1" applyAlignment="1">
      <alignment horizontal="left" vertical="top" wrapText="1"/>
    </xf>
    <xf numFmtId="0" fontId="31" fillId="0" borderId="32" xfId="0" applyFont="1" applyBorder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31" fillId="0" borderId="66" xfId="0" applyFont="1" applyFill="1" applyBorder="1" applyAlignment="1">
      <alignment horizontal="left" vertical="top" wrapText="1"/>
    </xf>
    <xf numFmtId="165" fontId="31" fillId="0" borderId="13" xfId="0" applyNumberFormat="1" applyFont="1" applyFill="1" applyBorder="1" applyAlignment="1">
      <alignment horizontal="left" vertical="top" wrapText="1"/>
    </xf>
    <xf numFmtId="165" fontId="31" fillId="0" borderId="0" xfId="0" applyNumberFormat="1" applyFont="1" applyFill="1" applyBorder="1" applyAlignment="1">
      <alignment horizontal="left" vertical="top" wrapText="1"/>
    </xf>
    <xf numFmtId="49" fontId="28" fillId="0" borderId="25" xfId="0" applyNumberFormat="1" applyFont="1" applyFill="1" applyBorder="1" applyAlignment="1">
      <alignment horizontal="left" vertical="top" wrapText="1"/>
    </xf>
    <xf numFmtId="4" fontId="0" fillId="0" borderId="12" xfId="0" applyNumberFormat="1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left" vertical="top" wrapText="1"/>
    </xf>
    <xf numFmtId="165" fontId="31" fillId="0" borderId="68" xfId="0" applyNumberFormat="1" applyFont="1" applyFill="1" applyBorder="1" applyAlignment="1">
      <alignment horizontal="left" vertical="top" wrapText="1"/>
    </xf>
    <xf numFmtId="165" fontId="31" fillId="0" borderId="15" xfId="0" applyNumberFormat="1" applyFont="1" applyFill="1" applyBorder="1" applyAlignment="1">
      <alignment horizontal="left" vertical="top" wrapText="1"/>
    </xf>
    <xf numFmtId="165" fontId="31" fillId="0" borderId="66" xfId="0" applyNumberFormat="1" applyFont="1" applyFill="1" applyBorder="1" applyAlignment="1">
      <alignment horizontal="left" vertical="top" wrapText="1"/>
    </xf>
    <xf numFmtId="49" fontId="28" fillId="0" borderId="62" xfId="0" applyNumberFormat="1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3" fillId="8" borderId="22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4" fontId="3" fillId="8" borderId="84" xfId="0" applyNumberFormat="1" applyFont="1" applyFill="1" applyBorder="1" applyAlignment="1">
      <alignment horizontal="left" vertical="top" wrapText="1"/>
    </xf>
    <xf numFmtId="165" fontId="3" fillId="6" borderId="21" xfId="0" applyNumberFormat="1" applyFont="1" applyFill="1" applyBorder="1" applyAlignment="1">
      <alignment horizontal="left" vertical="top" wrapText="1"/>
    </xf>
    <xf numFmtId="0" fontId="3" fillId="6" borderId="21" xfId="0" applyFont="1" applyFill="1" applyBorder="1" applyAlignment="1">
      <alignment horizontal="left" vertical="top" wrapText="1"/>
    </xf>
    <xf numFmtId="4" fontId="3" fillId="6" borderId="85" xfId="0" applyNumberFormat="1" applyFont="1" applyFill="1" applyBorder="1" applyAlignment="1">
      <alignment horizontal="left" vertical="top" wrapText="1"/>
    </xf>
    <xf numFmtId="4" fontId="3" fillId="6" borderId="9" xfId="0" applyNumberFormat="1" applyFont="1" applyFill="1" applyBorder="1" applyAlignment="1">
      <alignment horizontal="left" vertical="top" wrapText="1"/>
    </xf>
    <xf numFmtId="4" fontId="3" fillId="6" borderId="70" xfId="0" applyNumberFormat="1" applyFont="1" applyFill="1" applyBorder="1" applyAlignment="1">
      <alignment horizontal="left" vertical="top" wrapText="1"/>
    </xf>
    <xf numFmtId="10" fontId="15" fillId="6" borderId="27" xfId="0" applyNumberFormat="1" applyFont="1" applyFill="1" applyBorder="1" applyAlignment="1">
      <alignment horizontal="left" vertical="top" wrapText="1"/>
    </xf>
    <xf numFmtId="0" fontId="3" fillId="6" borderId="86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4" fontId="3" fillId="6" borderId="87" xfId="0" applyNumberFormat="1" applyFont="1" applyFill="1" applyBorder="1" applyAlignment="1">
      <alignment horizontal="left" vertical="top" wrapText="1"/>
    </xf>
    <xf numFmtId="4" fontId="15" fillId="6" borderId="87" xfId="0" applyNumberFormat="1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" fontId="22" fillId="0" borderId="0" xfId="0" applyNumberFormat="1" applyFont="1" applyAlignment="1">
      <alignment horizontal="left" vertical="top" wrapText="1"/>
    </xf>
    <xf numFmtId="4" fontId="23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" fontId="2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9" fillId="9" borderId="14" xfId="0" applyFont="1" applyFill="1" applyBorder="1" applyAlignment="1">
      <alignment vertical="top" wrapText="1"/>
    </xf>
    <xf numFmtId="0" fontId="29" fillId="10" borderId="14" xfId="0" applyFont="1" applyFill="1" applyBorder="1" applyAlignment="1">
      <alignment vertical="top" wrapText="1"/>
    </xf>
    <xf numFmtId="0" fontId="29" fillId="10" borderId="35" xfId="0" applyFont="1" applyFill="1" applyBorder="1" applyAlignment="1">
      <alignment vertical="top" wrapText="1"/>
    </xf>
    <xf numFmtId="0" fontId="29" fillId="10" borderId="72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29" fillId="11" borderId="14" xfId="0" applyFont="1" applyFill="1" applyBorder="1" applyAlignment="1">
      <alignment vertical="top" wrapText="1"/>
    </xf>
    <xf numFmtId="0" fontId="29" fillId="0" borderId="26" xfId="0" applyFont="1" applyFill="1" applyBorder="1" applyAlignment="1">
      <alignment vertical="top" wrapText="1"/>
    </xf>
    <xf numFmtId="10" fontId="15" fillId="0" borderId="5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49" fontId="3" fillId="0" borderId="65" xfId="0" applyNumberFormat="1" applyFont="1" applyFill="1" applyBorder="1" applyAlignment="1">
      <alignment horizontal="left" vertical="top" wrapText="1"/>
    </xf>
    <xf numFmtId="49" fontId="4" fillId="0" borderId="60" xfId="0" applyNumberFormat="1" applyFont="1" applyFill="1" applyBorder="1" applyAlignment="1">
      <alignment horizontal="left" vertical="top" wrapText="1"/>
    </xf>
    <xf numFmtId="49" fontId="4" fillId="0" borderId="47" xfId="0" applyNumberFormat="1" applyFont="1" applyFill="1" applyBorder="1" applyAlignment="1">
      <alignment horizontal="left" vertical="top" wrapText="1"/>
    </xf>
    <xf numFmtId="49" fontId="4" fillId="0" borderId="86" xfId="0" applyNumberFormat="1" applyFont="1" applyFill="1" applyBorder="1" applyAlignment="1">
      <alignment horizontal="left" vertical="top" wrapText="1"/>
    </xf>
    <xf numFmtId="49" fontId="4" fillId="0" borderId="65" xfId="0" applyNumberFormat="1" applyFont="1" applyFill="1" applyBorder="1" applyAlignment="1">
      <alignment horizontal="left" vertical="top" wrapText="1"/>
    </xf>
    <xf numFmtId="49" fontId="4" fillId="0" borderId="74" xfId="0" applyNumberFormat="1" applyFont="1" applyFill="1" applyBorder="1" applyAlignment="1">
      <alignment horizontal="left" vertical="top" wrapText="1"/>
    </xf>
    <xf numFmtId="49" fontId="4" fillId="0" borderId="63" xfId="0" applyNumberFormat="1" applyFont="1" applyFill="1" applyBorder="1" applyAlignment="1">
      <alignment horizontal="left" vertical="top" wrapText="1"/>
    </xf>
    <xf numFmtId="165" fontId="3" fillId="0" borderId="21" xfId="0" applyNumberFormat="1" applyFont="1" applyFill="1" applyBorder="1" applyAlignment="1">
      <alignment horizontal="left" vertical="top" wrapText="1"/>
    </xf>
    <xf numFmtId="0" fontId="4" fillId="0" borderId="8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3" fillId="0" borderId="6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166" fontId="4" fillId="0" borderId="12" xfId="0" applyNumberFormat="1" applyFont="1" applyFill="1" applyBorder="1" applyAlignment="1">
      <alignment horizontal="left" vertical="top" wrapText="1"/>
    </xf>
    <xf numFmtId="166" fontId="4" fillId="0" borderId="60" xfId="0" applyNumberFormat="1" applyFont="1" applyFill="1" applyBorder="1" applyAlignment="1">
      <alignment horizontal="left" vertical="top" wrapText="1"/>
    </xf>
    <xf numFmtId="166" fontId="28" fillId="0" borderId="47" xfId="0" applyNumberFormat="1" applyFont="1" applyFill="1" applyBorder="1" applyAlignment="1">
      <alignment horizontal="left" vertical="top" wrapText="1"/>
    </xf>
    <xf numFmtId="166" fontId="4" fillId="0" borderId="74" xfId="0" applyNumberFormat="1" applyFont="1" applyFill="1" applyBorder="1" applyAlignment="1">
      <alignment horizontal="left" vertical="top" wrapText="1"/>
    </xf>
    <xf numFmtId="166" fontId="4" fillId="0" borderId="47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9" fontId="3" fillId="0" borderId="63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9" fillId="0" borderId="35" xfId="0" applyFont="1" applyFill="1" applyBorder="1" applyAlignment="1">
      <alignment vertical="top" wrapText="1"/>
    </xf>
    <xf numFmtId="10" fontId="15" fillId="0" borderId="7" xfId="0" applyNumberFormat="1" applyFont="1" applyBorder="1" applyAlignment="1">
      <alignment horizontal="left" vertical="top" wrapText="1"/>
    </xf>
    <xf numFmtId="0" fontId="29" fillId="0" borderId="12" xfId="0" applyFont="1" applyFill="1" applyBorder="1" applyAlignment="1">
      <alignment vertical="top" wrapText="1"/>
    </xf>
    <xf numFmtId="0" fontId="29" fillId="9" borderId="35" xfId="0" applyFont="1" applyFill="1" applyBorder="1" applyAlignment="1">
      <alignment vertical="top" wrapText="1"/>
    </xf>
    <xf numFmtId="0" fontId="29" fillId="9" borderId="26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 wrapText="1"/>
    </xf>
    <xf numFmtId="0" fontId="11" fillId="0" borderId="11" xfId="0" applyFont="1" applyBorder="1"/>
    <xf numFmtId="0" fontId="11" fillId="0" borderId="89" xfId="0" applyFont="1" applyBorder="1"/>
    <xf numFmtId="0" fontId="11" fillId="0" borderId="70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2" fillId="0" borderId="5" xfId="0" applyFont="1" applyBorder="1" applyAlignment="1">
      <alignment horizontal="center"/>
    </xf>
    <xf numFmtId="0" fontId="11" fillId="0" borderId="5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11" fillId="0" borderId="71" xfId="0" applyFont="1" applyBorder="1"/>
    <xf numFmtId="0" fontId="11" fillId="0" borderId="86" xfId="0" applyFont="1" applyBorder="1"/>
    <xf numFmtId="0" fontId="10" fillId="0" borderId="85" xfId="0" applyFont="1" applyBorder="1" applyAlignment="1">
      <alignment horizontal="center" vertical="center" wrapText="1"/>
    </xf>
    <xf numFmtId="0" fontId="11" fillId="0" borderId="21" xfId="0" applyFont="1" applyBorder="1"/>
    <xf numFmtId="0" fontId="11" fillId="0" borderId="9" xfId="0" applyFont="1" applyBorder="1"/>
    <xf numFmtId="10" fontId="12" fillId="0" borderId="8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4" fontId="3" fillId="3" borderId="85" xfId="0" applyNumberFormat="1" applyFont="1" applyFill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4" fillId="6" borderId="21" xfId="0" applyNumberFormat="1" applyFont="1" applyFill="1" applyBorder="1" applyAlignment="1">
      <alignment horizontal="left" vertical="top" wrapText="1"/>
    </xf>
    <xf numFmtId="4" fontId="3" fillId="6" borderId="85" xfId="0" applyNumberFormat="1" applyFont="1" applyFill="1" applyBorder="1" applyAlignment="1">
      <alignment horizontal="left" vertical="top" wrapText="1"/>
    </xf>
    <xf numFmtId="4" fontId="3" fillId="6" borderId="9" xfId="0" applyNumberFormat="1" applyFont="1" applyFill="1" applyBorder="1" applyAlignment="1">
      <alignment horizontal="left" vertical="top" wrapText="1"/>
    </xf>
    <xf numFmtId="165" fontId="20" fillId="8" borderId="22" xfId="0" applyNumberFormat="1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65" fontId="20" fillId="8" borderId="21" xfId="0" applyNumberFormat="1" applyFont="1" applyFill="1" applyBorder="1" applyAlignment="1">
      <alignment horizontal="left" vertical="top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91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11" fillId="0" borderId="89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164" fontId="3" fillId="3" borderId="19" xfId="0" applyNumberFormat="1" applyFont="1" applyFill="1" applyBorder="1" applyAlignment="1">
      <alignment horizontal="left" vertical="top" wrapText="1"/>
    </xf>
    <xf numFmtId="0" fontId="11" fillId="0" borderId="71" xfId="0" applyFont="1" applyBorder="1" applyAlignment="1">
      <alignment horizontal="left" vertical="top" wrapText="1"/>
    </xf>
    <xf numFmtId="0" fontId="11" fillId="0" borderId="86" xfId="0" applyFont="1" applyBorder="1" applyAlignment="1">
      <alignment horizontal="left" vertical="top" wrapText="1"/>
    </xf>
    <xf numFmtId="164" fontId="3" fillId="3" borderId="85" xfId="0" applyNumberFormat="1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vertical="top" wrapText="1"/>
    </xf>
    <xf numFmtId="0" fontId="29" fillId="10" borderId="35" xfId="0" applyFont="1" applyFill="1" applyBorder="1" applyAlignment="1">
      <alignment vertical="top" wrapText="1"/>
    </xf>
    <xf numFmtId="0" fontId="29" fillId="10" borderId="90" xfId="0" applyFont="1" applyFill="1" applyBorder="1" applyAlignment="1">
      <alignment vertical="top" wrapText="1"/>
    </xf>
    <xf numFmtId="0" fontId="29" fillId="10" borderId="26" xfId="0" applyFont="1" applyFill="1" applyBorder="1" applyAlignment="1">
      <alignment vertical="top" wrapText="1"/>
    </xf>
    <xf numFmtId="0" fontId="29" fillId="10" borderId="12" xfId="0" applyFont="1" applyFill="1" applyBorder="1" applyAlignment="1">
      <alignment vertical="top" wrapText="1"/>
    </xf>
  </cellXfs>
  <cellStyles count="3">
    <cellStyle name="Звичайний 3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2</xdr:col>
      <xdr:colOff>30480</xdr:colOff>
      <xdr:row>5</xdr:row>
      <xdr:rowOff>228600</xdr:rowOff>
    </xdr:to>
    <xdr:pic>
      <xdr:nvPicPr>
        <xdr:cNvPr id="2049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3340"/>
          <a:ext cx="1996440" cy="15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994"/>
  <sheetViews>
    <sheetView tabSelected="1" zoomScale="70" workbookViewId="0">
      <selection activeCell="T9" sqref="T9"/>
    </sheetView>
  </sheetViews>
  <sheetFormatPr defaultColWidth="12.59765625" defaultRowHeight="15" customHeight="1" outlineLevelCol="1"/>
  <cols>
    <col min="1" max="1" width="16" customWidth="1"/>
    <col min="2" max="2" width="11.09765625" customWidth="1"/>
    <col min="3" max="3" width="13.09765625" customWidth="1"/>
    <col min="4" max="4" width="10.5" customWidth="1" outlineLevel="1"/>
    <col min="5" max="5" width="19.09765625" customWidth="1"/>
    <col min="6" max="8" width="8.69921875" customWidth="1" outlineLevel="1"/>
    <col min="9" max="9" width="11.19921875" customWidth="1"/>
    <col min="10" max="10" width="17.09765625" customWidth="1"/>
    <col min="11" max="12" width="8.69921875" customWidth="1" outlineLevel="1"/>
    <col min="13" max="13" width="11.19921875" customWidth="1"/>
    <col min="14" max="14" width="16.8984375" customWidth="1"/>
    <col min="15" max="23" width="4.8984375" customWidth="1"/>
    <col min="24" max="26" width="9.59765625" customWidth="1"/>
    <col min="27" max="31" width="11" customWidth="1"/>
  </cols>
  <sheetData>
    <row r="1" spans="1:31" ht="21.6" customHeight="1">
      <c r="A1" s="3"/>
      <c r="B1" s="1"/>
      <c r="C1" s="1"/>
      <c r="D1" s="2"/>
      <c r="E1" s="1"/>
      <c r="F1" s="1"/>
      <c r="G1" s="1"/>
      <c r="H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20.399999999999999" customHeight="1">
      <c r="A2" s="3"/>
      <c r="B2" s="1"/>
      <c r="C2" s="1"/>
      <c r="D2" s="2"/>
      <c r="E2" s="1"/>
      <c r="F2" s="1"/>
      <c r="G2" s="1"/>
      <c r="H2" s="7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20.399999999999999" customHeight="1">
      <c r="A3" s="3"/>
      <c r="B3" s="1"/>
      <c r="C3" s="1"/>
      <c r="D3" s="1"/>
      <c r="E3" s="1"/>
      <c r="F3" s="1"/>
      <c r="G3" s="1"/>
      <c r="H3" s="1"/>
      <c r="I3" s="451" t="s">
        <v>925</v>
      </c>
      <c r="J3" s="451"/>
      <c r="K3" s="451"/>
      <c r="L3" s="451"/>
      <c r="M3" s="45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25.2" customHeight="1">
      <c r="A4" s="3"/>
      <c r="B4" s="1"/>
      <c r="C4" s="1"/>
      <c r="D4" s="1"/>
      <c r="E4" s="1"/>
      <c r="F4" s="1"/>
      <c r="G4" s="1"/>
      <c r="H4" s="1"/>
      <c r="I4" s="460" t="s">
        <v>926</v>
      </c>
      <c r="J4" s="460"/>
      <c r="K4" s="460"/>
      <c r="L4" s="460"/>
      <c r="M4" s="46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21" customHeight="1">
      <c r="A5" s="3"/>
      <c r="B5" s="1"/>
      <c r="C5" s="1"/>
      <c r="D5" s="1"/>
      <c r="E5" s="1"/>
      <c r="F5" s="1"/>
      <c r="G5" s="1"/>
      <c r="H5" s="1"/>
      <c r="I5" s="460" t="s">
        <v>927</v>
      </c>
      <c r="J5" s="460"/>
      <c r="K5" s="460"/>
      <c r="L5" s="460"/>
      <c r="M5" s="46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9.2" customHeight="1">
      <c r="A6" s="3"/>
      <c r="B6" s="1"/>
      <c r="C6" s="1"/>
      <c r="D6" s="1"/>
      <c r="E6" s="1"/>
      <c r="F6" s="1"/>
      <c r="G6" s="1"/>
      <c r="H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customHeight="1">
      <c r="A7" s="69" t="s">
        <v>276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"/>
      <c r="AC7" s="4"/>
      <c r="AD7" s="4"/>
      <c r="AE7" s="4"/>
    </row>
    <row r="8" spans="1:31" ht="14.25" customHeight="1">
      <c r="A8" s="3" t="s">
        <v>277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"/>
      <c r="AC8" s="4"/>
      <c r="AD8" s="4"/>
      <c r="AE8" s="4"/>
    </row>
    <row r="9" spans="1:31" ht="14.25" customHeight="1">
      <c r="A9" s="3" t="s">
        <v>278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/>
      <c r="AB9" s="4"/>
      <c r="AC9" s="4"/>
      <c r="AD9" s="4"/>
      <c r="AE9" s="4"/>
    </row>
    <row r="10" spans="1:31" ht="14.25" customHeight="1">
      <c r="A10" s="3" t="s">
        <v>279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>
      <c r="A11" s="3" t="s">
        <v>928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3.8">
      <c r="A12" s="3" t="s">
        <v>280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1" ht="15.6">
      <c r="A13" s="7"/>
      <c r="B13" s="450" t="s">
        <v>360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8"/>
      <c r="P13" s="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5.6">
      <c r="A14" s="7"/>
      <c r="B14" s="450" t="s">
        <v>361</v>
      </c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8"/>
      <c r="P14" s="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5.6">
      <c r="A15" s="7"/>
      <c r="B15" s="459" t="s">
        <v>929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8"/>
      <c r="P15" s="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5.75" customHeight="1" thickBot="1">
      <c r="A16" s="4"/>
      <c r="B16" s="4"/>
      <c r="C16" s="4"/>
      <c r="D16" s="10"/>
      <c r="E16" s="10"/>
      <c r="F16" s="10"/>
      <c r="G16" s="10"/>
      <c r="H16" s="10"/>
      <c r="I16" s="10"/>
      <c r="J16" s="11"/>
      <c r="K16" s="10"/>
      <c r="L16" s="11"/>
      <c r="M16" s="10"/>
      <c r="N16" s="11"/>
      <c r="O16" s="10"/>
      <c r="P16" s="1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0" customHeight="1">
      <c r="A17" s="452"/>
      <c r="B17" s="442" t="s">
        <v>362</v>
      </c>
      <c r="C17" s="443"/>
      <c r="D17" s="455" t="s">
        <v>363</v>
      </c>
      <c r="E17" s="456"/>
      <c r="F17" s="456"/>
      <c r="G17" s="456"/>
      <c r="H17" s="456"/>
      <c r="I17" s="456"/>
      <c r="J17" s="457"/>
      <c r="K17" s="442" t="s">
        <v>364</v>
      </c>
      <c r="L17" s="443"/>
      <c r="M17" s="442" t="s">
        <v>365</v>
      </c>
      <c r="N17" s="44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35" customHeight="1">
      <c r="A18" s="453"/>
      <c r="B18" s="444"/>
      <c r="C18" s="445"/>
      <c r="D18" s="13" t="s">
        <v>366</v>
      </c>
      <c r="E18" s="14" t="s">
        <v>325</v>
      </c>
      <c r="F18" s="14" t="s">
        <v>367</v>
      </c>
      <c r="G18" s="14" t="s">
        <v>368</v>
      </c>
      <c r="H18" s="14" t="s">
        <v>369</v>
      </c>
      <c r="I18" s="458" t="s">
        <v>370</v>
      </c>
      <c r="J18" s="445"/>
      <c r="K18" s="444"/>
      <c r="L18" s="445"/>
      <c r="M18" s="444"/>
      <c r="N18" s="445"/>
      <c r="O18" s="4"/>
      <c r="P18" s="4"/>
      <c r="Q18" s="15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41.4" customHeight="1" thickBot="1">
      <c r="A19" s="454"/>
      <c r="B19" s="16" t="s">
        <v>371</v>
      </c>
      <c r="C19" s="17" t="s">
        <v>372</v>
      </c>
      <c r="D19" s="16" t="s">
        <v>372</v>
      </c>
      <c r="E19" s="18" t="s">
        <v>372</v>
      </c>
      <c r="F19" s="18" t="s">
        <v>372</v>
      </c>
      <c r="G19" s="18" t="s">
        <v>372</v>
      </c>
      <c r="H19" s="18" t="s">
        <v>372</v>
      </c>
      <c r="I19" s="18" t="s">
        <v>371</v>
      </c>
      <c r="J19" s="19" t="s">
        <v>373</v>
      </c>
      <c r="K19" s="16" t="s">
        <v>371</v>
      </c>
      <c r="L19" s="17" t="s">
        <v>372</v>
      </c>
      <c r="M19" s="20" t="s">
        <v>371</v>
      </c>
      <c r="N19" s="21" t="s">
        <v>372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30" customHeight="1" thickBot="1">
      <c r="A20" s="23" t="s">
        <v>374</v>
      </c>
      <c r="B20" s="63" t="s">
        <v>375</v>
      </c>
      <c r="C20" s="63" t="s">
        <v>376</v>
      </c>
      <c r="D20" s="63" t="s">
        <v>377</v>
      </c>
      <c r="E20" s="63" t="s">
        <v>378</v>
      </c>
      <c r="F20" s="63" t="s">
        <v>379</v>
      </c>
      <c r="G20" s="63" t="s">
        <v>380</v>
      </c>
      <c r="H20" s="63" t="s">
        <v>381</v>
      </c>
      <c r="I20" s="63" t="s">
        <v>382</v>
      </c>
      <c r="J20" s="63" t="s">
        <v>383</v>
      </c>
      <c r="K20" s="63" t="s">
        <v>384</v>
      </c>
      <c r="L20" s="63" t="s">
        <v>385</v>
      </c>
      <c r="M20" s="63" t="s">
        <v>386</v>
      </c>
      <c r="N20" s="63" t="s">
        <v>387</v>
      </c>
      <c r="O20" s="24"/>
      <c r="P20" s="24"/>
      <c r="Q20" s="25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30" customHeight="1" thickBot="1">
      <c r="A21" s="26" t="s">
        <v>388</v>
      </c>
      <c r="B21" s="64">
        <f>C21/N21</f>
        <v>0.69419068460856015</v>
      </c>
      <c r="C21" s="65">
        <f ca="1">'Кошторис  витрат'!H516</f>
        <v>9818447</v>
      </c>
      <c r="D21" s="65">
        <v>0</v>
      </c>
      <c r="E21" s="65">
        <v>4325285</v>
      </c>
      <c r="F21" s="65">
        <v>0</v>
      </c>
      <c r="G21" s="65">
        <v>0</v>
      </c>
      <c r="H21" s="65">
        <v>0</v>
      </c>
      <c r="I21" s="64">
        <f>J21/N21</f>
        <v>0.30580931539143985</v>
      </c>
      <c r="J21" s="65">
        <f>D21+E21+F21+G21+H21</f>
        <v>4325285</v>
      </c>
      <c r="K21" s="64">
        <f>L21/N21</f>
        <v>0</v>
      </c>
      <c r="L21" s="65">
        <f ca="1">'Кошторис  витрат'!T516</f>
        <v>0</v>
      </c>
      <c r="M21" s="66">
        <v>1</v>
      </c>
      <c r="N21" s="67">
        <f>C21+J21+L21</f>
        <v>14143732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ht="30" customHeight="1" thickBot="1">
      <c r="A22" s="26" t="s">
        <v>389</v>
      </c>
      <c r="B22" s="64">
        <f>C22/N22</f>
        <v>0.69387554436168541</v>
      </c>
      <c r="C22" s="65">
        <f ca="1">'Кошторис  витрат'!K516</f>
        <v>8299582.2600000007</v>
      </c>
      <c r="D22" s="65">
        <v>0</v>
      </c>
      <c r="E22" s="65">
        <v>3661615</v>
      </c>
      <c r="F22" s="65">
        <v>0</v>
      </c>
      <c r="G22" s="65">
        <v>0</v>
      </c>
      <c r="H22" s="65">
        <v>0</v>
      </c>
      <c r="I22" s="64">
        <f>J22/N22</f>
        <v>0.30612445563831453</v>
      </c>
      <c r="J22" s="65">
        <f>D22+E22+F22+G22+H22</f>
        <v>3661615</v>
      </c>
      <c r="K22" s="64">
        <f>L22/N22</f>
        <v>0</v>
      </c>
      <c r="L22" s="65">
        <f ca="1">'Кошторис  витрат'!W516</f>
        <v>0</v>
      </c>
      <c r="M22" s="68">
        <v>1</v>
      </c>
      <c r="N22" s="67">
        <f>C22+J22+L22</f>
        <v>11961197.260000002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ht="30" customHeight="1" thickBot="1">
      <c r="A23" s="26" t="s">
        <v>390</v>
      </c>
      <c r="B23" s="64">
        <f>C23/N23</f>
        <v>0.80340489696986894</v>
      </c>
      <c r="C23" s="65">
        <v>8345680</v>
      </c>
      <c r="D23" s="65">
        <v>0</v>
      </c>
      <c r="E23" s="65">
        <v>2042207.89</v>
      </c>
      <c r="F23" s="65">
        <v>0</v>
      </c>
      <c r="G23" s="65">
        <v>0</v>
      </c>
      <c r="H23" s="65">
        <v>0</v>
      </c>
      <c r="I23" s="64">
        <f>J23/N23</f>
        <v>0.19659510303013097</v>
      </c>
      <c r="J23" s="65">
        <f>D23+E23+F23+G23+H23</f>
        <v>2042207.89</v>
      </c>
      <c r="K23" s="64">
        <f>L23/N23</f>
        <v>0</v>
      </c>
      <c r="L23" s="65">
        <v>0</v>
      </c>
      <c r="M23" s="68">
        <f>(N23*M22)/N22</f>
        <v>0.86846556111390472</v>
      </c>
      <c r="N23" s="67">
        <f>C23+J23+L23</f>
        <v>10387887.890000001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ht="30" customHeight="1" thickBot="1">
      <c r="A24" s="26" t="s">
        <v>391</v>
      </c>
      <c r="B24" s="64">
        <f t="shared" ref="B24:N24" si="0">B22-B23</f>
        <v>-0.10952935260818353</v>
      </c>
      <c r="C24" s="65">
        <f t="shared" si="0"/>
        <v>-46097.739999999292</v>
      </c>
      <c r="D24" s="65">
        <f t="shared" si="0"/>
        <v>0</v>
      </c>
      <c r="E24" s="65">
        <f t="shared" si="0"/>
        <v>1619407.11</v>
      </c>
      <c r="F24" s="65">
        <f t="shared" si="0"/>
        <v>0</v>
      </c>
      <c r="G24" s="65">
        <f t="shared" si="0"/>
        <v>0</v>
      </c>
      <c r="H24" s="65">
        <f t="shared" si="0"/>
        <v>0</v>
      </c>
      <c r="I24" s="64">
        <f t="shared" si="0"/>
        <v>0.10952935260818356</v>
      </c>
      <c r="J24" s="65">
        <f t="shared" si="0"/>
        <v>1619407.11</v>
      </c>
      <c r="K24" s="64">
        <f t="shared" si="0"/>
        <v>0</v>
      </c>
      <c r="L24" s="65">
        <f t="shared" si="0"/>
        <v>0</v>
      </c>
      <c r="M24" s="68">
        <f t="shared" si="0"/>
        <v>0.13153443888609528</v>
      </c>
      <c r="N24" s="67">
        <f t="shared" si="0"/>
        <v>1573309.370000001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ht="15.75" customHeight="1">
      <c r="A25" s="3"/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31" ht="15.75" customHeight="1">
      <c r="A26" s="27"/>
      <c r="B26" s="27" t="s">
        <v>392</v>
      </c>
      <c r="C26" s="448"/>
      <c r="D26" s="449"/>
      <c r="E26" s="449"/>
      <c r="F26" s="27"/>
      <c r="G26" s="28"/>
      <c r="H26" s="28"/>
      <c r="I26" s="71"/>
      <c r="J26" s="448"/>
      <c r="K26" s="449"/>
      <c r="L26" s="449"/>
      <c r="M26" s="449"/>
      <c r="N26" s="449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.75" customHeight="1">
      <c r="A27" s="4"/>
      <c r="B27" s="4"/>
      <c r="C27" s="29" t="s">
        <v>393</v>
      </c>
      <c r="D27" s="29"/>
      <c r="E27" s="4"/>
      <c r="F27" s="30" t="s">
        <v>192</v>
      </c>
      <c r="G27" s="446"/>
      <c r="H27" s="447"/>
      <c r="I27" s="10" t="s">
        <v>394</v>
      </c>
      <c r="J27" s="446" t="s">
        <v>395</v>
      </c>
      <c r="K27" s="447"/>
      <c r="L27" s="447"/>
      <c r="M27" s="447"/>
      <c r="N27" s="44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6">
    <mergeCell ref="B13:N13"/>
    <mergeCell ref="I3:M3"/>
    <mergeCell ref="A17:A19"/>
    <mergeCell ref="D17:J17"/>
    <mergeCell ref="I18:J18"/>
    <mergeCell ref="B15:N15"/>
    <mergeCell ref="I4:M4"/>
    <mergeCell ref="I5:M5"/>
    <mergeCell ref="B14:N14"/>
    <mergeCell ref="B17:C18"/>
    <mergeCell ref="G27:H27"/>
    <mergeCell ref="J27:N27"/>
    <mergeCell ref="K17:L18"/>
    <mergeCell ref="M17:N18"/>
    <mergeCell ref="C26:E26"/>
    <mergeCell ref="J26:N26"/>
  </mergeCells>
  <phoneticPr fontId="27" type="noConversion"/>
  <printOptions horizontalCentered="1" verticalCentered="1"/>
  <pageMargins left="0" right="0" top="1.1811023622047245" bottom="0" header="0" footer="0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H1336"/>
  <sheetViews>
    <sheetView zoomScale="66" workbookViewId="0">
      <pane ySplit="12" topLeftCell="A512" activePane="bottomLeft" state="frozen"/>
      <selection pane="bottomLeft" activeCell="X525" sqref="X525"/>
    </sheetView>
  </sheetViews>
  <sheetFormatPr defaultColWidth="12.59765625" defaultRowHeight="15" customHeight="1" outlineLevelCol="1"/>
  <cols>
    <col min="1" max="1" width="12.09765625" style="50" customWidth="1"/>
    <col min="2" max="2" width="9.19921875" style="397" customWidth="1"/>
    <col min="3" max="3" width="10.19921875" style="436" customWidth="1"/>
    <col min="4" max="4" width="18.19921875" style="397" customWidth="1"/>
    <col min="5" max="5" width="8.59765625" style="397" customWidth="1"/>
    <col min="6" max="6" width="12.19921875" style="397" customWidth="1"/>
    <col min="7" max="7" width="13" style="397" customWidth="1"/>
    <col min="8" max="8" width="12.5" style="397" customWidth="1"/>
    <col min="9" max="9" width="11.8984375" style="397" customWidth="1"/>
    <col min="10" max="10" width="13" style="397" customWidth="1"/>
    <col min="11" max="11" width="12.5" style="397" customWidth="1"/>
    <col min="12" max="12" width="10.3984375" style="397" customWidth="1"/>
    <col min="13" max="13" width="13" style="397" customWidth="1"/>
    <col min="14" max="14" width="14.09765625" style="397" customWidth="1"/>
    <col min="15" max="15" width="9.5" style="397" customWidth="1"/>
    <col min="16" max="16" width="13" style="397" customWidth="1"/>
    <col min="17" max="17" width="13.09765625" style="397" customWidth="1"/>
    <col min="18" max="18" width="9.5" style="397" hidden="1" customWidth="1" outlineLevel="1"/>
    <col min="19" max="19" width="13" style="397" hidden="1" customWidth="1" outlineLevel="1"/>
    <col min="20" max="20" width="14.09765625" style="397" hidden="1" customWidth="1" outlineLevel="1"/>
    <col min="21" max="21" width="9.5" style="397" hidden="1" customWidth="1" outlineLevel="1"/>
    <col min="22" max="22" width="13" style="397" hidden="1" customWidth="1" outlineLevel="1"/>
    <col min="23" max="23" width="14.09765625" style="397" hidden="1" customWidth="1" outlineLevel="1"/>
    <col min="24" max="24" width="14.59765625" style="397" customWidth="1" collapsed="1"/>
    <col min="25" max="25" width="14.8984375" style="397" customWidth="1"/>
    <col min="26" max="26" width="12.09765625" style="397" customWidth="1"/>
    <col min="27" max="27" width="11.8984375" style="397" customWidth="1"/>
    <col min="28" max="28" width="16.69921875" style="397" customWidth="1"/>
    <col min="29" max="29" width="14" customWidth="1"/>
    <col min="30" max="34" width="5.09765625" customWidth="1"/>
  </cols>
  <sheetData>
    <row r="1" spans="1:34" ht="15.6">
      <c r="B1" s="461" t="s">
        <v>396</v>
      </c>
      <c r="C1" s="461"/>
      <c r="D1" s="461"/>
      <c r="E1" s="461"/>
      <c r="F1" s="461"/>
      <c r="G1" s="461"/>
      <c r="H1" s="461"/>
      <c r="I1" s="461"/>
      <c r="J1" s="461"/>
      <c r="K1" s="46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74"/>
      <c r="AC1" s="1"/>
      <c r="AD1" s="1"/>
      <c r="AE1" s="1"/>
      <c r="AF1" s="1"/>
      <c r="AG1" s="1"/>
      <c r="AH1" s="1"/>
    </row>
    <row r="2" spans="1:34" ht="19.5" customHeight="1">
      <c r="B2" s="471" t="s">
        <v>276</v>
      </c>
      <c r="C2" s="471"/>
      <c r="D2" s="471"/>
      <c r="E2" s="471"/>
      <c r="F2" s="471"/>
      <c r="G2" s="471"/>
      <c r="H2" s="471"/>
      <c r="I2" s="471"/>
      <c r="J2" s="471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6"/>
      <c r="Y2" s="76"/>
      <c r="Z2" s="76"/>
      <c r="AA2" s="76"/>
      <c r="AB2" s="74"/>
      <c r="AC2" s="1"/>
      <c r="AD2" s="1"/>
      <c r="AE2" s="1"/>
      <c r="AF2" s="1"/>
      <c r="AG2" s="1"/>
      <c r="AH2" s="1"/>
    </row>
    <row r="3" spans="1:34" ht="19.5" customHeight="1">
      <c r="B3" s="471" t="s">
        <v>277</v>
      </c>
      <c r="C3" s="471"/>
      <c r="D3" s="471"/>
      <c r="E3" s="471"/>
      <c r="F3" s="471"/>
      <c r="G3" s="471"/>
      <c r="H3" s="471"/>
      <c r="I3" s="471"/>
      <c r="J3" s="471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6"/>
      <c r="Y3" s="76"/>
      <c r="Z3" s="76"/>
      <c r="AA3" s="76"/>
      <c r="AB3" s="74"/>
      <c r="AC3" s="1"/>
      <c r="AD3" s="1"/>
      <c r="AE3" s="1"/>
      <c r="AF3" s="1"/>
      <c r="AG3" s="1"/>
      <c r="AH3" s="1"/>
    </row>
    <row r="4" spans="1:34" ht="19.5" customHeight="1">
      <c r="B4" s="471" t="s">
        <v>278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74"/>
      <c r="P4" s="74"/>
      <c r="Q4" s="74"/>
      <c r="R4" s="74"/>
      <c r="S4" s="74"/>
      <c r="T4" s="74"/>
      <c r="U4" s="74"/>
      <c r="V4" s="74"/>
      <c r="W4" s="74"/>
      <c r="X4" s="76"/>
      <c r="Y4" s="76"/>
      <c r="Z4" s="76"/>
      <c r="AA4" s="76"/>
      <c r="AB4" s="74"/>
      <c r="AC4" s="1"/>
      <c r="AD4" s="1"/>
      <c r="AE4" s="1"/>
      <c r="AF4" s="1"/>
      <c r="AG4" s="1"/>
      <c r="AH4" s="1"/>
    </row>
    <row r="5" spans="1:34" ht="19.5" customHeight="1">
      <c r="B5" s="471" t="s">
        <v>279</v>
      </c>
      <c r="C5" s="471"/>
      <c r="D5" s="471"/>
      <c r="E5" s="471"/>
      <c r="F5" s="471"/>
      <c r="G5" s="471"/>
      <c r="H5" s="471"/>
      <c r="I5" s="471"/>
      <c r="J5" s="471"/>
      <c r="K5" s="74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  <c r="Y5" s="78"/>
      <c r="Z5" s="78"/>
      <c r="AA5" s="78"/>
      <c r="AB5" s="74"/>
      <c r="AC5" s="1"/>
      <c r="AD5" s="1"/>
      <c r="AE5" s="1"/>
      <c r="AF5" s="1"/>
      <c r="AG5" s="1"/>
      <c r="AH5" s="1"/>
    </row>
    <row r="6" spans="1:34" ht="19.5" customHeight="1">
      <c r="B6" s="471" t="s">
        <v>324</v>
      </c>
      <c r="C6" s="471"/>
      <c r="D6" s="471"/>
      <c r="E6" s="471"/>
      <c r="F6" s="471"/>
      <c r="G6" s="471"/>
      <c r="H6" s="471"/>
      <c r="I6" s="471"/>
      <c r="J6" s="471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1"/>
      <c r="AD6" s="1"/>
      <c r="AE6" s="1"/>
      <c r="AF6" s="1"/>
      <c r="AG6" s="1"/>
      <c r="AH6" s="1"/>
    </row>
    <row r="7" spans="1:34" ht="19.5" customHeight="1">
      <c r="B7" s="471" t="s">
        <v>280</v>
      </c>
      <c r="C7" s="471"/>
      <c r="D7" s="471"/>
      <c r="E7" s="471"/>
      <c r="F7" s="471"/>
      <c r="G7" s="471"/>
      <c r="H7" s="471"/>
      <c r="I7" s="471"/>
      <c r="J7" s="471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1"/>
      <c r="AD7" s="1"/>
      <c r="AE7" s="1"/>
      <c r="AF7" s="1"/>
      <c r="AG7" s="1"/>
      <c r="AH7" s="1"/>
    </row>
    <row r="8" spans="1:34" ht="14.4" thickBot="1">
      <c r="B8" s="75"/>
      <c r="C8" s="408"/>
      <c r="D8" s="75"/>
      <c r="E8" s="74"/>
      <c r="F8" s="72"/>
      <c r="G8" s="72"/>
      <c r="H8" s="72"/>
      <c r="I8" s="72"/>
      <c r="J8" s="72"/>
      <c r="K8" s="72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0"/>
      <c r="Z8" s="80"/>
      <c r="AA8" s="80"/>
      <c r="AB8" s="74"/>
      <c r="AC8" s="1"/>
      <c r="AD8" s="1"/>
      <c r="AE8" s="1"/>
      <c r="AF8" s="1"/>
      <c r="AG8" s="1"/>
      <c r="AH8" s="1"/>
    </row>
    <row r="9" spans="1:34" ht="26.25" customHeight="1">
      <c r="A9" s="481" t="s">
        <v>641</v>
      </c>
      <c r="B9" s="465" t="s">
        <v>397</v>
      </c>
      <c r="C9" s="467" t="s">
        <v>398</v>
      </c>
      <c r="D9" s="469" t="s">
        <v>399</v>
      </c>
      <c r="E9" s="469" t="s">
        <v>400</v>
      </c>
      <c r="F9" s="462" t="s">
        <v>401</v>
      </c>
      <c r="G9" s="463"/>
      <c r="H9" s="463"/>
      <c r="I9" s="463"/>
      <c r="J9" s="463"/>
      <c r="K9" s="464"/>
      <c r="L9" s="462" t="s">
        <v>402</v>
      </c>
      <c r="M9" s="463"/>
      <c r="N9" s="463"/>
      <c r="O9" s="463"/>
      <c r="P9" s="463"/>
      <c r="Q9" s="464"/>
      <c r="R9" s="462" t="s">
        <v>403</v>
      </c>
      <c r="S9" s="463"/>
      <c r="T9" s="463"/>
      <c r="U9" s="463"/>
      <c r="V9" s="463"/>
      <c r="W9" s="464"/>
      <c r="X9" s="493" t="s">
        <v>404</v>
      </c>
      <c r="Y9" s="463"/>
      <c r="Z9" s="463"/>
      <c r="AA9" s="464"/>
      <c r="AB9" s="490" t="s">
        <v>405</v>
      </c>
      <c r="AC9" s="1"/>
      <c r="AD9" s="1"/>
      <c r="AE9" s="1"/>
      <c r="AF9" s="1"/>
      <c r="AG9" s="1"/>
      <c r="AH9" s="1"/>
    </row>
    <row r="10" spans="1:34" ht="42" customHeight="1">
      <c r="A10" s="482"/>
      <c r="B10" s="466"/>
      <c r="C10" s="468"/>
      <c r="D10" s="470"/>
      <c r="E10" s="470"/>
      <c r="F10" s="462" t="s">
        <v>406</v>
      </c>
      <c r="G10" s="463"/>
      <c r="H10" s="464"/>
      <c r="I10" s="462" t="s">
        <v>407</v>
      </c>
      <c r="J10" s="463"/>
      <c r="K10" s="464"/>
      <c r="L10" s="462" t="s">
        <v>406</v>
      </c>
      <c r="M10" s="463"/>
      <c r="N10" s="464"/>
      <c r="O10" s="462" t="s">
        <v>407</v>
      </c>
      <c r="P10" s="463"/>
      <c r="Q10" s="464"/>
      <c r="R10" s="462" t="s">
        <v>406</v>
      </c>
      <c r="S10" s="463"/>
      <c r="T10" s="464"/>
      <c r="U10" s="462" t="s">
        <v>407</v>
      </c>
      <c r="V10" s="463"/>
      <c r="W10" s="464"/>
      <c r="X10" s="490" t="s">
        <v>408</v>
      </c>
      <c r="Y10" s="490" t="s">
        <v>409</v>
      </c>
      <c r="Z10" s="493" t="s">
        <v>410</v>
      </c>
      <c r="AA10" s="464"/>
      <c r="AB10" s="491"/>
      <c r="AC10" s="1"/>
      <c r="AD10" s="1"/>
      <c r="AE10" s="1"/>
      <c r="AF10" s="1"/>
      <c r="AG10" s="1"/>
      <c r="AH10" s="1"/>
    </row>
    <row r="11" spans="1:34" ht="47.4" customHeight="1">
      <c r="A11" s="483"/>
      <c r="B11" s="466"/>
      <c r="C11" s="468"/>
      <c r="D11" s="470"/>
      <c r="E11" s="470"/>
      <c r="F11" s="81" t="s">
        <v>411</v>
      </c>
      <c r="G11" s="82" t="s">
        <v>412</v>
      </c>
      <c r="H11" s="83" t="s">
        <v>413</v>
      </c>
      <c r="I11" s="81" t="s">
        <v>411</v>
      </c>
      <c r="J11" s="82" t="s">
        <v>412</v>
      </c>
      <c r="K11" s="83" t="s">
        <v>414</v>
      </c>
      <c r="L11" s="81" t="s">
        <v>411</v>
      </c>
      <c r="M11" s="82" t="s">
        <v>415</v>
      </c>
      <c r="N11" s="83" t="s">
        <v>416</v>
      </c>
      <c r="O11" s="81" t="s">
        <v>411</v>
      </c>
      <c r="P11" s="82" t="s">
        <v>415</v>
      </c>
      <c r="Q11" s="83" t="s">
        <v>417</v>
      </c>
      <c r="R11" s="81" t="s">
        <v>411</v>
      </c>
      <c r="S11" s="82" t="s">
        <v>415</v>
      </c>
      <c r="T11" s="83" t="s">
        <v>418</v>
      </c>
      <c r="U11" s="81" t="s">
        <v>411</v>
      </c>
      <c r="V11" s="82" t="s">
        <v>415</v>
      </c>
      <c r="W11" s="83" t="s">
        <v>419</v>
      </c>
      <c r="X11" s="492"/>
      <c r="Y11" s="492"/>
      <c r="Z11" s="84" t="s">
        <v>420</v>
      </c>
      <c r="AA11" s="85" t="s">
        <v>371</v>
      </c>
      <c r="AB11" s="492"/>
      <c r="AC11" s="1"/>
      <c r="AD11" s="1"/>
      <c r="AE11" s="1"/>
      <c r="AF11" s="1"/>
      <c r="AG11" s="1"/>
      <c r="AH11" s="1"/>
    </row>
    <row r="12" spans="1:34" ht="24.75" customHeight="1">
      <c r="A12" s="51"/>
      <c r="B12" s="86">
        <v>1</v>
      </c>
      <c r="C12" s="409">
        <v>2</v>
      </c>
      <c r="D12" s="88">
        <v>3</v>
      </c>
      <c r="E12" s="88">
        <v>4</v>
      </c>
      <c r="F12" s="89">
        <v>5</v>
      </c>
      <c r="G12" s="89">
        <v>6</v>
      </c>
      <c r="H12" s="89">
        <v>7</v>
      </c>
      <c r="I12" s="89">
        <v>8</v>
      </c>
      <c r="J12" s="89">
        <v>9</v>
      </c>
      <c r="K12" s="89">
        <v>10</v>
      </c>
      <c r="L12" s="89">
        <v>11</v>
      </c>
      <c r="M12" s="89">
        <v>12</v>
      </c>
      <c r="N12" s="89">
        <v>13</v>
      </c>
      <c r="O12" s="89">
        <v>14</v>
      </c>
      <c r="P12" s="89">
        <v>15</v>
      </c>
      <c r="Q12" s="89">
        <v>16</v>
      </c>
      <c r="R12" s="89">
        <v>17</v>
      </c>
      <c r="S12" s="89">
        <v>18</v>
      </c>
      <c r="T12" s="89">
        <v>19</v>
      </c>
      <c r="U12" s="89">
        <v>20</v>
      </c>
      <c r="V12" s="89">
        <v>21</v>
      </c>
      <c r="W12" s="89">
        <v>22</v>
      </c>
      <c r="X12" s="89">
        <v>23</v>
      </c>
      <c r="Y12" s="89">
        <v>24</v>
      </c>
      <c r="Z12" s="89">
        <v>25</v>
      </c>
      <c r="AA12" s="89">
        <v>26</v>
      </c>
      <c r="AB12" s="87">
        <v>27</v>
      </c>
      <c r="AC12" s="1"/>
      <c r="AD12" s="1"/>
      <c r="AE12" s="1"/>
      <c r="AF12" s="1"/>
      <c r="AG12" s="1"/>
      <c r="AH12" s="1"/>
    </row>
    <row r="13" spans="1:34" ht="23.25" customHeight="1">
      <c r="A13" s="51"/>
      <c r="B13" s="90" t="s">
        <v>421</v>
      </c>
      <c r="C13" s="410"/>
      <c r="D13" s="91" t="s">
        <v>422</v>
      </c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4"/>
      <c r="Z13" s="94"/>
      <c r="AA13" s="94"/>
      <c r="AB13" s="95"/>
      <c r="AC13" s="31"/>
      <c r="AD13" s="31"/>
      <c r="AE13" s="31"/>
      <c r="AF13" s="31"/>
      <c r="AG13" s="31"/>
      <c r="AH13" s="31"/>
    </row>
    <row r="14" spans="1:34" ht="30" customHeight="1">
      <c r="A14" s="51"/>
      <c r="B14" s="96" t="s">
        <v>423</v>
      </c>
      <c r="C14" s="409">
        <v>1</v>
      </c>
      <c r="D14" s="97" t="s">
        <v>424</v>
      </c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/>
      <c r="Y14" s="100"/>
      <c r="Z14" s="100"/>
      <c r="AA14" s="100"/>
      <c r="AB14" s="101"/>
      <c r="AC14" s="5"/>
      <c r="AD14" s="6"/>
      <c r="AE14" s="6"/>
      <c r="AF14" s="6"/>
      <c r="AG14" s="6"/>
      <c r="AH14" s="6"/>
    </row>
    <row r="15" spans="1:34" ht="30" customHeight="1" thickBot="1">
      <c r="A15" s="51"/>
      <c r="B15" s="102" t="s">
        <v>425</v>
      </c>
      <c r="C15" s="411" t="s">
        <v>426</v>
      </c>
      <c r="D15" s="103" t="s">
        <v>427</v>
      </c>
      <c r="E15" s="104"/>
      <c r="F15" s="105">
        <f>SUM(F16:F30)</f>
        <v>78</v>
      </c>
      <c r="G15" s="106"/>
      <c r="H15" s="107">
        <f>SUM(H16:H30)</f>
        <v>735500</v>
      </c>
      <c r="I15" s="105">
        <f>SUM(I16:I30)</f>
        <v>78</v>
      </c>
      <c r="J15" s="106"/>
      <c r="K15" s="107">
        <f>SUM(K16:K30)</f>
        <v>735500</v>
      </c>
      <c r="L15" s="105">
        <f>SUM(L16:L30)</f>
        <v>0</v>
      </c>
      <c r="M15" s="106"/>
      <c r="N15" s="107">
        <f>SUM(N16:N30)</f>
        <v>0</v>
      </c>
      <c r="O15" s="105">
        <f>SUM(O16:O30)</f>
        <v>0</v>
      </c>
      <c r="P15" s="106"/>
      <c r="Q15" s="107">
        <f>SUM(Q16:Q30)</f>
        <v>0</v>
      </c>
      <c r="R15" s="105">
        <f>SUM(R16:R30)</f>
        <v>0</v>
      </c>
      <c r="S15" s="106"/>
      <c r="T15" s="107">
        <f>SUM(T16:T30)</f>
        <v>0</v>
      </c>
      <c r="U15" s="105">
        <f>SUM(U16:U30)</f>
        <v>0</v>
      </c>
      <c r="V15" s="106"/>
      <c r="W15" s="107">
        <f>SUM(W16:W30)</f>
        <v>0</v>
      </c>
      <c r="X15" s="107">
        <f>SUM(X16:X30)</f>
        <v>735500</v>
      </c>
      <c r="Y15" s="107">
        <f>SUM(Y16:Y30)</f>
        <v>735500</v>
      </c>
      <c r="Z15" s="108">
        <f t="shared" ref="Z15:Z51" si="0">X15-Y15</f>
        <v>0</v>
      </c>
      <c r="AA15" s="109">
        <f t="shared" ref="AA15:AA51" si="1">Z15/X15</f>
        <v>0</v>
      </c>
      <c r="AB15" s="110"/>
      <c r="AC15" s="32"/>
      <c r="AD15" s="32"/>
      <c r="AE15" s="32"/>
      <c r="AF15" s="32"/>
      <c r="AG15" s="32"/>
      <c r="AH15" s="32"/>
    </row>
    <row r="16" spans="1:34" ht="102" customHeight="1" thickBot="1">
      <c r="A16" s="45" t="s">
        <v>794</v>
      </c>
      <c r="B16" s="111" t="s">
        <v>428</v>
      </c>
      <c r="C16" s="199" t="s">
        <v>429</v>
      </c>
      <c r="D16" s="112" t="s">
        <v>795</v>
      </c>
      <c r="E16" s="113" t="s">
        <v>431</v>
      </c>
      <c r="F16" s="114">
        <v>8</v>
      </c>
      <c r="G16" s="115">
        <v>17887.5</v>
      </c>
      <c r="H16" s="116">
        <f>F16*G16</f>
        <v>143100</v>
      </c>
      <c r="I16" s="114">
        <v>8</v>
      </c>
      <c r="J16" s="115">
        <v>17887.5</v>
      </c>
      <c r="K16" s="116">
        <f>I16*J16</f>
        <v>143100</v>
      </c>
      <c r="L16" s="117"/>
      <c r="M16" s="118"/>
      <c r="N16" s="116">
        <f>L16*M16</f>
        <v>0</v>
      </c>
      <c r="O16" s="117"/>
      <c r="P16" s="118"/>
      <c r="Q16" s="116">
        <f>O16*P16</f>
        <v>0</v>
      </c>
      <c r="R16" s="117"/>
      <c r="S16" s="118"/>
      <c r="T16" s="116">
        <f>R16*S16</f>
        <v>0</v>
      </c>
      <c r="U16" s="117"/>
      <c r="V16" s="118"/>
      <c r="W16" s="116">
        <f>U16*V16</f>
        <v>0</v>
      </c>
      <c r="X16" s="119">
        <f>H16+N16+T16</f>
        <v>143100</v>
      </c>
      <c r="Y16" s="120">
        <f>K16+Q16+W16</f>
        <v>143100</v>
      </c>
      <c r="Z16" s="120">
        <f t="shared" si="0"/>
        <v>0</v>
      </c>
      <c r="AA16" s="121">
        <f t="shared" si="1"/>
        <v>0</v>
      </c>
      <c r="AB16" s="122"/>
      <c r="AC16" s="33"/>
      <c r="AD16" s="34"/>
      <c r="AE16" s="34"/>
      <c r="AF16" s="34"/>
      <c r="AG16" s="34"/>
      <c r="AH16" s="34"/>
    </row>
    <row r="17" spans="1:34" ht="117.6" customHeight="1" thickBot="1">
      <c r="A17" s="45" t="s">
        <v>794</v>
      </c>
      <c r="B17" s="111" t="s">
        <v>428</v>
      </c>
      <c r="C17" s="199" t="s">
        <v>432</v>
      </c>
      <c r="D17" s="112" t="s">
        <v>796</v>
      </c>
      <c r="E17" s="123" t="s">
        <v>431</v>
      </c>
      <c r="F17" s="114">
        <v>8</v>
      </c>
      <c r="G17" s="115">
        <v>10687.5</v>
      </c>
      <c r="H17" s="116">
        <f t="shared" ref="H17:H28" si="2">F17*G17</f>
        <v>85500</v>
      </c>
      <c r="I17" s="114">
        <v>8</v>
      </c>
      <c r="J17" s="115">
        <v>10687.5</v>
      </c>
      <c r="K17" s="116">
        <f t="shared" ref="K17:K28" si="3">I17*J17</f>
        <v>85500</v>
      </c>
      <c r="L17" s="117"/>
      <c r="M17" s="118"/>
      <c r="N17" s="116">
        <f t="shared" ref="N17:N28" si="4">L17*M17</f>
        <v>0</v>
      </c>
      <c r="O17" s="117"/>
      <c r="P17" s="118"/>
      <c r="Q17" s="116">
        <f t="shared" ref="Q17:Q28" si="5">O17*P17</f>
        <v>0</v>
      </c>
      <c r="R17" s="117"/>
      <c r="S17" s="118"/>
      <c r="T17" s="116">
        <f t="shared" ref="T17:T28" si="6">R17*S17</f>
        <v>0</v>
      </c>
      <c r="U17" s="117"/>
      <c r="V17" s="118"/>
      <c r="W17" s="116">
        <f t="shared" ref="W17:W28" si="7">U17*V17</f>
        <v>0</v>
      </c>
      <c r="X17" s="119">
        <f t="shared" ref="X17:X28" si="8">H17+N17+T17</f>
        <v>85500</v>
      </c>
      <c r="Y17" s="120">
        <f t="shared" ref="Y17:Y28" si="9">K17+Q17+W17</f>
        <v>85500</v>
      </c>
      <c r="Z17" s="120">
        <f t="shared" ref="Z17:Z28" si="10">X17-Y17</f>
        <v>0</v>
      </c>
      <c r="AA17" s="121">
        <f t="shared" ref="AA17:AA28" si="11">Z17/X17</f>
        <v>0</v>
      </c>
      <c r="AB17" s="122"/>
      <c r="AC17" s="33"/>
      <c r="AD17" s="34"/>
      <c r="AE17" s="34"/>
      <c r="AF17" s="34"/>
      <c r="AG17" s="34"/>
      <c r="AH17" s="34"/>
    </row>
    <row r="18" spans="1:34" ht="127.2" customHeight="1" thickBot="1">
      <c r="A18" s="45" t="s">
        <v>794</v>
      </c>
      <c r="B18" s="111" t="s">
        <v>428</v>
      </c>
      <c r="C18" s="199" t="s">
        <v>433</v>
      </c>
      <c r="D18" s="112" t="s">
        <v>797</v>
      </c>
      <c r="E18" s="123" t="s">
        <v>431</v>
      </c>
      <c r="F18" s="114">
        <v>8</v>
      </c>
      <c r="G18" s="115">
        <v>10687.5</v>
      </c>
      <c r="H18" s="116">
        <f t="shared" si="2"/>
        <v>85500</v>
      </c>
      <c r="I18" s="114">
        <v>8</v>
      </c>
      <c r="J18" s="115">
        <v>10687.5</v>
      </c>
      <c r="K18" s="116">
        <f t="shared" si="3"/>
        <v>85500</v>
      </c>
      <c r="L18" s="117"/>
      <c r="M18" s="118"/>
      <c r="N18" s="116">
        <f t="shared" si="4"/>
        <v>0</v>
      </c>
      <c r="O18" s="117"/>
      <c r="P18" s="118"/>
      <c r="Q18" s="116">
        <f t="shared" si="5"/>
        <v>0</v>
      </c>
      <c r="R18" s="117"/>
      <c r="S18" s="118"/>
      <c r="T18" s="116">
        <f t="shared" si="6"/>
        <v>0</v>
      </c>
      <c r="U18" s="117"/>
      <c r="V18" s="118"/>
      <c r="W18" s="116">
        <f t="shared" si="7"/>
        <v>0</v>
      </c>
      <c r="X18" s="119">
        <f t="shared" si="8"/>
        <v>85500</v>
      </c>
      <c r="Y18" s="120">
        <f t="shared" si="9"/>
        <v>85500</v>
      </c>
      <c r="Z18" s="120">
        <f t="shared" si="10"/>
        <v>0</v>
      </c>
      <c r="AA18" s="121">
        <f t="shared" si="11"/>
        <v>0</v>
      </c>
      <c r="AB18" s="122"/>
      <c r="AC18" s="33"/>
      <c r="AD18" s="34"/>
      <c r="AE18" s="34"/>
      <c r="AF18" s="34"/>
      <c r="AG18" s="34"/>
      <c r="AH18" s="34"/>
    </row>
    <row r="19" spans="1:34" ht="93.6" customHeight="1" thickBot="1">
      <c r="A19" s="45" t="s">
        <v>794</v>
      </c>
      <c r="B19" s="111" t="s">
        <v>428</v>
      </c>
      <c r="C19" s="199" t="s">
        <v>798</v>
      </c>
      <c r="D19" s="112" t="s">
        <v>799</v>
      </c>
      <c r="E19" s="123" t="s">
        <v>431</v>
      </c>
      <c r="F19" s="114">
        <v>8</v>
      </c>
      <c r="G19" s="115">
        <v>9900</v>
      </c>
      <c r="H19" s="116">
        <f t="shared" si="2"/>
        <v>79200</v>
      </c>
      <c r="I19" s="114">
        <v>8</v>
      </c>
      <c r="J19" s="115">
        <v>9900</v>
      </c>
      <c r="K19" s="116">
        <f t="shared" si="3"/>
        <v>79200</v>
      </c>
      <c r="L19" s="117"/>
      <c r="M19" s="118"/>
      <c r="N19" s="116">
        <f t="shared" si="4"/>
        <v>0</v>
      </c>
      <c r="O19" s="117"/>
      <c r="P19" s="118"/>
      <c r="Q19" s="116">
        <f t="shared" si="5"/>
        <v>0</v>
      </c>
      <c r="R19" s="117"/>
      <c r="S19" s="118"/>
      <c r="T19" s="116">
        <f t="shared" si="6"/>
        <v>0</v>
      </c>
      <c r="U19" s="117"/>
      <c r="V19" s="118"/>
      <c r="W19" s="116">
        <f t="shared" si="7"/>
        <v>0</v>
      </c>
      <c r="X19" s="119">
        <f t="shared" si="8"/>
        <v>79200</v>
      </c>
      <c r="Y19" s="120">
        <f t="shared" si="9"/>
        <v>79200</v>
      </c>
      <c r="Z19" s="120">
        <f t="shared" si="10"/>
        <v>0</v>
      </c>
      <c r="AA19" s="121">
        <f t="shared" si="11"/>
        <v>0</v>
      </c>
      <c r="AB19" s="122"/>
      <c r="AC19" s="33"/>
      <c r="AD19" s="34"/>
      <c r="AE19" s="34"/>
      <c r="AF19" s="34"/>
      <c r="AG19" s="34"/>
      <c r="AH19" s="34"/>
    </row>
    <row r="20" spans="1:34" ht="96.6" customHeight="1" thickBot="1">
      <c r="A20" s="45" t="s">
        <v>794</v>
      </c>
      <c r="B20" s="111" t="s">
        <v>428</v>
      </c>
      <c r="C20" s="199" t="s">
        <v>817</v>
      </c>
      <c r="D20" s="112" t="s">
        <v>801</v>
      </c>
      <c r="E20" s="123" t="s">
        <v>431</v>
      </c>
      <c r="F20" s="114">
        <v>4</v>
      </c>
      <c r="G20" s="115">
        <v>5900</v>
      </c>
      <c r="H20" s="116">
        <f t="shared" si="2"/>
        <v>23600</v>
      </c>
      <c r="I20" s="114">
        <v>4</v>
      </c>
      <c r="J20" s="115">
        <v>5900</v>
      </c>
      <c r="K20" s="116">
        <f t="shared" si="3"/>
        <v>23600</v>
      </c>
      <c r="L20" s="117"/>
      <c r="M20" s="118"/>
      <c r="N20" s="116">
        <f t="shared" si="4"/>
        <v>0</v>
      </c>
      <c r="O20" s="117"/>
      <c r="P20" s="118"/>
      <c r="Q20" s="116">
        <f t="shared" si="5"/>
        <v>0</v>
      </c>
      <c r="R20" s="117"/>
      <c r="S20" s="118"/>
      <c r="T20" s="116">
        <f t="shared" si="6"/>
        <v>0</v>
      </c>
      <c r="U20" s="117"/>
      <c r="V20" s="118"/>
      <c r="W20" s="116">
        <f t="shared" si="7"/>
        <v>0</v>
      </c>
      <c r="X20" s="119">
        <f t="shared" si="8"/>
        <v>23600</v>
      </c>
      <c r="Y20" s="120">
        <f t="shared" si="9"/>
        <v>23600</v>
      </c>
      <c r="Z20" s="120">
        <f t="shared" si="10"/>
        <v>0</v>
      </c>
      <c r="AA20" s="121">
        <f t="shared" si="11"/>
        <v>0</v>
      </c>
      <c r="AB20" s="122"/>
      <c r="AC20" s="33"/>
      <c r="AD20" s="34"/>
      <c r="AE20" s="34"/>
      <c r="AF20" s="34"/>
      <c r="AG20" s="34"/>
      <c r="AH20" s="34"/>
    </row>
    <row r="21" spans="1:34" ht="124.2" customHeight="1" thickBot="1">
      <c r="A21" s="45" t="s">
        <v>794</v>
      </c>
      <c r="B21" s="111" t="s">
        <v>428</v>
      </c>
      <c r="C21" s="199" t="s">
        <v>800</v>
      </c>
      <c r="D21" s="124" t="s">
        <v>803</v>
      </c>
      <c r="E21" s="123" t="s">
        <v>431</v>
      </c>
      <c r="F21" s="114">
        <v>5</v>
      </c>
      <c r="G21" s="115">
        <v>5900</v>
      </c>
      <c r="H21" s="116">
        <f t="shared" si="2"/>
        <v>29500</v>
      </c>
      <c r="I21" s="114">
        <v>5</v>
      </c>
      <c r="J21" s="115">
        <v>5900</v>
      </c>
      <c r="K21" s="116">
        <f t="shared" si="3"/>
        <v>29500</v>
      </c>
      <c r="L21" s="117"/>
      <c r="M21" s="118"/>
      <c r="N21" s="116">
        <f t="shared" si="4"/>
        <v>0</v>
      </c>
      <c r="O21" s="117"/>
      <c r="P21" s="118"/>
      <c r="Q21" s="116">
        <f t="shared" si="5"/>
        <v>0</v>
      </c>
      <c r="R21" s="117"/>
      <c r="S21" s="118"/>
      <c r="T21" s="116">
        <f t="shared" si="6"/>
        <v>0</v>
      </c>
      <c r="U21" s="117"/>
      <c r="V21" s="118"/>
      <c r="W21" s="116">
        <f t="shared" si="7"/>
        <v>0</v>
      </c>
      <c r="X21" s="119">
        <f t="shared" si="8"/>
        <v>29500</v>
      </c>
      <c r="Y21" s="120">
        <f t="shared" si="9"/>
        <v>29500</v>
      </c>
      <c r="Z21" s="120">
        <f t="shared" si="10"/>
        <v>0</v>
      </c>
      <c r="AA21" s="121">
        <f t="shared" si="11"/>
        <v>0</v>
      </c>
      <c r="AB21" s="122"/>
      <c r="AC21" s="33"/>
      <c r="AD21" s="34"/>
      <c r="AE21" s="34"/>
      <c r="AF21" s="34"/>
      <c r="AG21" s="34"/>
      <c r="AH21" s="34"/>
    </row>
    <row r="22" spans="1:34" ht="82.8" customHeight="1" thickBot="1">
      <c r="A22" s="45" t="s">
        <v>794</v>
      </c>
      <c r="B22" s="111" t="s">
        <v>428</v>
      </c>
      <c r="C22" s="199" t="s">
        <v>802</v>
      </c>
      <c r="D22" s="112" t="s">
        <v>805</v>
      </c>
      <c r="E22" s="123" t="s">
        <v>431</v>
      </c>
      <c r="F22" s="114">
        <v>4</v>
      </c>
      <c r="G22" s="115">
        <v>5900</v>
      </c>
      <c r="H22" s="116">
        <f t="shared" si="2"/>
        <v>23600</v>
      </c>
      <c r="I22" s="114">
        <v>4</v>
      </c>
      <c r="J22" s="115">
        <v>5900</v>
      </c>
      <c r="K22" s="116">
        <f t="shared" si="3"/>
        <v>23600</v>
      </c>
      <c r="L22" s="117"/>
      <c r="M22" s="118"/>
      <c r="N22" s="116">
        <f t="shared" si="4"/>
        <v>0</v>
      </c>
      <c r="O22" s="117"/>
      <c r="P22" s="118"/>
      <c r="Q22" s="116">
        <f t="shared" si="5"/>
        <v>0</v>
      </c>
      <c r="R22" s="117"/>
      <c r="S22" s="118"/>
      <c r="T22" s="116">
        <f t="shared" si="6"/>
        <v>0</v>
      </c>
      <c r="U22" s="117"/>
      <c r="V22" s="118"/>
      <c r="W22" s="116">
        <f t="shared" si="7"/>
        <v>0</v>
      </c>
      <c r="X22" s="119">
        <f t="shared" si="8"/>
        <v>23600</v>
      </c>
      <c r="Y22" s="120">
        <f t="shared" si="9"/>
        <v>23600</v>
      </c>
      <c r="Z22" s="120">
        <f t="shared" si="10"/>
        <v>0</v>
      </c>
      <c r="AA22" s="121">
        <f t="shared" si="11"/>
        <v>0</v>
      </c>
      <c r="AB22" s="122"/>
      <c r="AC22" s="33"/>
      <c r="AD22" s="34"/>
      <c r="AE22" s="34"/>
      <c r="AF22" s="34"/>
      <c r="AG22" s="34"/>
      <c r="AH22" s="34"/>
    </row>
    <row r="23" spans="1:34" ht="77.400000000000006" customHeight="1" thickBot="1">
      <c r="A23" s="45" t="s">
        <v>794</v>
      </c>
      <c r="B23" s="111" t="s">
        <v>428</v>
      </c>
      <c r="C23" s="199" t="s">
        <v>804</v>
      </c>
      <c r="D23" s="125" t="s">
        <v>807</v>
      </c>
      <c r="E23" s="123" t="s">
        <v>431</v>
      </c>
      <c r="F23" s="115">
        <v>5</v>
      </c>
      <c r="G23" s="126">
        <v>6900</v>
      </c>
      <c r="H23" s="116">
        <f t="shared" si="2"/>
        <v>34500</v>
      </c>
      <c r="I23" s="115">
        <v>5</v>
      </c>
      <c r="J23" s="126">
        <v>6900</v>
      </c>
      <c r="K23" s="116">
        <f t="shared" si="3"/>
        <v>34500</v>
      </c>
      <c r="L23" s="117"/>
      <c r="M23" s="118"/>
      <c r="N23" s="116">
        <f t="shared" si="4"/>
        <v>0</v>
      </c>
      <c r="O23" s="117"/>
      <c r="P23" s="118"/>
      <c r="Q23" s="116">
        <f t="shared" si="5"/>
        <v>0</v>
      </c>
      <c r="R23" s="117"/>
      <c r="S23" s="118"/>
      <c r="T23" s="116">
        <f t="shared" si="6"/>
        <v>0</v>
      </c>
      <c r="U23" s="117"/>
      <c r="V23" s="118"/>
      <c r="W23" s="116">
        <f t="shared" si="7"/>
        <v>0</v>
      </c>
      <c r="X23" s="119">
        <f t="shared" si="8"/>
        <v>34500</v>
      </c>
      <c r="Y23" s="120">
        <f t="shared" si="9"/>
        <v>34500</v>
      </c>
      <c r="Z23" s="120">
        <f t="shared" si="10"/>
        <v>0</v>
      </c>
      <c r="AA23" s="121">
        <f t="shared" si="11"/>
        <v>0</v>
      </c>
      <c r="AB23" s="122"/>
      <c r="AC23" s="33"/>
      <c r="AD23" s="34"/>
      <c r="AE23" s="34"/>
      <c r="AF23" s="34"/>
      <c r="AG23" s="34"/>
      <c r="AH23" s="34"/>
    </row>
    <row r="24" spans="1:34" ht="91.8" customHeight="1" thickBot="1">
      <c r="A24" s="45" t="s">
        <v>794</v>
      </c>
      <c r="B24" s="111" t="s">
        <v>428</v>
      </c>
      <c r="C24" s="199" t="s">
        <v>806</v>
      </c>
      <c r="D24" s="112" t="s">
        <v>809</v>
      </c>
      <c r="E24" s="54" t="s">
        <v>431</v>
      </c>
      <c r="F24" s="114">
        <v>8</v>
      </c>
      <c r="G24" s="115">
        <v>7762.5</v>
      </c>
      <c r="H24" s="116">
        <f t="shared" si="2"/>
        <v>62100</v>
      </c>
      <c r="I24" s="114">
        <v>8</v>
      </c>
      <c r="J24" s="115">
        <v>7762.5</v>
      </c>
      <c r="K24" s="116">
        <f t="shared" si="3"/>
        <v>62100</v>
      </c>
      <c r="L24" s="117"/>
      <c r="M24" s="118"/>
      <c r="N24" s="116">
        <f t="shared" si="4"/>
        <v>0</v>
      </c>
      <c r="O24" s="117"/>
      <c r="P24" s="118"/>
      <c r="Q24" s="116">
        <f t="shared" si="5"/>
        <v>0</v>
      </c>
      <c r="R24" s="117"/>
      <c r="S24" s="118"/>
      <c r="T24" s="116">
        <f t="shared" si="6"/>
        <v>0</v>
      </c>
      <c r="U24" s="117"/>
      <c r="V24" s="118"/>
      <c r="W24" s="116">
        <f t="shared" si="7"/>
        <v>0</v>
      </c>
      <c r="X24" s="119">
        <f t="shared" si="8"/>
        <v>62100</v>
      </c>
      <c r="Y24" s="120">
        <f t="shared" si="9"/>
        <v>62100</v>
      </c>
      <c r="Z24" s="120">
        <f t="shared" si="10"/>
        <v>0</v>
      </c>
      <c r="AA24" s="121">
        <f t="shared" si="11"/>
        <v>0</v>
      </c>
      <c r="AB24" s="122"/>
      <c r="AC24" s="33"/>
      <c r="AD24" s="34"/>
      <c r="AE24" s="34"/>
      <c r="AF24" s="34"/>
      <c r="AG24" s="34"/>
      <c r="AH24" s="34"/>
    </row>
    <row r="25" spans="1:34" ht="102.6" customHeight="1" thickBot="1">
      <c r="A25" s="45" t="s">
        <v>794</v>
      </c>
      <c r="B25" s="111" t="s">
        <v>428</v>
      </c>
      <c r="C25" s="199" t="s">
        <v>808</v>
      </c>
      <c r="D25" s="112" t="s">
        <v>811</v>
      </c>
      <c r="E25" s="123" t="s">
        <v>431</v>
      </c>
      <c r="F25" s="114">
        <v>8</v>
      </c>
      <c r="G25" s="115">
        <v>12262.5</v>
      </c>
      <c r="H25" s="116">
        <f t="shared" si="2"/>
        <v>98100</v>
      </c>
      <c r="I25" s="114">
        <v>8</v>
      </c>
      <c r="J25" s="115">
        <v>12262.5</v>
      </c>
      <c r="K25" s="116">
        <f t="shared" si="3"/>
        <v>98100</v>
      </c>
      <c r="L25" s="117"/>
      <c r="M25" s="118"/>
      <c r="N25" s="116">
        <f t="shared" si="4"/>
        <v>0</v>
      </c>
      <c r="O25" s="117"/>
      <c r="P25" s="118"/>
      <c r="Q25" s="116">
        <f t="shared" si="5"/>
        <v>0</v>
      </c>
      <c r="R25" s="117"/>
      <c r="S25" s="118"/>
      <c r="T25" s="116">
        <f t="shared" si="6"/>
        <v>0</v>
      </c>
      <c r="U25" s="117"/>
      <c r="V25" s="118"/>
      <c r="W25" s="116">
        <f t="shared" si="7"/>
        <v>0</v>
      </c>
      <c r="X25" s="119">
        <f t="shared" si="8"/>
        <v>98100</v>
      </c>
      <c r="Y25" s="120">
        <f t="shared" si="9"/>
        <v>98100</v>
      </c>
      <c r="Z25" s="120">
        <f t="shared" si="10"/>
        <v>0</v>
      </c>
      <c r="AA25" s="121">
        <f t="shared" si="11"/>
        <v>0</v>
      </c>
      <c r="AB25" s="122"/>
      <c r="AC25" s="33"/>
      <c r="AD25" s="34"/>
      <c r="AE25" s="34"/>
      <c r="AF25" s="34"/>
      <c r="AG25" s="34"/>
      <c r="AH25" s="34"/>
    </row>
    <row r="26" spans="1:34" ht="115.8" customHeight="1" thickBot="1">
      <c r="A26" s="45" t="s">
        <v>794</v>
      </c>
      <c r="B26" s="111" t="s">
        <v>428</v>
      </c>
      <c r="C26" s="199" t="s">
        <v>810</v>
      </c>
      <c r="D26" s="112" t="s">
        <v>813</v>
      </c>
      <c r="E26" s="123" t="s">
        <v>431</v>
      </c>
      <c r="F26" s="114">
        <v>4</v>
      </c>
      <c r="G26" s="115">
        <v>5900</v>
      </c>
      <c r="H26" s="116">
        <f t="shared" si="2"/>
        <v>23600</v>
      </c>
      <c r="I26" s="114">
        <v>4</v>
      </c>
      <c r="J26" s="115">
        <v>5900</v>
      </c>
      <c r="K26" s="116">
        <f t="shared" si="3"/>
        <v>23600</v>
      </c>
      <c r="L26" s="117"/>
      <c r="M26" s="118"/>
      <c r="N26" s="116">
        <f t="shared" si="4"/>
        <v>0</v>
      </c>
      <c r="O26" s="117"/>
      <c r="P26" s="118"/>
      <c r="Q26" s="116">
        <f t="shared" si="5"/>
        <v>0</v>
      </c>
      <c r="R26" s="117"/>
      <c r="S26" s="118"/>
      <c r="T26" s="116">
        <f t="shared" si="6"/>
        <v>0</v>
      </c>
      <c r="U26" s="117"/>
      <c r="V26" s="118"/>
      <c r="W26" s="116">
        <f t="shared" si="7"/>
        <v>0</v>
      </c>
      <c r="X26" s="119">
        <f t="shared" si="8"/>
        <v>23600</v>
      </c>
      <c r="Y26" s="120">
        <f t="shared" si="9"/>
        <v>23600</v>
      </c>
      <c r="Z26" s="120">
        <f t="shared" si="10"/>
        <v>0</v>
      </c>
      <c r="AA26" s="121">
        <f t="shared" si="11"/>
        <v>0</v>
      </c>
      <c r="AB26" s="122"/>
      <c r="AC26" s="33"/>
      <c r="AD26" s="34"/>
      <c r="AE26" s="34"/>
      <c r="AF26" s="34"/>
      <c r="AG26" s="34"/>
      <c r="AH26" s="34"/>
    </row>
    <row r="27" spans="1:34" ht="91.8" customHeight="1" thickBot="1">
      <c r="A27" s="45" t="s">
        <v>794</v>
      </c>
      <c r="B27" s="111" t="s">
        <v>428</v>
      </c>
      <c r="C27" s="199" t="s">
        <v>812</v>
      </c>
      <c r="D27" s="112" t="s">
        <v>815</v>
      </c>
      <c r="E27" s="123" t="s">
        <v>431</v>
      </c>
      <c r="F27" s="114">
        <v>4</v>
      </c>
      <c r="G27" s="127">
        <v>5900</v>
      </c>
      <c r="H27" s="116">
        <f t="shared" si="2"/>
        <v>23600</v>
      </c>
      <c r="I27" s="114">
        <v>4</v>
      </c>
      <c r="J27" s="127">
        <v>5900</v>
      </c>
      <c r="K27" s="116">
        <f t="shared" si="3"/>
        <v>23600</v>
      </c>
      <c r="L27" s="117"/>
      <c r="M27" s="118"/>
      <c r="N27" s="116">
        <f t="shared" si="4"/>
        <v>0</v>
      </c>
      <c r="O27" s="117"/>
      <c r="P27" s="118"/>
      <c r="Q27" s="116">
        <f t="shared" si="5"/>
        <v>0</v>
      </c>
      <c r="R27" s="117"/>
      <c r="S27" s="118"/>
      <c r="T27" s="116">
        <f t="shared" si="6"/>
        <v>0</v>
      </c>
      <c r="U27" s="117"/>
      <c r="V27" s="118"/>
      <c r="W27" s="116">
        <f t="shared" si="7"/>
        <v>0</v>
      </c>
      <c r="X27" s="119">
        <f t="shared" si="8"/>
        <v>23600</v>
      </c>
      <c r="Y27" s="120">
        <f t="shared" si="9"/>
        <v>23600</v>
      </c>
      <c r="Z27" s="120">
        <f t="shared" si="10"/>
        <v>0</v>
      </c>
      <c r="AA27" s="121">
        <f t="shared" si="11"/>
        <v>0</v>
      </c>
      <c r="AB27" s="122"/>
      <c r="AC27" s="33"/>
      <c r="AD27" s="34"/>
      <c r="AE27" s="34"/>
      <c r="AF27" s="34"/>
      <c r="AG27" s="34"/>
      <c r="AH27" s="34"/>
    </row>
    <row r="28" spans="1:34" ht="78.599999999999994" customHeight="1" thickBot="1">
      <c r="A28" s="45" t="s">
        <v>794</v>
      </c>
      <c r="B28" s="111" t="s">
        <v>428</v>
      </c>
      <c r="C28" s="199" t="s">
        <v>814</v>
      </c>
      <c r="D28" s="112" t="s">
        <v>816</v>
      </c>
      <c r="E28" s="128" t="s">
        <v>431</v>
      </c>
      <c r="F28" s="114">
        <v>4</v>
      </c>
      <c r="G28" s="127">
        <v>5900</v>
      </c>
      <c r="H28" s="116">
        <f t="shared" si="2"/>
        <v>23600</v>
      </c>
      <c r="I28" s="114">
        <v>4</v>
      </c>
      <c r="J28" s="127">
        <v>5900</v>
      </c>
      <c r="K28" s="116">
        <f t="shared" si="3"/>
        <v>23600</v>
      </c>
      <c r="L28" s="117"/>
      <c r="M28" s="118"/>
      <c r="N28" s="116">
        <f t="shared" si="4"/>
        <v>0</v>
      </c>
      <c r="O28" s="117"/>
      <c r="P28" s="118"/>
      <c r="Q28" s="116">
        <f t="shared" si="5"/>
        <v>0</v>
      </c>
      <c r="R28" s="117"/>
      <c r="S28" s="118"/>
      <c r="T28" s="116">
        <f t="shared" si="6"/>
        <v>0</v>
      </c>
      <c r="U28" s="117"/>
      <c r="V28" s="118"/>
      <c r="W28" s="116">
        <f t="shared" si="7"/>
        <v>0</v>
      </c>
      <c r="X28" s="119">
        <f t="shared" si="8"/>
        <v>23600</v>
      </c>
      <c r="Y28" s="120">
        <f t="shared" si="9"/>
        <v>23600</v>
      </c>
      <c r="Z28" s="120">
        <f t="shared" si="10"/>
        <v>0</v>
      </c>
      <c r="AA28" s="121">
        <f t="shared" si="11"/>
        <v>0</v>
      </c>
      <c r="AB28" s="122"/>
      <c r="AC28" s="33"/>
      <c r="AD28" s="34"/>
      <c r="AE28" s="34"/>
      <c r="AF28" s="34"/>
      <c r="AG28" s="34"/>
      <c r="AH28" s="34"/>
    </row>
    <row r="29" spans="1:34" ht="30" customHeight="1">
      <c r="A29" s="51"/>
      <c r="B29" s="111" t="s">
        <v>428</v>
      </c>
      <c r="C29" s="412" t="s">
        <v>432</v>
      </c>
      <c r="D29" s="129" t="s">
        <v>430</v>
      </c>
      <c r="E29" s="113" t="s">
        <v>431</v>
      </c>
      <c r="F29" s="117"/>
      <c r="G29" s="118"/>
      <c r="H29" s="116">
        <f>F29*G29</f>
        <v>0</v>
      </c>
      <c r="I29" s="117"/>
      <c r="J29" s="118"/>
      <c r="K29" s="116">
        <f>I29*J29</f>
        <v>0</v>
      </c>
      <c r="L29" s="117"/>
      <c r="M29" s="118"/>
      <c r="N29" s="116">
        <f>L29*M29</f>
        <v>0</v>
      </c>
      <c r="O29" s="117"/>
      <c r="P29" s="118"/>
      <c r="Q29" s="116">
        <f>O29*P29</f>
        <v>0</v>
      </c>
      <c r="R29" s="117"/>
      <c r="S29" s="118"/>
      <c r="T29" s="116">
        <f>R29*S29</f>
        <v>0</v>
      </c>
      <c r="U29" s="117"/>
      <c r="V29" s="118"/>
      <c r="W29" s="116">
        <f>U29*V29</f>
        <v>0</v>
      </c>
      <c r="X29" s="119">
        <f>H29+N29+T29</f>
        <v>0</v>
      </c>
      <c r="Y29" s="120">
        <f>K29+Q29+W29</f>
        <v>0</v>
      </c>
      <c r="Z29" s="120">
        <f t="shared" si="0"/>
        <v>0</v>
      </c>
      <c r="AA29" s="121" t="e">
        <f t="shared" si="1"/>
        <v>#DIV/0!</v>
      </c>
      <c r="AB29" s="122"/>
      <c r="AC29" s="34"/>
      <c r="AD29" s="34"/>
      <c r="AE29" s="34"/>
      <c r="AF29" s="34"/>
      <c r="AG29" s="34"/>
      <c r="AH29" s="34"/>
    </row>
    <row r="30" spans="1:34" ht="30" customHeight="1" thickBot="1">
      <c r="A30" s="51"/>
      <c r="B30" s="130" t="s">
        <v>428</v>
      </c>
      <c r="C30" s="413" t="s">
        <v>433</v>
      </c>
      <c r="D30" s="129" t="s">
        <v>430</v>
      </c>
      <c r="E30" s="131" t="s">
        <v>431</v>
      </c>
      <c r="F30" s="132"/>
      <c r="G30" s="133"/>
      <c r="H30" s="134">
        <f>F30*G30</f>
        <v>0</v>
      </c>
      <c r="I30" s="132"/>
      <c r="J30" s="133"/>
      <c r="K30" s="134">
        <f>I30*J30</f>
        <v>0</v>
      </c>
      <c r="L30" s="132"/>
      <c r="M30" s="133"/>
      <c r="N30" s="134">
        <f>L30*M30</f>
        <v>0</v>
      </c>
      <c r="O30" s="132"/>
      <c r="P30" s="133"/>
      <c r="Q30" s="134">
        <f>O30*P30</f>
        <v>0</v>
      </c>
      <c r="R30" s="132"/>
      <c r="S30" s="118"/>
      <c r="T30" s="134">
        <f>R30*S30</f>
        <v>0</v>
      </c>
      <c r="U30" s="132"/>
      <c r="V30" s="118"/>
      <c r="W30" s="134">
        <f>U30*V30</f>
        <v>0</v>
      </c>
      <c r="X30" s="135">
        <f>H30+N30+T30</f>
        <v>0</v>
      </c>
      <c r="Y30" s="120">
        <f>K30+Q30+W30</f>
        <v>0</v>
      </c>
      <c r="Z30" s="120">
        <f t="shared" si="0"/>
        <v>0</v>
      </c>
      <c r="AA30" s="121" t="e">
        <f t="shared" si="1"/>
        <v>#DIV/0!</v>
      </c>
      <c r="AB30" s="136"/>
      <c r="AC30" s="34"/>
      <c r="AD30" s="34"/>
      <c r="AE30" s="34"/>
      <c r="AF30" s="34"/>
      <c r="AG30" s="34"/>
      <c r="AH30" s="34"/>
    </row>
    <row r="31" spans="1:34" ht="30" customHeight="1">
      <c r="A31" s="51"/>
      <c r="B31" s="102" t="s">
        <v>425</v>
      </c>
      <c r="C31" s="411" t="s">
        <v>434</v>
      </c>
      <c r="D31" s="40" t="s">
        <v>435</v>
      </c>
      <c r="E31" s="137"/>
      <c r="F31" s="138">
        <f>SUM(F32:F34)</f>
        <v>0</v>
      </c>
      <c r="G31" s="139"/>
      <c r="H31" s="140">
        <f>SUM(H32:H34)</f>
        <v>0</v>
      </c>
      <c r="I31" s="138">
        <f>SUM(I32:I34)</f>
        <v>0</v>
      </c>
      <c r="J31" s="139"/>
      <c r="K31" s="140">
        <f>SUM(K32:K34)</f>
        <v>0</v>
      </c>
      <c r="L31" s="138">
        <f>SUM(L32:L34)</f>
        <v>0</v>
      </c>
      <c r="M31" s="139"/>
      <c r="N31" s="140">
        <f>SUM(N32:N34)</f>
        <v>0</v>
      </c>
      <c r="O31" s="138">
        <f>SUM(O32:O34)</f>
        <v>0</v>
      </c>
      <c r="P31" s="139"/>
      <c r="Q31" s="140">
        <f>SUM(Q32:Q34)</f>
        <v>0</v>
      </c>
      <c r="R31" s="138">
        <f>SUM(R32:R34)</f>
        <v>0</v>
      </c>
      <c r="S31" s="139"/>
      <c r="T31" s="140">
        <f>SUM(T32:T34)</f>
        <v>0</v>
      </c>
      <c r="U31" s="138">
        <f>SUM(U32:U34)</f>
        <v>0</v>
      </c>
      <c r="V31" s="139"/>
      <c r="W31" s="140">
        <f>SUM(W32:W34)</f>
        <v>0</v>
      </c>
      <c r="X31" s="140">
        <f>SUM(X32:X34)</f>
        <v>0</v>
      </c>
      <c r="Y31" s="141">
        <f>SUM(Y32:Y34)</f>
        <v>0</v>
      </c>
      <c r="Z31" s="141">
        <f t="shared" si="0"/>
        <v>0</v>
      </c>
      <c r="AA31" s="141" t="e">
        <f t="shared" si="1"/>
        <v>#DIV/0!</v>
      </c>
      <c r="AB31" s="142"/>
      <c r="AC31" s="32"/>
      <c r="AD31" s="32"/>
      <c r="AE31" s="32"/>
      <c r="AF31" s="32"/>
      <c r="AG31" s="32"/>
      <c r="AH31" s="32"/>
    </row>
    <row r="32" spans="1:34" ht="30" customHeight="1">
      <c r="A32" s="51"/>
      <c r="B32" s="111" t="s">
        <v>428</v>
      </c>
      <c r="C32" s="412" t="s">
        <v>436</v>
      </c>
      <c r="D32" s="129" t="s">
        <v>430</v>
      </c>
      <c r="E32" s="113" t="s">
        <v>431</v>
      </c>
      <c r="F32" s="117"/>
      <c r="G32" s="118"/>
      <c r="H32" s="116">
        <f>F32*G32</f>
        <v>0</v>
      </c>
      <c r="I32" s="117"/>
      <c r="J32" s="118"/>
      <c r="K32" s="116">
        <f>I32*J32</f>
        <v>0</v>
      </c>
      <c r="L32" s="117"/>
      <c r="M32" s="118"/>
      <c r="N32" s="116">
        <f>L32*M32</f>
        <v>0</v>
      </c>
      <c r="O32" s="117"/>
      <c r="P32" s="118"/>
      <c r="Q32" s="116">
        <f>O32*P32</f>
        <v>0</v>
      </c>
      <c r="R32" s="117"/>
      <c r="S32" s="118"/>
      <c r="T32" s="116">
        <f>R32*S32</f>
        <v>0</v>
      </c>
      <c r="U32" s="117"/>
      <c r="V32" s="118"/>
      <c r="W32" s="116">
        <f>U32*V32</f>
        <v>0</v>
      </c>
      <c r="X32" s="119">
        <f>H32+N32+T32</f>
        <v>0</v>
      </c>
      <c r="Y32" s="120">
        <f>K32+Q32+W32</f>
        <v>0</v>
      </c>
      <c r="Z32" s="120">
        <f t="shared" si="0"/>
        <v>0</v>
      </c>
      <c r="AA32" s="121" t="e">
        <f t="shared" si="1"/>
        <v>#DIV/0!</v>
      </c>
      <c r="AB32" s="122"/>
      <c r="AC32" s="34"/>
      <c r="AD32" s="34"/>
      <c r="AE32" s="34"/>
      <c r="AF32" s="34"/>
      <c r="AG32" s="34"/>
      <c r="AH32" s="34"/>
    </row>
    <row r="33" spans="1:34" ht="30" customHeight="1">
      <c r="A33" s="51"/>
      <c r="B33" s="111" t="s">
        <v>428</v>
      </c>
      <c r="C33" s="412" t="s">
        <v>437</v>
      </c>
      <c r="D33" s="129" t="s">
        <v>430</v>
      </c>
      <c r="E33" s="113" t="s">
        <v>431</v>
      </c>
      <c r="F33" s="117"/>
      <c r="G33" s="118"/>
      <c r="H33" s="116">
        <f>F33*G33</f>
        <v>0</v>
      </c>
      <c r="I33" s="117"/>
      <c r="J33" s="118"/>
      <c r="K33" s="116">
        <f>I33*J33</f>
        <v>0</v>
      </c>
      <c r="L33" s="117"/>
      <c r="M33" s="118"/>
      <c r="N33" s="116">
        <f>L33*M33</f>
        <v>0</v>
      </c>
      <c r="O33" s="117"/>
      <c r="P33" s="118"/>
      <c r="Q33" s="116">
        <f>O33*P33</f>
        <v>0</v>
      </c>
      <c r="R33" s="117"/>
      <c r="S33" s="118"/>
      <c r="T33" s="116">
        <f>R33*S33</f>
        <v>0</v>
      </c>
      <c r="U33" s="117"/>
      <c r="V33" s="118"/>
      <c r="W33" s="116">
        <f>U33*V33</f>
        <v>0</v>
      </c>
      <c r="X33" s="119">
        <f>H33+N33+T33</f>
        <v>0</v>
      </c>
      <c r="Y33" s="120">
        <f>K33+Q33+W33</f>
        <v>0</v>
      </c>
      <c r="Z33" s="120">
        <f t="shared" si="0"/>
        <v>0</v>
      </c>
      <c r="AA33" s="121" t="e">
        <f t="shared" si="1"/>
        <v>#DIV/0!</v>
      </c>
      <c r="AB33" s="122"/>
      <c r="AC33" s="34"/>
      <c r="AD33" s="34"/>
      <c r="AE33" s="34"/>
      <c r="AF33" s="34"/>
      <c r="AG33" s="34"/>
      <c r="AH33" s="34"/>
    </row>
    <row r="34" spans="1:34" ht="30" customHeight="1">
      <c r="A34" s="51"/>
      <c r="B34" s="143" t="s">
        <v>428</v>
      </c>
      <c r="C34" s="413" t="s">
        <v>438</v>
      </c>
      <c r="D34" s="129" t="s">
        <v>430</v>
      </c>
      <c r="E34" s="144" t="s">
        <v>431</v>
      </c>
      <c r="F34" s="145"/>
      <c r="G34" s="146"/>
      <c r="H34" s="147">
        <f>F34*G34</f>
        <v>0</v>
      </c>
      <c r="I34" s="145"/>
      <c r="J34" s="146"/>
      <c r="K34" s="147">
        <f>I34*J34</f>
        <v>0</v>
      </c>
      <c r="L34" s="145"/>
      <c r="M34" s="146"/>
      <c r="N34" s="147">
        <f>L34*M34</f>
        <v>0</v>
      </c>
      <c r="O34" s="145"/>
      <c r="P34" s="146"/>
      <c r="Q34" s="147">
        <f>O34*P34</f>
        <v>0</v>
      </c>
      <c r="R34" s="145"/>
      <c r="S34" s="146"/>
      <c r="T34" s="147">
        <f>R34*S34</f>
        <v>0</v>
      </c>
      <c r="U34" s="145"/>
      <c r="V34" s="146"/>
      <c r="W34" s="147">
        <f>U34*V34</f>
        <v>0</v>
      </c>
      <c r="X34" s="135">
        <f>H34+N34+T34</f>
        <v>0</v>
      </c>
      <c r="Y34" s="120">
        <f>K34+Q34+W34</f>
        <v>0</v>
      </c>
      <c r="Z34" s="120">
        <f t="shared" si="0"/>
        <v>0</v>
      </c>
      <c r="AA34" s="121" t="e">
        <f t="shared" si="1"/>
        <v>#DIV/0!</v>
      </c>
      <c r="AB34" s="148"/>
      <c r="AC34" s="34"/>
      <c r="AD34" s="34"/>
      <c r="AE34" s="34"/>
      <c r="AF34" s="34"/>
      <c r="AG34" s="34"/>
      <c r="AH34" s="34"/>
    </row>
    <row r="35" spans="1:34" ht="30" customHeight="1" thickBot="1">
      <c r="A35" s="51"/>
      <c r="B35" s="102" t="s">
        <v>425</v>
      </c>
      <c r="C35" s="411" t="s">
        <v>439</v>
      </c>
      <c r="D35" s="38" t="s">
        <v>440</v>
      </c>
      <c r="E35" s="149"/>
      <c r="F35" s="150">
        <f>SUM(F36:F42)</f>
        <v>40</v>
      </c>
      <c r="G35" s="139"/>
      <c r="H35" s="140">
        <f>SUM(H36:H42)</f>
        <v>475300</v>
      </c>
      <c r="I35" s="138">
        <f>SUM(I36:I42)</f>
        <v>40</v>
      </c>
      <c r="J35" s="139"/>
      <c r="K35" s="140">
        <f>SUM(K36:K42)</f>
        <v>475300</v>
      </c>
      <c r="L35" s="138">
        <f>SUM(L36:L42)</f>
        <v>0</v>
      </c>
      <c r="M35" s="139"/>
      <c r="N35" s="140">
        <f>SUM(N36:N42)</f>
        <v>0</v>
      </c>
      <c r="O35" s="138">
        <f>SUM(O36:O42)</f>
        <v>0</v>
      </c>
      <c r="P35" s="139"/>
      <c r="Q35" s="140">
        <f>SUM(Q36:Q42)</f>
        <v>0</v>
      </c>
      <c r="R35" s="138">
        <f>SUM(R36:R42)</f>
        <v>0</v>
      </c>
      <c r="S35" s="139"/>
      <c r="T35" s="140">
        <f>SUM(T36:T42)</f>
        <v>0</v>
      </c>
      <c r="U35" s="138">
        <f>SUM(U36:U42)</f>
        <v>0</v>
      </c>
      <c r="V35" s="139"/>
      <c r="W35" s="140">
        <f>SUM(W36:W42)</f>
        <v>0</v>
      </c>
      <c r="X35" s="140">
        <f>SUM(X36:X42)</f>
        <v>475300</v>
      </c>
      <c r="Y35" s="140">
        <f>SUM(Y36:Y42)</f>
        <v>475300</v>
      </c>
      <c r="Z35" s="108">
        <f t="shared" si="0"/>
        <v>0</v>
      </c>
      <c r="AA35" s="109">
        <f t="shared" si="1"/>
        <v>0</v>
      </c>
      <c r="AB35" s="142"/>
      <c r="AC35" s="32"/>
      <c r="AD35" s="32"/>
      <c r="AE35" s="32"/>
      <c r="AF35" s="32"/>
      <c r="AG35" s="32"/>
      <c r="AH35" s="32"/>
    </row>
    <row r="36" spans="1:34" ht="55.8" customHeight="1" thickBot="1">
      <c r="A36" s="45" t="s">
        <v>783</v>
      </c>
      <c r="B36" s="111" t="s">
        <v>428</v>
      </c>
      <c r="C36" s="199" t="s">
        <v>441</v>
      </c>
      <c r="D36" s="58" t="s">
        <v>784</v>
      </c>
      <c r="E36" s="151" t="s">
        <v>431</v>
      </c>
      <c r="F36" s="152">
        <v>8</v>
      </c>
      <c r="G36" s="126">
        <v>13500</v>
      </c>
      <c r="H36" s="116">
        <f t="shared" ref="H36:H42" si="12">F36*G36</f>
        <v>108000</v>
      </c>
      <c r="I36" s="126">
        <v>8</v>
      </c>
      <c r="J36" s="115">
        <v>13500</v>
      </c>
      <c r="K36" s="116">
        <f t="shared" ref="K36:K42" si="13">I36*J36</f>
        <v>108000</v>
      </c>
      <c r="L36" s="117"/>
      <c r="M36" s="118"/>
      <c r="N36" s="116">
        <f t="shared" ref="N36:N42" si="14">L36*M36</f>
        <v>0</v>
      </c>
      <c r="O36" s="117"/>
      <c r="P36" s="118"/>
      <c r="Q36" s="116">
        <f t="shared" ref="Q36:Q42" si="15">O36*P36</f>
        <v>0</v>
      </c>
      <c r="R36" s="117"/>
      <c r="S36" s="118"/>
      <c r="T36" s="116">
        <f t="shared" ref="T36:T42" si="16">R36*S36</f>
        <v>0</v>
      </c>
      <c r="U36" s="117"/>
      <c r="V36" s="118"/>
      <c r="W36" s="116">
        <f t="shared" ref="W36:W42" si="17">U36*V36</f>
        <v>0</v>
      </c>
      <c r="X36" s="119">
        <f t="shared" ref="X36:X42" si="18">H36+N36+T36</f>
        <v>108000</v>
      </c>
      <c r="Y36" s="120">
        <f t="shared" ref="Y36:Y42" si="19">K36+Q36+W36</f>
        <v>108000</v>
      </c>
      <c r="Z36" s="120">
        <f t="shared" si="0"/>
        <v>0</v>
      </c>
      <c r="AA36" s="121">
        <f t="shared" si="1"/>
        <v>0</v>
      </c>
      <c r="AB36" s="122"/>
      <c r="AC36" s="34"/>
      <c r="AD36" s="34"/>
      <c r="AE36" s="34"/>
      <c r="AF36" s="34"/>
      <c r="AG36" s="34"/>
      <c r="AH36" s="34"/>
    </row>
    <row r="37" spans="1:34" ht="66" customHeight="1" thickBot="1">
      <c r="A37" s="49" t="s">
        <v>783</v>
      </c>
      <c r="B37" s="130" t="s">
        <v>428</v>
      </c>
      <c r="C37" s="161" t="s">
        <v>443</v>
      </c>
      <c r="D37" s="153" t="s">
        <v>785</v>
      </c>
      <c r="E37" s="154" t="s">
        <v>431</v>
      </c>
      <c r="F37" s="155">
        <v>8</v>
      </c>
      <c r="G37" s="156">
        <v>10012.5</v>
      </c>
      <c r="H37" s="134">
        <f t="shared" si="12"/>
        <v>80100</v>
      </c>
      <c r="I37" s="157">
        <v>8</v>
      </c>
      <c r="J37" s="158">
        <v>10012.5</v>
      </c>
      <c r="K37" s="116">
        <f t="shared" si="13"/>
        <v>80100</v>
      </c>
      <c r="L37" s="117"/>
      <c r="M37" s="118"/>
      <c r="N37" s="116">
        <f t="shared" si="14"/>
        <v>0</v>
      </c>
      <c r="O37" s="117"/>
      <c r="P37" s="118"/>
      <c r="Q37" s="116">
        <f t="shared" si="15"/>
        <v>0</v>
      </c>
      <c r="R37" s="117"/>
      <c r="S37" s="118"/>
      <c r="T37" s="116">
        <f t="shared" si="16"/>
        <v>0</v>
      </c>
      <c r="U37" s="117"/>
      <c r="V37" s="118"/>
      <c r="W37" s="116">
        <f t="shared" si="17"/>
        <v>0</v>
      </c>
      <c r="X37" s="119">
        <f t="shared" si="18"/>
        <v>80100</v>
      </c>
      <c r="Y37" s="120">
        <f t="shared" si="19"/>
        <v>80100</v>
      </c>
      <c r="Z37" s="120">
        <f t="shared" si="0"/>
        <v>0</v>
      </c>
      <c r="AA37" s="121">
        <f t="shared" si="1"/>
        <v>0</v>
      </c>
      <c r="AB37" s="122"/>
      <c r="AC37" s="34"/>
      <c r="AD37" s="34"/>
      <c r="AE37" s="34"/>
      <c r="AF37" s="34"/>
      <c r="AG37" s="34"/>
      <c r="AH37" s="34"/>
    </row>
    <row r="38" spans="1:34" ht="66" customHeight="1" thickBot="1">
      <c r="A38" s="45" t="s">
        <v>786</v>
      </c>
      <c r="B38" s="159" t="s">
        <v>428</v>
      </c>
      <c r="C38" s="161" t="s">
        <v>441</v>
      </c>
      <c r="D38" s="58" t="s">
        <v>787</v>
      </c>
      <c r="E38" s="154" t="s">
        <v>431</v>
      </c>
      <c r="F38" s="160">
        <v>8</v>
      </c>
      <c r="G38" s="115">
        <v>13500</v>
      </c>
      <c r="H38" s="134">
        <f t="shared" si="12"/>
        <v>108000</v>
      </c>
      <c r="I38" s="160">
        <v>8</v>
      </c>
      <c r="J38" s="115">
        <v>13500</v>
      </c>
      <c r="K38" s="116">
        <f t="shared" si="13"/>
        <v>108000</v>
      </c>
      <c r="L38" s="132"/>
      <c r="M38" s="133"/>
      <c r="N38" s="116">
        <f t="shared" si="14"/>
        <v>0</v>
      </c>
      <c r="O38" s="117"/>
      <c r="P38" s="118"/>
      <c r="Q38" s="116">
        <f t="shared" si="15"/>
        <v>0</v>
      </c>
      <c r="R38" s="117"/>
      <c r="S38" s="118"/>
      <c r="T38" s="116">
        <f t="shared" si="16"/>
        <v>0</v>
      </c>
      <c r="U38" s="117"/>
      <c r="V38" s="118"/>
      <c r="W38" s="116">
        <f t="shared" si="17"/>
        <v>0</v>
      </c>
      <c r="X38" s="119">
        <f t="shared" si="18"/>
        <v>108000</v>
      </c>
      <c r="Y38" s="120">
        <f t="shared" si="19"/>
        <v>108000</v>
      </c>
      <c r="Z38" s="120">
        <f>X38-Y38</f>
        <v>0</v>
      </c>
      <c r="AA38" s="121">
        <f>Z38/X38</f>
        <v>0</v>
      </c>
      <c r="AB38" s="136"/>
      <c r="AC38" s="34"/>
      <c r="AD38" s="34"/>
      <c r="AE38" s="34"/>
      <c r="AF38" s="34"/>
      <c r="AG38" s="34"/>
      <c r="AH38" s="34"/>
    </row>
    <row r="39" spans="1:34" ht="66" customHeight="1" thickBot="1">
      <c r="A39" s="45" t="s">
        <v>786</v>
      </c>
      <c r="B39" s="159" t="s">
        <v>428</v>
      </c>
      <c r="C39" s="161" t="s">
        <v>443</v>
      </c>
      <c r="D39" s="58" t="s">
        <v>788</v>
      </c>
      <c r="E39" s="154" t="s">
        <v>431</v>
      </c>
      <c r="F39" s="160">
        <v>4</v>
      </c>
      <c r="G39" s="115">
        <v>8900</v>
      </c>
      <c r="H39" s="134">
        <f t="shared" si="12"/>
        <v>35600</v>
      </c>
      <c r="I39" s="160">
        <v>4</v>
      </c>
      <c r="J39" s="115">
        <v>8900</v>
      </c>
      <c r="K39" s="116">
        <f t="shared" si="13"/>
        <v>35600</v>
      </c>
      <c r="L39" s="132"/>
      <c r="M39" s="133"/>
      <c r="N39" s="116">
        <f t="shared" si="14"/>
        <v>0</v>
      </c>
      <c r="O39" s="117"/>
      <c r="P39" s="118"/>
      <c r="Q39" s="116">
        <f t="shared" si="15"/>
        <v>0</v>
      </c>
      <c r="R39" s="117"/>
      <c r="S39" s="118"/>
      <c r="T39" s="116">
        <f t="shared" si="16"/>
        <v>0</v>
      </c>
      <c r="U39" s="117"/>
      <c r="V39" s="118"/>
      <c r="W39" s="116">
        <f t="shared" si="17"/>
        <v>0</v>
      </c>
      <c r="X39" s="119">
        <f t="shared" si="18"/>
        <v>35600</v>
      </c>
      <c r="Y39" s="120">
        <f t="shared" si="19"/>
        <v>35600</v>
      </c>
      <c r="Z39" s="120">
        <f>X39-Y39</f>
        <v>0</v>
      </c>
      <c r="AA39" s="121">
        <f>Z39/X39</f>
        <v>0</v>
      </c>
      <c r="AB39" s="136"/>
      <c r="AC39" s="34"/>
      <c r="AD39" s="34"/>
      <c r="AE39" s="34"/>
      <c r="AF39" s="34"/>
      <c r="AG39" s="34"/>
      <c r="AH39" s="34"/>
    </row>
    <row r="40" spans="1:34" ht="59.4" customHeight="1" thickBot="1">
      <c r="A40" s="45" t="s">
        <v>789</v>
      </c>
      <c r="B40" s="159" t="s">
        <v>428</v>
      </c>
      <c r="C40" s="161" t="s">
        <v>790</v>
      </c>
      <c r="D40" s="58" t="s">
        <v>791</v>
      </c>
      <c r="E40" s="123" t="s">
        <v>431</v>
      </c>
      <c r="F40" s="160">
        <v>8</v>
      </c>
      <c r="G40" s="115">
        <v>13500</v>
      </c>
      <c r="H40" s="134">
        <f t="shared" si="12"/>
        <v>108000</v>
      </c>
      <c r="I40" s="160">
        <v>8</v>
      </c>
      <c r="J40" s="115">
        <v>13500</v>
      </c>
      <c r="K40" s="116">
        <f t="shared" si="13"/>
        <v>108000</v>
      </c>
      <c r="L40" s="132"/>
      <c r="M40" s="133"/>
      <c r="N40" s="116">
        <f t="shared" si="14"/>
        <v>0</v>
      </c>
      <c r="O40" s="117"/>
      <c r="P40" s="118"/>
      <c r="Q40" s="116">
        <f t="shared" si="15"/>
        <v>0</v>
      </c>
      <c r="R40" s="117"/>
      <c r="S40" s="118"/>
      <c r="T40" s="116">
        <f t="shared" si="16"/>
        <v>0</v>
      </c>
      <c r="U40" s="117"/>
      <c r="V40" s="118"/>
      <c r="W40" s="116">
        <f t="shared" si="17"/>
        <v>0</v>
      </c>
      <c r="X40" s="119">
        <f t="shared" si="18"/>
        <v>108000</v>
      </c>
      <c r="Y40" s="120">
        <f t="shared" si="19"/>
        <v>108000</v>
      </c>
      <c r="Z40" s="120">
        <f>X40-Y40</f>
        <v>0</v>
      </c>
      <c r="AA40" s="121">
        <f>Z40/X40</f>
        <v>0</v>
      </c>
      <c r="AB40" s="136"/>
      <c r="AC40" s="34"/>
      <c r="AD40" s="34"/>
      <c r="AE40" s="34"/>
      <c r="AF40" s="34"/>
      <c r="AG40" s="34"/>
      <c r="AH40" s="34"/>
    </row>
    <row r="41" spans="1:34" ht="66.599999999999994" customHeight="1" thickBot="1">
      <c r="A41" s="45" t="s">
        <v>789</v>
      </c>
      <c r="B41" s="159" t="s">
        <v>428</v>
      </c>
      <c r="C41" s="161" t="s">
        <v>792</v>
      </c>
      <c r="D41" s="58" t="s">
        <v>793</v>
      </c>
      <c r="E41" s="123" t="s">
        <v>431</v>
      </c>
      <c r="F41" s="160">
        <v>4</v>
      </c>
      <c r="G41" s="115">
        <v>8900</v>
      </c>
      <c r="H41" s="162">
        <f t="shared" si="12"/>
        <v>35600</v>
      </c>
      <c r="I41" s="160">
        <v>4</v>
      </c>
      <c r="J41" s="115">
        <v>8900</v>
      </c>
      <c r="K41" s="116">
        <f t="shared" si="13"/>
        <v>35600</v>
      </c>
      <c r="L41" s="132"/>
      <c r="M41" s="133"/>
      <c r="N41" s="116">
        <f t="shared" si="14"/>
        <v>0</v>
      </c>
      <c r="O41" s="117"/>
      <c r="P41" s="118"/>
      <c r="Q41" s="116">
        <f t="shared" si="15"/>
        <v>0</v>
      </c>
      <c r="R41" s="117"/>
      <c r="S41" s="118"/>
      <c r="T41" s="116">
        <f t="shared" si="16"/>
        <v>0</v>
      </c>
      <c r="U41" s="117"/>
      <c r="V41" s="118"/>
      <c r="W41" s="116">
        <f t="shared" si="17"/>
        <v>0</v>
      </c>
      <c r="X41" s="119">
        <f t="shared" si="18"/>
        <v>35600</v>
      </c>
      <c r="Y41" s="120">
        <f t="shared" si="19"/>
        <v>35600</v>
      </c>
      <c r="Z41" s="120">
        <f>X41-Y41</f>
        <v>0</v>
      </c>
      <c r="AA41" s="121">
        <f>Z41/X41</f>
        <v>0</v>
      </c>
      <c r="AB41" s="136"/>
      <c r="AC41" s="34"/>
      <c r="AD41" s="34"/>
      <c r="AE41" s="34"/>
      <c r="AF41" s="34"/>
      <c r="AG41" s="34"/>
      <c r="AH41" s="34"/>
    </row>
    <row r="42" spans="1:34" ht="30" customHeight="1" thickBot="1">
      <c r="A42" s="52"/>
      <c r="B42" s="163" t="s">
        <v>428</v>
      </c>
      <c r="C42" s="414" t="s">
        <v>444</v>
      </c>
      <c r="D42" s="164" t="s">
        <v>442</v>
      </c>
      <c r="E42" s="165" t="s">
        <v>431</v>
      </c>
      <c r="F42" s="166"/>
      <c r="G42" s="167"/>
      <c r="H42" s="162">
        <f t="shared" si="12"/>
        <v>0</v>
      </c>
      <c r="I42" s="168"/>
      <c r="J42" s="133"/>
      <c r="K42" s="134">
        <f t="shared" si="13"/>
        <v>0</v>
      </c>
      <c r="L42" s="145"/>
      <c r="M42" s="146"/>
      <c r="N42" s="147">
        <f t="shared" si="14"/>
        <v>0</v>
      </c>
      <c r="O42" s="145"/>
      <c r="P42" s="146"/>
      <c r="Q42" s="147">
        <f t="shared" si="15"/>
        <v>0</v>
      </c>
      <c r="R42" s="145"/>
      <c r="S42" s="146"/>
      <c r="T42" s="147">
        <f t="shared" si="16"/>
        <v>0</v>
      </c>
      <c r="U42" s="145"/>
      <c r="V42" s="146"/>
      <c r="W42" s="147">
        <f t="shared" si="17"/>
        <v>0</v>
      </c>
      <c r="X42" s="135">
        <f t="shared" si="18"/>
        <v>0</v>
      </c>
      <c r="Y42" s="120">
        <f t="shared" si="19"/>
        <v>0</v>
      </c>
      <c r="Z42" s="120">
        <f t="shared" si="0"/>
        <v>0</v>
      </c>
      <c r="AA42" s="121" t="e">
        <f t="shared" si="1"/>
        <v>#DIV/0!</v>
      </c>
      <c r="AB42" s="148"/>
      <c r="AC42" s="34"/>
      <c r="AD42" s="34"/>
      <c r="AE42" s="34"/>
      <c r="AF42" s="34"/>
      <c r="AG42" s="34"/>
      <c r="AH42" s="34"/>
    </row>
    <row r="43" spans="1:34" ht="30" customHeight="1">
      <c r="A43" s="51"/>
      <c r="B43" s="102" t="s">
        <v>423</v>
      </c>
      <c r="C43" s="415" t="s">
        <v>445</v>
      </c>
      <c r="D43" s="40" t="s">
        <v>446</v>
      </c>
      <c r="E43" s="137"/>
      <c r="F43" s="138">
        <f>SUM(F44:F46)</f>
        <v>1210800</v>
      </c>
      <c r="G43" s="139"/>
      <c r="H43" s="107">
        <f>SUM(H44:H46)</f>
        <v>266376</v>
      </c>
      <c r="I43" s="138">
        <f>SUM(I44:I46)</f>
        <v>1210800</v>
      </c>
      <c r="J43" s="139"/>
      <c r="K43" s="140">
        <f>SUM(K44:K46)</f>
        <v>266376</v>
      </c>
      <c r="L43" s="138">
        <f>SUM(L44:L46)</f>
        <v>0</v>
      </c>
      <c r="M43" s="139"/>
      <c r="N43" s="140">
        <f>SUM(N44:N46)</f>
        <v>0</v>
      </c>
      <c r="O43" s="138">
        <f>SUM(O44:O46)</f>
        <v>0</v>
      </c>
      <c r="P43" s="139"/>
      <c r="Q43" s="140">
        <f>SUM(Q44:Q46)</f>
        <v>0</v>
      </c>
      <c r="R43" s="138">
        <f>SUM(R44:R46)</f>
        <v>0</v>
      </c>
      <c r="S43" s="139"/>
      <c r="T43" s="140">
        <f>SUM(T44:T46)</f>
        <v>0</v>
      </c>
      <c r="U43" s="138">
        <f>SUM(U44:U46)</f>
        <v>0</v>
      </c>
      <c r="V43" s="139"/>
      <c r="W43" s="140">
        <f>SUM(W44:W46)</f>
        <v>0</v>
      </c>
      <c r="X43" s="140">
        <f>SUM(X44:X46)</f>
        <v>266376</v>
      </c>
      <c r="Y43" s="140">
        <f>SUM(Y44:Y46)</f>
        <v>266376</v>
      </c>
      <c r="Z43" s="108">
        <f t="shared" si="0"/>
        <v>0</v>
      </c>
      <c r="AA43" s="109">
        <f t="shared" si="1"/>
        <v>0</v>
      </c>
      <c r="AB43" s="142"/>
      <c r="AC43" s="6"/>
      <c r="AD43" s="6"/>
      <c r="AE43" s="6"/>
      <c r="AF43" s="6"/>
      <c r="AG43" s="6"/>
      <c r="AH43" s="6"/>
    </row>
    <row r="44" spans="1:34" ht="30" customHeight="1">
      <c r="A44" s="51"/>
      <c r="B44" s="169" t="s">
        <v>428</v>
      </c>
      <c r="C44" s="416" t="s">
        <v>447</v>
      </c>
      <c r="D44" s="129" t="s">
        <v>448</v>
      </c>
      <c r="E44" s="170"/>
      <c r="F44" s="171">
        <f>H15</f>
        <v>735500</v>
      </c>
      <c r="G44" s="172">
        <v>0.22</v>
      </c>
      <c r="H44" s="173">
        <f>F44*G44</f>
        <v>161810</v>
      </c>
      <c r="I44" s="171">
        <f>K15</f>
        <v>735500</v>
      </c>
      <c r="J44" s="172">
        <v>0.22</v>
      </c>
      <c r="K44" s="173">
        <f>I44*J44</f>
        <v>161810</v>
      </c>
      <c r="L44" s="171">
        <f>N15</f>
        <v>0</v>
      </c>
      <c r="M44" s="172">
        <v>0.22</v>
      </c>
      <c r="N44" s="173">
        <f>L44*M44</f>
        <v>0</v>
      </c>
      <c r="O44" s="171">
        <f>Q15</f>
        <v>0</v>
      </c>
      <c r="P44" s="172">
        <v>0.22</v>
      </c>
      <c r="Q44" s="173">
        <f>O44*P44</f>
        <v>0</v>
      </c>
      <c r="R44" s="171">
        <f>T15</f>
        <v>0</v>
      </c>
      <c r="S44" s="172">
        <v>0.22</v>
      </c>
      <c r="T44" s="173">
        <f>R44*S44</f>
        <v>0</v>
      </c>
      <c r="U44" s="171">
        <f>W15</f>
        <v>0</v>
      </c>
      <c r="V44" s="172">
        <v>0.22</v>
      </c>
      <c r="W44" s="173">
        <f>U44*V44</f>
        <v>0</v>
      </c>
      <c r="X44" s="120">
        <f>H44+N44+T44</f>
        <v>161810</v>
      </c>
      <c r="Y44" s="120">
        <f>K44+Q44+W44</f>
        <v>161810</v>
      </c>
      <c r="Z44" s="120">
        <f t="shared" si="0"/>
        <v>0</v>
      </c>
      <c r="AA44" s="121">
        <f t="shared" si="1"/>
        <v>0</v>
      </c>
      <c r="AB44" s="174"/>
      <c r="AC44" s="33"/>
      <c r="AD44" s="34"/>
      <c r="AE44" s="34"/>
      <c r="AF44" s="34"/>
      <c r="AG44" s="34"/>
      <c r="AH44" s="34"/>
    </row>
    <row r="45" spans="1:34" ht="30" customHeight="1">
      <c r="A45" s="51"/>
      <c r="B45" s="111" t="s">
        <v>428</v>
      </c>
      <c r="C45" s="412" t="s">
        <v>449</v>
      </c>
      <c r="D45" s="129" t="s">
        <v>450</v>
      </c>
      <c r="E45" s="113"/>
      <c r="F45" s="117">
        <f>H31</f>
        <v>0</v>
      </c>
      <c r="G45" s="118">
        <v>0.22</v>
      </c>
      <c r="H45" s="116">
        <f>F45*G45</f>
        <v>0</v>
      </c>
      <c r="I45" s="117">
        <f>K31</f>
        <v>0</v>
      </c>
      <c r="J45" s="118">
        <v>0.22</v>
      </c>
      <c r="K45" s="116">
        <f>I45*J45</f>
        <v>0</v>
      </c>
      <c r="L45" s="117">
        <f>N31</f>
        <v>0</v>
      </c>
      <c r="M45" s="118">
        <v>0.22</v>
      </c>
      <c r="N45" s="116">
        <f>L45*M45</f>
        <v>0</v>
      </c>
      <c r="O45" s="117">
        <f>Q31</f>
        <v>0</v>
      </c>
      <c r="P45" s="118">
        <v>0.22</v>
      </c>
      <c r="Q45" s="116">
        <f>O45*P45</f>
        <v>0</v>
      </c>
      <c r="R45" s="117">
        <f>T31</f>
        <v>0</v>
      </c>
      <c r="S45" s="118">
        <v>0.22</v>
      </c>
      <c r="T45" s="116">
        <f>R45*S45</f>
        <v>0</v>
      </c>
      <c r="U45" s="117">
        <f>W31</f>
        <v>0</v>
      </c>
      <c r="V45" s="118">
        <v>0.22</v>
      </c>
      <c r="W45" s="116">
        <f>U45*V45</f>
        <v>0</v>
      </c>
      <c r="X45" s="119">
        <f>H45+N45+T45</f>
        <v>0</v>
      </c>
      <c r="Y45" s="120">
        <f>K45+Q45+W45</f>
        <v>0</v>
      </c>
      <c r="Z45" s="120">
        <f t="shared" si="0"/>
        <v>0</v>
      </c>
      <c r="AA45" s="121" t="e">
        <f t="shared" si="1"/>
        <v>#DIV/0!</v>
      </c>
      <c r="AB45" s="122"/>
      <c r="AC45" s="34"/>
      <c r="AD45" s="34"/>
      <c r="AE45" s="34"/>
      <c r="AF45" s="34"/>
      <c r="AG45" s="34"/>
      <c r="AH45" s="34"/>
    </row>
    <row r="46" spans="1:34" ht="30" customHeight="1">
      <c r="A46" s="51"/>
      <c r="B46" s="130" t="s">
        <v>428</v>
      </c>
      <c r="C46" s="417" t="s">
        <v>451</v>
      </c>
      <c r="D46" s="36" t="s">
        <v>440</v>
      </c>
      <c r="E46" s="131"/>
      <c r="F46" s="132">
        <f>H35</f>
        <v>475300</v>
      </c>
      <c r="G46" s="133">
        <v>0.22</v>
      </c>
      <c r="H46" s="134">
        <f>F46*G46</f>
        <v>104566</v>
      </c>
      <c r="I46" s="132">
        <f>K35</f>
        <v>475300</v>
      </c>
      <c r="J46" s="133">
        <v>0.22</v>
      </c>
      <c r="K46" s="134">
        <f>I46*J46</f>
        <v>104566</v>
      </c>
      <c r="L46" s="132">
        <f>N35</f>
        <v>0</v>
      </c>
      <c r="M46" s="133">
        <v>0.22</v>
      </c>
      <c r="N46" s="134">
        <f>L46*M46</f>
        <v>0</v>
      </c>
      <c r="O46" s="132">
        <f>Q35</f>
        <v>0</v>
      </c>
      <c r="P46" s="133">
        <v>0.22</v>
      </c>
      <c r="Q46" s="134">
        <f>O46*P46</f>
        <v>0</v>
      </c>
      <c r="R46" s="132">
        <f>T35</f>
        <v>0</v>
      </c>
      <c r="S46" s="133">
        <v>0.22</v>
      </c>
      <c r="T46" s="134">
        <f>R46*S46</f>
        <v>0</v>
      </c>
      <c r="U46" s="132">
        <f>W35</f>
        <v>0</v>
      </c>
      <c r="V46" s="133">
        <v>0.22</v>
      </c>
      <c r="W46" s="134">
        <f>U46*V46</f>
        <v>0</v>
      </c>
      <c r="X46" s="135">
        <f>H46+N46+T46</f>
        <v>104566</v>
      </c>
      <c r="Y46" s="120">
        <f>K46+Q46+W46</f>
        <v>104566</v>
      </c>
      <c r="Z46" s="120">
        <f t="shared" si="0"/>
        <v>0</v>
      </c>
      <c r="AA46" s="121">
        <f t="shared" si="1"/>
        <v>0</v>
      </c>
      <c r="AB46" s="136"/>
      <c r="AC46" s="34"/>
      <c r="AD46" s="34"/>
      <c r="AE46" s="34"/>
      <c r="AF46" s="34"/>
      <c r="AG46" s="34"/>
      <c r="AH46" s="34"/>
    </row>
    <row r="47" spans="1:34" ht="30" customHeight="1">
      <c r="A47" s="51"/>
      <c r="B47" s="102" t="s">
        <v>425</v>
      </c>
      <c r="C47" s="415" t="s">
        <v>452</v>
      </c>
      <c r="D47" s="40" t="s">
        <v>453</v>
      </c>
      <c r="E47" s="137"/>
      <c r="F47" s="138">
        <f>SUM(F48:F50)</f>
        <v>0</v>
      </c>
      <c r="G47" s="139"/>
      <c r="H47" s="140">
        <f>SUM(H48:H50)</f>
        <v>0</v>
      </c>
      <c r="I47" s="138">
        <f>SUM(I48:I50)</f>
        <v>0</v>
      </c>
      <c r="J47" s="139"/>
      <c r="K47" s="140">
        <f>SUM(K48:K50)</f>
        <v>0</v>
      </c>
      <c r="L47" s="138">
        <f>SUM(L48:L50)</f>
        <v>0</v>
      </c>
      <c r="M47" s="139"/>
      <c r="N47" s="140">
        <f>SUM(N48:N50)</f>
        <v>0</v>
      </c>
      <c r="O47" s="138">
        <f>SUM(O48:O50)</f>
        <v>0</v>
      </c>
      <c r="P47" s="139"/>
      <c r="Q47" s="140">
        <f>SUM(Q48:Q50)</f>
        <v>0</v>
      </c>
      <c r="R47" s="138">
        <f>SUM(R48:R50)</f>
        <v>0</v>
      </c>
      <c r="S47" s="139"/>
      <c r="T47" s="140">
        <f>SUM(T48:T50)</f>
        <v>0</v>
      </c>
      <c r="U47" s="138">
        <f>SUM(U48:U50)</f>
        <v>0</v>
      </c>
      <c r="V47" s="139"/>
      <c r="W47" s="140">
        <f>SUM(W48:W50)</f>
        <v>0</v>
      </c>
      <c r="X47" s="140">
        <f>SUM(X48:X50)</f>
        <v>0</v>
      </c>
      <c r="Y47" s="140">
        <f>SUM(Y48:Y50)</f>
        <v>0</v>
      </c>
      <c r="Z47" s="140">
        <f t="shared" si="0"/>
        <v>0</v>
      </c>
      <c r="AA47" s="140" t="e">
        <f t="shared" si="1"/>
        <v>#DIV/0!</v>
      </c>
      <c r="AB47" s="142"/>
      <c r="AC47" s="6"/>
      <c r="AD47" s="6"/>
      <c r="AE47" s="6"/>
      <c r="AF47" s="6"/>
      <c r="AG47" s="6"/>
      <c r="AH47" s="6"/>
    </row>
    <row r="48" spans="1:34" ht="30" customHeight="1">
      <c r="A48" s="51"/>
      <c r="B48" s="111" t="s">
        <v>428</v>
      </c>
      <c r="C48" s="416" t="s">
        <v>454</v>
      </c>
      <c r="D48" s="129" t="s">
        <v>442</v>
      </c>
      <c r="E48" s="113" t="s">
        <v>431</v>
      </c>
      <c r="F48" s="117"/>
      <c r="G48" s="118"/>
      <c r="H48" s="116">
        <f>F48*G48</f>
        <v>0</v>
      </c>
      <c r="I48" s="117"/>
      <c r="J48" s="118"/>
      <c r="K48" s="116">
        <f>I48*J48</f>
        <v>0</v>
      </c>
      <c r="L48" s="117"/>
      <c r="M48" s="118"/>
      <c r="N48" s="116">
        <f>L48*M48</f>
        <v>0</v>
      </c>
      <c r="O48" s="117"/>
      <c r="P48" s="118"/>
      <c r="Q48" s="116">
        <f>O48*P48</f>
        <v>0</v>
      </c>
      <c r="R48" s="117"/>
      <c r="S48" s="118"/>
      <c r="T48" s="116">
        <f>R48*S48</f>
        <v>0</v>
      </c>
      <c r="U48" s="117"/>
      <c r="V48" s="118"/>
      <c r="W48" s="116">
        <f>U48*V48</f>
        <v>0</v>
      </c>
      <c r="X48" s="119">
        <f>H48+N48+T48</f>
        <v>0</v>
      </c>
      <c r="Y48" s="120">
        <f>K48+Q48+W48</f>
        <v>0</v>
      </c>
      <c r="Z48" s="120">
        <f t="shared" si="0"/>
        <v>0</v>
      </c>
      <c r="AA48" s="121" t="e">
        <f t="shared" si="1"/>
        <v>#DIV/0!</v>
      </c>
      <c r="AB48" s="122"/>
      <c r="AC48" s="6"/>
      <c r="AD48" s="6"/>
      <c r="AE48" s="6"/>
      <c r="AF48" s="6"/>
      <c r="AG48" s="6"/>
      <c r="AH48" s="6"/>
    </row>
    <row r="49" spans="1:34" ht="30" customHeight="1">
      <c r="A49" s="51"/>
      <c r="B49" s="111" t="s">
        <v>428</v>
      </c>
      <c r="C49" s="412" t="s">
        <v>455</v>
      </c>
      <c r="D49" s="129" t="s">
        <v>442</v>
      </c>
      <c r="E49" s="113" t="s">
        <v>431</v>
      </c>
      <c r="F49" s="117"/>
      <c r="G49" s="118"/>
      <c r="H49" s="116">
        <f>F49*G49</f>
        <v>0</v>
      </c>
      <c r="I49" s="117"/>
      <c r="J49" s="118"/>
      <c r="K49" s="116">
        <f>I49*J49</f>
        <v>0</v>
      </c>
      <c r="L49" s="117"/>
      <c r="M49" s="118"/>
      <c r="N49" s="116">
        <f>L49*M49</f>
        <v>0</v>
      </c>
      <c r="O49" s="117"/>
      <c r="P49" s="118"/>
      <c r="Q49" s="116">
        <f>O49*P49</f>
        <v>0</v>
      </c>
      <c r="R49" s="117"/>
      <c r="S49" s="118"/>
      <c r="T49" s="116">
        <f>R49*S49</f>
        <v>0</v>
      </c>
      <c r="U49" s="117"/>
      <c r="V49" s="118"/>
      <c r="W49" s="116">
        <f>U49*V49</f>
        <v>0</v>
      </c>
      <c r="X49" s="119">
        <f>H49+N49+T49</f>
        <v>0</v>
      </c>
      <c r="Y49" s="120">
        <f>K49+Q49+W49</f>
        <v>0</v>
      </c>
      <c r="Z49" s="120">
        <f t="shared" si="0"/>
        <v>0</v>
      </c>
      <c r="AA49" s="121" t="e">
        <f t="shared" si="1"/>
        <v>#DIV/0!</v>
      </c>
      <c r="AB49" s="122"/>
      <c r="AC49" s="6"/>
      <c r="AD49" s="6"/>
      <c r="AE49" s="6"/>
      <c r="AF49" s="6"/>
      <c r="AG49" s="6"/>
      <c r="AH49" s="6"/>
    </row>
    <row r="50" spans="1:34" ht="30" customHeight="1">
      <c r="A50" s="51"/>
      <c r="B50" s="130" t="s">
        <v>428</v>
      </c>
      <c r="C50" s="413" t="s">
        <v>456</v>
      </c>
      <c r="D50" s="175" t="s">
        <v>442</v>
      </c>
      <c r="E50" s="131" t="s">
        <v>431</v>
      </c>
      <c r="F50" s="132"/>
      <c r="G50" s="133"/>
      <c r="H50" s="134">
        <f>F50*G50</f>
        <v>0</v>
      </c>
      <c r="I50" s="132"/>
      <c r="J50" s="133"/>
      <c r="K50" s="134">
        <f>I50*J50</f>
        <v>0</v>
      </c>
      <c r="L50" s="145"/>
      <c r="M50" s="146"/>
      <c r="N50" s="147">
        <f>L50*M50</f>
        <v>0</v>
      </c>
      <c r="O50" s="145"/>
      <c r="P50" s="146"/>
      <c r="Q50" s="147">
        <f>O50*P50</f>
        <v>0</v>
      </c>
      <c r="R50" s="145"/>
      <c r="S50" s="146"/>
      <c r="T50" s="147">
        <f>R50*S50</f>
        <v>0</v>
      </c>
      <c r="U50" s="145"/>
      <c r="V50" s="146"/>
      <c r="W50" s="147">
        <f>U50*V50</f>
        <v>0</v>
      </c>
      <c r="X50" s="135">
        <f>H50+N50+T50</f>
        <v>0</v>
      </c>
      <c r="Y50" s="120">
        <f>K50+Q50+W50</f>
        <v>0</v>
      </c>
      <c r="Z50" s="176">
        <f t="shared" si="0"/>
        <v>0</v>
      </c>
      <c r="AA50" s="121" t="e">
        <f t="shared" si="1"/>
        <v>#DIV/0!</v>
      </c>
      <c r="AB50" s="148"/>
      <c r="AC50" s="6"/>
      <c r="AD50" s="6"/>
      <c r="AE50" s="6"/>
      <c r="AF50" s="6"/>
      <c r="AG50" s="6"/>
      <c r="AH50" s="6"/>
    </row>
    <row r="51" spans="1:34" ht="30" customHeight="1">
      <c r="A51" s="51"/>
      <c r="B51" s="177" t="s">
        <v>457</v>
      </c>
      <c r="C51" s="418"/>
      <c r="D51" s="178"/>
      <c r="E51" s="179"/>
      <c r="F51" s="180"/>
      <c r="G51" s="181"/>
      <c r="H51" s="182">
        <f>H15+H31+H35+H43+H47</f>
        <v>1477176</v>
      </c>
      <c r="I51" s="180"/>
      <c r="J51" s="181"/>
      <c r="K51" s="182">
        <f>K15+K31+K35+K43+K47</f>
        <v>1477176</v>
      </c>
      <c r="L51" s="180"/>
      <c r="M51" s="183"/>
      <c r="N51" s="182">
        <f>N15+N31+N35+N43+N47</f>
        <v>0</v>
      </c>
      <c r="O51" s="180"/>
      <c r="P51" s="183"/>
      <c r="Q51" s="182">
        <f>Q15+Q31+Q35+Q43+Q47</f>
        <v>0</v>
      </c>
      <c r="R51" s="180"/>
      <c r="S51" s="183"/>
      <c r="T51" s="182">
        <f>T15+T31+T35+T43+T47</f>
        <v>0</v>
      </c>
      <c r="U51" s="180"/>
      <c r="V51" s="183"/>
      <c r="W51" s="182">
        <f>W15+W31+W35+W43+W47</f>
        <v>0</v>
      </c>
      <c r="X51" s="182">
        <f>X15+X31+X35+X43+X47</f>
        <v>1477176</v>
      </c>
      <c r="Y51" s="184">
        <f>Y15+Y31+Y35+Y43+Y47</f>
        <v>1477176</v>
      </c>
      <c r="Z51" s="185">
        <f t="shared" si="0"/>
        <v>0</v>
      </c>
      <c r="AA51" s="186">
        <f t="shared" si="1"/>
        <v>0</v>
      </c>
      <c r="AB51" s="187"/>
      <c r="AC51" s="5"/>
      <c r="AD51" s="6"/>
      <c r="AE51" s="6"/>
      <c r="AF51" s="6"/>
      <c r="AG51" s="6"/>
      <c r="AH51" s="6"/>
    </row>
    <row r="52" spans="1:34" ht="30" customHeight="1">
      <c r="A52" s="51"/>
      <c r="B52" s="188" t="s">
        <v>423</v>
      </c>
      <c r="C52" s="419">
        <v>2</v>
      </c>
      <c r="D52" s="188" t="s">
        <v>458</v>
      </c>
      <c r="E52" s="18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100"/>
      <c r="Y52" s="100"/>
      <c r="Z52" s="190"/>
      <c r="AA52" s="100"/>
      <c r="AB52" s="101"/>
      <c r="AC52" s="6"/>
      <c r="AD52" s="6"/>
      <c r="AE52" s="6"/>
      <c r="AF52" s="6"/>
      <c r="AG52" s="6"/>
      <c r="AH52" s="6"/>
    </row>
    <row r="53" spans="1:34" ht="30" customHeight="1">
      <c r="A53" s="51"/>
      <c r="B53" s="102" t="s">
        <v>425</v>
      </c>
      <c r="C53" s="415" t="s">
        <v>459</v>
      </c>
      <c r="D53" s="103" t="s">
        <v>460</v>
      </c>
      <c r="E53" s="104"/>
      <c r="F53" s="105">
        <f>SUM(F54:F56)</f>
        <v>0</v>
      </c>
      <c r="G53" s="106"/>
      <c r="H53" s="107">
        <f>SUM(H54:H56)</f>
        <v>0</v>
      </c>
      <c r="I53" s="105">
        <f>SUM(I54:I56)</f>
        <v>0</v>
      </c>
      <c r="J53" s="106"/>
      <c r="K53" s="107">
        <f>SUM(K54:K56)</f>
        <v>0</v>
      </c>
      <c r="L53" s="105">
        <f>SUM(L54:L56)</f>
        <v>0</v>
      </c>
      <c r="M53" s="106"/>
      <c r="N53" s="107">
        <f>SUM(N54:N56)</f>
        <v>0</v>
      </c>
      <c r="O53" s="105">
        <f>SUM(O54:O56)</f>
        <v>0</v>
      </c>
      <c r="P53" s="106"/>
      <c r="Q53" s="107">
        <f>SUM(Q54:Q56)</f>
        <v>0</v>
      </c>
      <c r="R53" s="105">
        <f>SUM(R54:R56)</f>
        <v>0</v>
      </c>
      <c r="S53" s="106"/>
      <c r="T53" s="107">
        <f>SUM(T54:T56)</f>
        <v>0</v>
      </c>
      <c r="U53" s="105">
        <f>SUM(U54:U56)</f>
        <v>0</v>
      </c>
      <c r="V53" s="106"/>
      <c r="W53" s="107">
        <f>SUM(W54:W56)</f>
        <v>0</v>
      </c>
      <c r="X53" s="107">
        <f>SUM(X54:X56)</f>
        <v>0</v>
      </c>
      <c r="Y53" s="191">
        <f>SUM(Y54:Y56)</f>
        <v>0</v>
      </c>
      <c r="Z53" s="139">
        <f t="shared" ref="Z53:Z65" si="20">X53-Y53</f>
        <v>0</v>
      </c>
      <c r="AA53" s="192" t="e">
        <f t="shared" ref="AA53:AA65" si="21">Z53/X53</f>
        <v>#DIV/0!</v>
      </c>
      <c r="AB53" s="110"/>
      <c r="AC53" s="35"/>
      <c r="AD53" s="32"/>
      <c r="AE53" s="32"/>
      <c r="AF53" s="32"/>
      <c r="AG53" s="32"/>
      <c r="AH53" s="32"/>
    </row>
    <row r="54" spans="1:34" ht="30" customHeight="1">
      <c r="A54" s="51"/>
      <c r="B54" s="111" t="s">
        <v>428</v>
      </c>
      <c r="C54" s="412" t="s">
        <v>461</v>
      </c>
      <c r="D54" s="129" t="s">
        <v>462</v>
      </c>
      <c r="E54" s="113" t="s">
        <v>463</v>
      </c>
      <c r="F54" s="117"/>
      <c r="G54" s="118"/>
      <c r="H54" s="116">
        <f>F54*G54</f>
        <v>0</v>
      </c>
      <c r="I54" s="117"/>
      <c r="J54" s="118"/>
      <c r="K54" s="116">
        <f>I54*J54</f>
        <v>0</v>
      </c>
      <c r="L54" s="117"/>
      <c r="M54" s="118"/>
      <c r="N54" s="116">
        <f>L54*M54</f>
        <v>0</v>
      </c>
      <c r="O54" s="117"/>
      <c r="P54" s="118"/>
      <c r="Q54" s="116">
        <f>O54*P54</f>
        <v>0</v>
      </c>
      <c r="R54" s="117"/>
      <c r="S54" s="118"/>
      <c r="T54" s="116">
        <f>R54*S54</f>
        <v>0</v>
      </c>
      <c r="U54" s="117"/>
      <c r="V54" s="118"/>
      <c r="W54" s="116">
        <f>U54*V54</f>
        <v>0</v>
      </c>
      <c r="X54" s="119">
        <f>H54+N54+T54</f>
        <v>0</v>
      </c>
      <c r="Y54" s="120">
        <f>K54+Q54+W54</f>
        <v>0</v>
      </c>
      <c r="Z54" s="120">
        <f t="shared" si="20"/>
        <v>0</v>
      </c>
      <c r="AA54" s="121" t="e">
        <f t="shared" si="21"/>
        <v>#DIV/0!</v>
      </c>
      <c r="AB54" s="122"/>
      <c r="AC54" s="34"/>
      <c r="AD54" s="34"/>
      <c r="AE54" s="34"/>
      <c r="AF54" s="34"/>
      <c r="AG54" s="34"/>
      <c r="AH54" s="34"/>
    </row>
    <row r="55" spans="1:34" ht="30" customHeight="1">
      <c r="A55" s="51"/>
      <c r="B55" s="111" t="s">
        <v>428</v>
      </c>
      <c r="C55" s="412" t="s">
        <v>464</v>
      </c>
      <c r="D55" s="129" t="s">
        <v>462</v>
      </c>
      <c r="E55" s="113" t="s">
        <v>463</v>
      </c>
      <c r="F55" s="117"/>
      <c r="G55" s="118"/>
      <c r="H55" s="116">
        <f>F55*G55</f>
        <v>0</v>
      </c>
      <c r="I55" s="117"/>
      <c r="J55" s="118"/>
      <c r="K55" s="116">
        <f>I55*J55</f>
        <v>0</v>
      </c>
      <c r="L55" s="117"/>
      <c r="M55" s="118"/>
      <c r="N55" s="116">
        <f>L55*M55</f>
        <v>0</v>
      </c>
      <c r="O55" s="117"/>
      <c r="P55" s="118"/>
      <c r="Q55" s="116">
        <f>O55*P55</f>
        <v>0</v>
      </c>
      <c r="R55" s="117"/>
      <c r="S55" s="118"/>
      <c r="T55" s="116">
        <f>R55*S55</f>
        <v>0</v>
      </c>
      <c r="U55" s="117"/>
      <c r="V55" s="118"/>
      <c r="W55" s="116">
        <f>U55*V55</f>
        <v>0</v>
      </c>
      <c r="X55" s="119">
        <f>H55+N55+T55</f>
        <v>0</v>
      </c>
      <c r="Y55" s="120">
        <f>K55+Q55+W55</f>
        <v>0</v>
      </c>
      <c r="Z55" s="120">
        <f t="shared" si="20"/>
        <v>0</v>
      </c>
      <c r="AA55" s="121" t="e">
        <f t="shared" si="21"/>
        <v>#DIV/0!</v>
      </c>
      <c r="AB55" s="122"/>
      <c r="AC55" s="34"/>
      <c r="AD55" s="34"/>
      <c r="AE55" s="34"/>
      <c r="AF55" s="34"/>
      <c r="AG55" s="34"/>
      <c r="AH55" s="34"/>
    </row>
    <row r="56" spans="1:34" ht="30" customHeight="1">
      <c r="A56" s="51"/>
      <c r="B56" s="143" t="s">
        <v>428</v>
      </c>
      <c r="C56" s="417" t="s">
        <v>465</v>
      </c>
      <c r="D56" s="129" t="s">
        <v>462</v>
      </c>
      <c r="E56" s="144" t="s">
        <v>463</v>
      </c>
      <c r="F56" s="145"/>
      <c r="G56" s="146"/>
      <c r="H56" s="147">
        <f>F56*G56</f>
        <v>0</v>
      </c>
      <c r="I56" s="145"/>
      <c r="J56" s="146"/>
      <c r="K56" s="147">
        <f>I56*J56</f>
        <v>0</v>
      </c>
      <c r="L56" s="145"/>
      <c r="M56" s="146"/>
      <c r="N56" s="147">
        <f>L56*M56</f>
        <v>0</v>
      </c>
      <c r="O56" s="145"/>
      <c r="P56" s="146"/>
      <c r="Q56" s="147">
        <f>O56*P56</f>
        <v>0</v>
      </c>
      <c r="R56" s="145"/>
      <c r="S56" s="146"/>
      <c r="T56" s="147">
        <f>R56*S56</f>
        <v>0</v>
      </c>
      <c r="U56" s="145"/>
      <c r="V56" s="146"/>
      <c r="W56" s="147">
        <f>U56*V56</f>
        <v>0</v>
      </c>
      <c r="X56" s="135">
        <f>H56+N56+T56</f>
        <v>0</v>
      </c>
      <c r="Y56" s="120">
        <f>K56+Q56+W56</f>
        <v>0</v>
      </c>
      <c r="Z56" s="120">
        <f t="shared" si="20"/>
        <v>0</v>
      </c>
      <c r="AA56" s="121" t="e">
        <f t="shared" si="21"/>
        <v>#DIV/0!</v>
      </c>
      <c r="AB56" s="148"/>
      <c r="AC56" s="34"/>
      <c r="AD56" s="34"/>
      <c r="AE56" s="34"/>
      <c r="AF56" s="34"/>
      <c r="AG56" s="34"/>
      <c r="AH56" s="34"/>
    </row>
    <row r="57" spans="1:34" ht="30" customHeight="1">
      <c r="A57" s="51"/>
      <c r="B57" s="102" t="s">
        <v>425</v>
      </c>
      <c r="C57" s="415" t="s">
        <v>466</v>
      </c>
      <c r="D57" s="38" t="s">
        <v>467</v>
      </c>
      <c r="E57" s="137"/>
      <c r="F57" s="138">
        <f>SUM(F58:F60)</f>
        <v>0</v>
      </c>
      <c r="G57" s="139"/>
      <c r="H57" s="140">
        <f>SUM(H58:H60)</f>
        <v>0</v>
      </c>
      <c r="I57" s="138">
        <f>SUM(I58:I60)</f>
        <v>0</v>
      </c>
      <c r="J57" s="139"/>
      <c r="K57" s="140">
        <f>SUM(K58:K60)</f>
        <v>0</v>
      </c>
      <c r="L57" s="138">
        <f>SUM(L58:L60)</f>
        <v>0</v>
      </c>
      <c r="M57" s="139"/>
      <c r="N57" s="140">
        <f>SUM(N58:N60)</f>
        <v>0</v>
      </c>
      <c r="O57" s="138">
        <f>SUM(O58:O60)</f>
        <v>0</v>
      </c>
      <c r="P57" s="139"/>
      <c r="Q57" s="140">
        <f>SUM(Q58:Q60)</f>
        <v>0</v>
      </c>
      <c r="R57" s="138">
        <f>SUM(R58:R60)</f>
        <v>0</v>
      </c>
      <c r="S57" s="139"/>
      <c r="T57" s="140">
        <f>SUM(T58:T60)</f>
        <v>0</v>
      </c>
      <c r="U57" s="138">
        <f>SUM(U58:U60)</f>
        <v>0</v>
      </c>
      <c r="V57" s="139"/>
      <c r="W57" s="140">
        <f>SUM(W58:W60)</f>
        <v>0</v>
      </c>
      <c r="X57" s="140">
        <f>SUM(X58:X60)</f>
        <v>0</v>
      </c>
      <c r="Y57" s="140">
        <f>SUM(Y58:Y60)</f>
        <v>0</v>
      </c>
      <c r="Z57" s="193">
        <f t="shared" si="20"/>
        <v>0</v>
      </c>
      <c r="AA57" s="193" t="e">
        <f t="shared" si="21"/>
        <v>#DIV/0!</v>
      </c>
      <c r="AB57" s="142"/>
      <c r="AC57" s="32"/>
      <c r="AD57" s="32"/>
      <c r="AE57" s="32"/>
      <c r="AF57" s="32"/>
      <c r="AG57" s="32"/>
      <c r="AH57" s="32"/>
    </row>
    <row r="58" spans="1:34" ht="30" customHeight="1">
      <c r="A58" s="51"/>
      <c r="B58" s="111" t="s">
        <v>428</v>
      </c>
      <c r="C58" s="412" t="s">
        <v>468</v>
      </c>
      <c r="D58" s="129" t="s">
        <v>469</v>
      </c>
      <c r="E58" s="113" t="s">
        <v>470</v>
      </c>
      <c r="F58" s="117"/>
      <c r="G58" s="118"/>
      <c r="H58" s="116">
        <f>F58*G58</f>
        <v>0</v>
      </c>
      <c r="I58" s="117"/>
      <c r="J58" s="118"/>
      <c r="K58" s="116">
        <f>I58*J58</f>
        <v>0</v>
      </c>
      <c r="L58" s="117"/>
      <c r="M58" s="118"/>
      <c r="N58" s="116">
        <f>L58*M58</f>
        <v>0</v>
      </c>
      <c r="O58" s="117"/>
      <c r="P58" s="118"/>
      <c r="Q58" s="116">
        <f>O58*P58</f>
        <v>0</v>
      </c>
      <c r="R58" s="117"/>
      <c r="S58" s="118"/>
      <c r="T58" s="116">
        <f>R58*S58</f>
        <v>0</v>
      </c>
      <c r="U58" s="117"/>
      <c r="V58" s="118"/>
      <c r="W58" s="116">
        <f>U58*V58</f>
        <v>0</v>
      </c>
      <c r="X58" s="119">
        <f>H58+N58+T58</f>
        <v>0</v>
      </c>
      <c r="Y58" s="120">
        <f>K58+Q58+W58</f>
        <v>0</v>
      </c>
      <c r="Z58" s="120">
        <f t="shared" si="20"/>
        <v>0</v>
      </c>
      <c r="AA58" s="121" t="e">
        <f t="shared" si="21"/>
        <v>#DIV/0!</v>
      </c>
      <c r="AB58" s="122"/>
      <c r="AC58" s="34"/>
      <c r="AD58" s="34"/>
      <c r="AE58" s="34"/>
      <c r="AF58" s="34"/>
      <c r="AG58" s="34"/>
      <c r="AH58" s="34"/>
    </row>
    <row r="59" spans="1:34" ht="30" customHeight="1">
      <c r="A59" s="51"/>
      <c r="B59" s="111" t="s">
        <v>428</v>
      </c>
      <c r="C59" s="412" t="s">
        <v>471</v>
      </c>
      <c r="D59" s="194" t="s">
        <v>469</v>
      </c>
      <c r="E59" s="113" t="s">
        <v>470</v>
      </c>
      <c r="F59" s="117"/>
      <c r="G59" s="118"/>
      <c r="H59" s="116">
        <f>F59*G59</f>
        <v>0</v>
      </c>
      <c r="I59" s="117"/>
      <c r="J59" s="118"/>
      <c r="K59" s="116">
        <f>I59*J59</f>
        <v>0</v>
      </c>
      <c r="L59" s="117"/>
      <c r="M59" s="118"/>
      <c r="N59" s="116">
        <f>L59*M59</f>
        <v>0</v>
      </c>
      <c r="O59" s="117"/>
      <c r="P59" s="118"/>
      <c r="Q59" s="116">
        <f>O59*P59</f>
        <v>0</v>
      </c>
      <c r="R59" s="117"/>
      <c r="S59" s="118"/>
      <c r="T59" s="116">
        <f>R59*S59</f>
        <v>0</v>
      </c>
      <c r="U59" s="117"/>
      <c r="V59" s="118"/>
      <c r="W59" s="116">
        <f>U59*V59</f>
        <v>0</v>
      </c>
      <c r="X59" s="119">
        <f>H59+N59+T59</f>
        <v>0</v>
      </c>
      <c r="Y59" s="120">
        <f>K59+Q59+W59</f>
        <v>0</v>
      </c>
      <c r="Z59" s="120">
        <f t="shared" si="20"/>
        <v>0</v>
      </c>
      <c r="AA59" s="121" t="e">
        <f t="shared" si="21"/>
        <v>#DIV/0!</v>
      </c>
      <c r="AB59" s="122"/>
      <c r="AC59" s="34"/>
      <c r="AD59" s="34"/>
      <c r="AE59" s="34"/>
      <c r="AF59" s="34"/>
      <c r="AG59" s="34"/>
      <c r="AH59" s="34"/>
    </row>
    <row r="60" spans="1:34" ht="30" customHeight="1">
      <c r="A60" s="51"/>
      <c r="B60" s="143" t="s">
        <v>428</v>
      </c>
      <c r="C60" s="417" t="s">
        <v>472</v>
      </c>
      <c r="D60" s="195" t="s">
        <v>469</v>
      </c>
      <c r="E60" s="144" t="s">
        <v>470</v>
      </c>
      <c r="F60" s="145"/>
      <c r="G60" s="146"/>
      <c r="H60" s="147">
        <f>F60*G60</f>
        <v>0</v>
      </c>
      <c r="I60" s="145"/>
      <c r="J60" s="146"/>
      <c r="K60" s="147">
        <f>I60*J60</f>
        <v>0</v>
      </c>
      <c r="L60" s="145"/>
      <c r="M60" s="146"/>
      <c r="N60" s="147">
        <f>L60*M60</f>
        <v>0</v>
      </c>
      <c r="O60" s="145"/>
      <c r="P60" s="146"/>
      <c r="Q60" s="147">
        <f>O60*P60</f>
        <v>0</v>
      </c>
      <c r="R60" s="145"/>
      <c r="S60" s="146"/>
      <c r="T60" s="147">
        <f>R60*S60</f>
        <v>0</v>
      </c>
      <c r="U60" s="145"/>
      <c r="V60" s="146"/>
      <c r="W60" s="147">
        <f>U60*V60</f>
        <v>0</v>
      </c>
      <c r="X60" s="135">
        <f>H60+N60+T60</f>
        <v>0</v>
      </c>
      <c r="Y60" s="120">
        <f>K60+Q60+W60</f>
        <v>0</v>
      </c>
      <c r="Z60" s="120">
        <f t="shared" si="20"/>
        <v>0</v>
      </c>
      <c r="AA60" s="121" t="e">
        <f t="shared" si="21"/>
        <v>#DIV/0!</v>
      </c>
      <c r="AB60" s="148"/>
      <c r="AC60" s="34"/>
      <c r="AD60" s="34"/>
      <c r="AE60" s="34"/>
      <c r="AF60" s="34"/>
      <c r="AG60" s="34"/>
      <c r="AH60" s="34"/>
    </row>
    <row r="61" spans="1:34" ht="30" customHeight="1">
      <c r="A61" s="51"/>
      <c r="B61" s="102" t="s">
        <v>425</v>
      </c>
      <c r="C61" s="415" t="s">
        <v>473</v>
      </c>
      <c r="D61" s="38" t="s">
        <v>474</v>
      </c>
      <c r="E61" s="137"/>
      <c r="F61" s="138">
        <f>SUM(F62:F64)</f>
        <v>0</v>
      </c>
      <c r="G61" s="139"/>
      <c r="H61" s="140">
        <f>SUM(H62:H64)</f>
        <v>0</v>
      </c>
      <c r="I61" s="138">
        <f>SUM(I62:I64)</f>
        <v>0</v>
      </c>
      <c r="J61" s="139"/>
      <c r="K61" s="140">
        <f>SUM(K62:K64)</f>
        <v>0</v>
      </c>
      <c r="L61" s="138">
        <f>SUM(L62:L64)</f>
        <v>0</v>
      </c>
      <c r="M61" s="139"/>
      <c r="N61" s="140">
        <f>SUM(N62:N64)</f>
        <v>0</v>
      </c>
      <c r="O61" s="138">
        <f>SUM(O62:O64)</f>
        <v>0</v>
      </c>
      <c r="P61" s="139"/>
      <c r="Q61" s="140">
        <f>SUM(Q62:Q64)</f>
        <v>0</v>
      </c>
      <c r="R61" s="138">
        <f>SUM(R62:R64)</f>
        <v>0</v>
      </c>
      <c r="S61" s="139"/>
      <c r="T61" s="140">
        <f>SUM(T62:T64)</f>
        <v>0</v>
      </c>
      <c r="U61" s="138">
        <f>SUM(U62:U64)</f>
        <v>0</v>
      </c>
      <c r="V61" s="139"/>
      <c r="W61" s="140">
        <f>SUM(W62:W64)</f>
        <v>0</v>
      </c>
      <c r="X61" s="140">
        <f>SUM(X62:X64)</f>
        <v>0</v>
      </c>
      <c r="Y61" s="140">
        <f>SUM(Y62:Y64)</f>
        <v>0</v>
      </c>
      <c r="Z61" s="139">
        <f t="shared" si="20"/>
        <v>0</v>
      </c>
      <c r="AA61" s="139" t="e">
        <f t="shared" si="21"/>
        <v>#DIV/0!</v>
      </c>
      <c r="AB61" s="142"/>
      <c r="AC61" s="32"/>
      <c r="AD61" s="32"/>
      <c r="AE61" s="32"/>
      <c r="AF61" s="32"/>
      <c r="AG61" s="32"/>
      <c r="AH61" s="32"/>
    </row>
    <row r="62" spans="1:34" ht="30" customHeight="1">
      <c r="A62" s="51"/>
      <c r="B62" s="111" t="s">
        <v>428</v>
      </c>
      <c r="C62" s="412" t="s">
        <v>475</v>
      </c>
      <c r="D62" s="129" t="s">
        <v>476</v>
      </c>
      <c r="E62" s="113" t="s">
        <v>470</v>
      </c>
      <c r="F62" s="117"/>
      <c r="G62" s="118"/>
      <c r="H62" s="116">
        <f>F62*G62</f>
        <v>0</v>
      </c>
      <c r="I62" s="117"/>
      <c r="J62" s="118"/>
      <c r="K62" s="116">
        <f>I62*J62</f>
        <v>0</v>
      </c>
      <c r="L62" s="117"/>
      <c r="M62" s="118"/>
      <c r="N62" s="116">
        <f>L62*M62</f>
        <v>0</v>
      </c>
      <c r="O62" s="117"/>
      <c r="P62" s="118"/>
      <c r="Q62" s="116">
        <f>O62*P62</f>
        <v>0</v>
      </c>
      <c r="R62" s="117"/>
      <c r="S62" s="118"/>
      <c r="T62" s="116">
        <f>R62*S62</f>
        <v>0</v>
      </c>
      <c r="U62" s="117"/>
      <c r="V62" s="118"/>
      <c r="W62" s="116">
        <f>U62*V62</f>
        <v>0</v>
      </c>
      <c r="X62" s="119">
        <f>H62+N62+T62</f>
        <v>0</v>
      </c>
      <c r="Y62" s="120">
        <f>K62+Q62+W62</f>
        <v>0</v>
      </c>
      <c r="Z62" s="120">
        <f t="shared" si="20"/>
        <v>0</v>
      </c>
      <c r="AA62" s="121" t="e">
        <f t="shared" si="21"/>
        <v>#DIV/0!</v>
      </c>
      <c r="AB62" s="122"/>
      <c r="AC62" s="33"/>
      <c r="AD62" s="34"/>
      <c r="AE62" s="34"/>
      <c r="AF62" s="34"/>
      <c r="AG62" s="34"/>
      <c r="AH62" s="34"/>
    </row>
    <row r="63" spans="1:34" ht="30" customHeight="1">
      <c r="A63" s="51"/>
      <c r="B63" s="111" t="s">
        <v>428</v>
      </c>
      <c r="C63" s="412" t="s">
        <v>477</v>
      </c>
      <c r="D63" s="129" t="s">
        <v>478</v>
      </c>
      <c r="E63" s="113" t="s">
        <v>470</v>
      </c>
      <c r="F63" s="117"/>
      <c r="G63" s="118"/>
      <c r="H63" s="116">
        <f>F63*G63</f>
        <v>0</v>
      </c>
      <c r="I63" s="117"/>
      <c r="J63" s="118"/>
      <c r="K63" s="116">
        <f>I63*J63</f>
        <v>0</v>
      </c>
      <c r="L63" s="117"/>
      <c r="M63" s="118"/>
      <c r="N63" s="116">
        <f>L63*M63</f>
        <v>0</v>
      </c>
      <c r="O63" s="117"/>
      <c r="P63" s="118"/>
      <c r="Q63" s="116">
        <f>O63*P63</f>
        <v>0</v>
      </c>
      <c r="R63" s="117"/>
      <c r="S63" s="118"/>
      <c r="T63" s="116">
        <f>R63*S63</f>
        <v>0</v>
      </c>
      <c r="U63" s="117"/>
      <c r="V63" s="118"/>
      <c r="W63" s="116">
        <f>U63*V63</f>
        <v>0</v>
      </c>
      <c r="X63" s="119">
        <f>H63+N63+T63</f>
        <v>0</v>
      </c>
      <c r="Y63" s="120">
        <f>K63+Q63+W63</f>
        <v>0</v>
      </c>
      <c r="Z63" s="120">
        <f t="shared" si="20"/>
        <v>0</v>
      </c>
      <c r="AA63" s="121" t="e">
        <f t="shared" si="21"/>
        <v>#DIV/0!</v>
      </c>
      <c r="AB63" s="122"/>
      <c r="AC63" s="34"/>
      <c r="AD63" s="34"/>
      <c r="AE63" s="34"/>
      <c r="AF63" s="34"/>
      <c r="AG63" s="34"/>
      <c r="AH63" s="34"/>
    </row>
    <row r="64" spans="1:34" ht="30" customHeight="1">
      <c r="A64" s="51"/>
      <c r="B64" s="130" t="s">
        <v>428</v>
      </c>
      <c r="C64" s="413" t="s">
        <v>479</v>
      </c>
      <c r="D64" s="175" t="s">
        <v>476</v>
      </c>
      <c r="E64" s="131" t="s">
        <v>470</v>
      </c>
      <c r="F64" s="145"/>
      <c r="G64" s="146"/>
      <c r="H64" s="147">
        <f>F64*G64</f>
        <v>0</v>
      </c>
      <c r="I64" s="145"/>
      <c r="J64" s="146"/>
      <c r="K64" s="147">
        <f>I64*J64</f>
        <v>0</v>
      </c>
      <c r="L64" s="145"/>
      <c r="M64" s="146"/>
      <c r="N64" s="147">
        <f>L64*M64</f>
        <v>0</v>
      </c>
      <c r="O64" s="145"/>
      <c r="P64" s="146"/>
      <c r="Q64" s="147">
        <f>O64*P64</f>
        <v>0</v>
      </c>
      <c r="R64" s="145"/>
      <c r="S64" s="146"/>
      <c r="T64" s="147">
        <f>R64*S64</f>
        <v>0</v>
      </c>
      <c r="U64" s="145"/>
      <c r="V64" s="146"/>
      <c r="W64" s="147">
        <f>U64*V64</f>
        <v>0</v>
      </c>
      <c r="X64" s="135">
        <f>H64+N64+T64</f>
        <v>0</v>
      </c>
      <c r="Y64" s="120">
        <f>K64+Q64+W64</f>
        <v>0</v>
      </c>
      <c r="Z64" s="120">
        <f t="shared" si="20"/>
        <v>0</v>
      </c>
      <c r="AA64" s="121" t="e">
        <f t="shared" si="21"/>
        <v>#DIV/0!</v>
      </c>
      <c r="AB64" s="148"/>
      <c r="AC64" s="34"/>
      <c r="AD64" s="34"/>
      <c r="AE64" s="34"/>
      <c r="AF64" s="34"/>
      <c r="AG64" s="34"/>
      <c r="AH64" s="34"/>
    </row>
    <row r="65" spans="1:34" ht="30" customHeight="1">
      <c r="A65" s="51"/>
      <c r="B65" s="177" t="s">
        <v>480</v>
      </c>
      <c r="C65" s="418"/>
      <c r="D65" s="178"/>
      <c r="E65" s="179"/>
      <c r="F65" s="183">
        <f>F61+F57+F53</f>
        <v>0</v>
      </c>
      <c r="G65" s="196"/>
      <c r="H65" s="182">
        <f>H61+H57+H53</f>
        <v>0</v>
      </c>
      <c r="I65" s="183">
        <f>I61+I57+I53</f>
        <v>0</v>
      </c>
      <c r="J65" s="196"/>
      <c r="K65" s="182">
        <f>K61+K57+K53</f>
        <v>0</v>
      </c>
      <c r="L65" s="197">
        <f>L61+L57+L53</f>
        <v>0</v>
      </c>
      <c r="M65" s="196"/>
      <c r="N65" s="182">
        <f>N61+N57+N53</f>
        <v>0</v>
      </c>
      <c r="O65" s="197">
        <f>O61+O57+O53</f>
        <v>0</v>
      </c>
      <c r="P65" s="196"/>
      <c r="Q65" s="182">
        <f>Q61+Q57+Q53</f>
        <v>0</v>
      </c>
      <c r="R65" s="197">
        <f>R61+R57+R53</f>
        <v>0</v>
      </c>
      <c r="S65" s="196"/>
      <c r="T65" s="182">
        <f>T61+T57+T53</f>
        <v>0</v>
      </c>
      <c r="U65" s="197">
        <f>U61+U57+U53</f>
        <v>0</v>
      </c>
      <c r="V65" s="196"/>
      <c r="W65" s="182">
        <f>W61+W57+W53</f>
        <v>0</v>
      </c>
      <c r="X65" s="198">
        <f>X61+X57+X53</f>
        <v>0</v>
      </c>
      <c r="Y65" s="198">
        <f>Y61+Y57+Y53</f>
        <v>0</v>
      </c>
      <c r="Z65" s="198">
        <f t="shared" si="20"/>
        <v>0</v>
      </c>
      <c r="AA65" s="198" t="e">
        <f t="shared" si="21"/>
        <v>#DIV/0!</v>
      </c>
      <c r="AB65" s="187"/>
      <c r="AC65" s="6"/>
      <c r="AD65" s="6"/>
      <c r="AE65" s="6"/>
      <c r="AF65" s="6"/>
      <c r="AG65" s="6"/>
      <c r="AH65" s="6"/>
    </row>
    <row r="66" spans="1:34" ht="30" customHeight="1">
      <c r="A66" s="51"/>
      <c r="B66" s="188" t="s">
        <v>423</v>
      </c>
      <c r="C66" s="419">
        <v>3</v>
      </c>
      <c r="D66" s="188" t="s">
        <v>481</v>
      </c>
      <c r="E66" s="18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100"/>
      <c r="Y66" s="100"/>
      <c r="Z66" s="100"/>
      <c r="AA66" s="100"/>
      <c r="AB66" s="101"/>
      <c r="AC66" s="6"/>
      <c r="AD66" s="6"/>
      <c r="AE66" s="6"/>
      <c r="AF66" s="6"/>
      <c r="AG66" s="6"/>
      <c r="AH66" s="6"/>
    </row>
    <row r="67" spans="1:34" ht="123" customHeight="1">
      <c r="A67" s="51"/>
      <c r="B67" s="102" t="s">
        <v>425</v>
      </c>
      <c r="C67" s="415" t="s">
        <v>482</v>
      </c>
      <c r="D67" s="103" t="s">
        <v>483</v>
      </c>
      <c r="E67" s="104"/>
      <c r="F67" s="105">
        <f>SUM(F68:F70)</f>
        <v>25</v>
      </c>
      <c r="G67" s="106"/>
      <c r="H67" s="107">
        <f>SUM(H68:H70)</f>
        <v>147500</v>
      </c>
      <c r="I67" s="105">
        <f>SUM(I68:I70)</f>
        <v>24</v>
      </c>
      <c r="J67" s="106"/>
      <c r="K67" s="107">
        <f>SUM(K68:K70)</f>
        <v>141600</v>
      </c>
      <c r="L67" s="105">
        <f>SUM(L68:L70)</f>
        <v>0</v>
      </c>
      <c r="M67" s="106"/>
      <c r="N67" s="107">
        <f>SUM(N68:N70)</f>
        <v>0</v>
      </c>
      <c r="O67" s="105">
        <f>SUM(O68:O70)</f>
        <v>0</v>
      </c>
      <c r="P67" s="106"/>
      <c r="Q67" s="107">
        <f>SUM(Q68:Q70)</f>
        <v>0</v>
      </c>
      <c r="R67" s="105">
        <f>SUM(R68:R70)</f>
        <v>0</v>
      </c>
      <c r="S67" s="106"/>
      <c r="T67" s="107">
        <f>SUM(T68:T70)</f>
        <v>0</v>
      </c>
      <c r="U67" s="105">
        <f>SUM(U68:U70)</f>
        <v>0</v>
      </c>
      <c r="V67" s="106"/>
      <c r="W67" s="107">
        <f>SUM(W68:W70)</f>
        <v>0</v>
      </c>
      <c r="X67" s="107">
        <f>SUM(X68:X70)</f>
        <v>147500</v>
      </c>
      <c r="Y67" s="107">
        <f>SUM(Y68:Y70)</f>
        <v>141600</v>
      </c>
      <c r="Z67" s="108">
        <f t="shared" ref="Z67:Z74" si="22">X67-Y67</f>
        <v>5900</v>
      </c>
      <c r="AA67" s="109">
        <f t="shared" ref="AA67:AA74" si="23">Z67/X67</f>
        <v>0.04</v>
      </c>
      <c r="AB67" s="110"/>
      <c r="AC67" s="32"/>
      <c r="AD67" s="32"/>
      <c r="AE67" s="32"/>
      <c r="AF67" s="32"/>
      <c r="AG67" s="32"/>
      <c r="AH67" s="32"/>
    </row>
    <row r="68" spans="1:34" ht="77.400000000000006" customHeight="1">
      <c r="A68" s="51" t="s">
        <v>786</v>
      </c>
      <c r="B68" s="111" t="s">
        <v>428</v>
      </c>
      <c r="C68" s="199" t="s">
        <v>484</v>
      </c>
      <c r="D68" s="112" t="s">
        <v>899</v>
      </c>
      <c r="E68" s="200" t="s">
        <v>463</v>
      </c>
      <c r="F68" s="201">
        <v>25</v>
      </c>
      <c r="G68" s="202">
        <v>5900</v>
      </c>
      <c r="H68" s="116">
        <f>F68*G68</f>
        <v>147500</v>
      </c>
      <c r="I68" s="201">
        <v>12</v>
      </c>
      <c r="J68" s="202">
        <v>5900</v>
      </c>
      <c r="K68" s="116">
        <f>I68*J68</f>
        <v>70800</v>
      </c>
      <c r="L68" s="117"/>
      <c r="M68" s="118"/>
      <c r="N68" s="116">
        <f>L68*M68</f>
        <v>0</v>
      </c>
      <c r="O68" s="117"/>
      <c r="P68" s="118"/>
      <c r="Q68" s="116">
        <f>O68*P68</f>
        <v>0</v>
      </c>
      <c r="R68" s="117"/>
      <c r="S68" s="118"/>
      <c r="T68" s="116">
        <f>R68*S68</f>
        <v>0</v>
      </c>
      <c r="U68" s="117"/>
      <c r="V68" s="118"/>
      <c r="W68" s="116">
        <f>U68*V68</f>
        <v>0</v>
      </c>
      <c r="X68" s="119">
        <f>H68+N68+T68</f>
        <v>147500</v>
      </c>
      <c r="Y68" s="120">
        <f>K68+Q68+W68</f>
        <v>70800</v>
      </c>
      <c r="Z68" s="120">
        <f t="shared" si="22"/>
        <v>76700</v>
      </c>
      <c r="AA68" s="121">
        <f t="shared" si="23"/>
        <v>0.52</v>
      </c>
      <c r="AB68" s="402" t="s">
        <v>333</v>
      </c>
      <c r="AC68" s="34"/>
      <c r="AD68" s="34"/>
      <c r="AE68" s="34"/>
      <c r="AF68" s="34"/>
      <c r="AG68" s="34"/>
      <c r="AH68" s="34"/>
    </row>
    <row r="69" spans="1:34" ht="68.400000000000006" customHeight="1">
      <c r="A69" s="51" t="s">
        <v>786</v>
      </c>
      <c r="B69" s="111" t="s">
        <v>428</v>
      </c>
      <c r="C69" s="199" t="s">
        <v>485</v>
      </c>
      <c r="D69" s="203" t="s">
        <v>900</v>
      </c>
      <c r="E69" s="200" t="s">
        <v>901</v>
      </c>
      <c r="F69" s="201"/>
      <c r="G69" s="202"/>
      <c r="H69" s="116">
        <f>F69*G69</f>
        <v>0</v>
      </c>
      <c r="I69" s="201">
        <v>12</v>
      </c>
      <c r="J69" s="202">
        <v>5900</v>
      </c>
      <c r="K69" s="116">
        <f>I69*J69</f>
        <v>70800</v>
      </c>
      <c r="L69" s="117"/>
      <c r="M69" s="118"/>
      <c r="N69" s="116">
        <f>L69*M69</f>
        <v>0</v>
      </c>
      <c r="O69" s="117"/>
      <c r="P69" s="118"/>
      <c r="Q69" s="116">
        <f>O69*P69</f>
        <v>0</v>
      </c>
      <c r="R69" s="117"/>
      <c r="S69" s="118"/>
      <c r="T69" s="116">
        <f>R69*S69</f>
        <v>0</v>
      </c>
      <c r="U69" s="117"/>
      <c r="V69" s="118"/>
      <c r="W69" s="116">
        <f>U69*V69</f>
        <v>0</v>
      </c>
      <c r="X69" s="119">
        <f>H69+N69+T69</f>
        <v>0</v>
      </c>
      <c r="Y69" s="120">
        <f>K69+Q69+W69</f>
        <v>70800</v>
      </c>
      <c r="Z69" s="120">
        <f t="shared" si="22"/>
        <v>-70800</v>
      </c>
      <c r="AA69" s="121" t="e">
        <f t="shared" si="23"/>
        <v>#DIV/0!</v>
      </c>
      <c r="AB69" s="402" t="s">
        <v>334</v>
      </c>
      <c r="AC69" s="34"/>
      <c r="AD69" s="34"/>
      <c r="AE69" s="34"/>
      <c r="AF69" s="34"/>
      <c r="AG69" s="34"/>
      <c r="AH69" s="34"/>
    </row>
    <row r="70" spans="1:34" ht="30" customHeight="1">
      <c r="A70" s="51"/>
      <c r="B70" s="130" t="s">
        <v>428</v>
      </c>
      <c r="C70" s="413" t="s">
        <v>487</v>
      </c>
      <c r="D70" s="36" t="s">
        <v>488</v>
      </c>
      <c r="E70" s="131" t="s">
        <v>463</v>
      </c>
      <c r="F70" s="132"/>
      <c r="G70" s="133"/>
      <c r="H70" s="134">
        <f>F70*G70</f>
        <v>0</v>
      </c>
      <c r="I70" s="132"/>
      <c r="J70" s="133"/>
      <c r="K70" s="134">
        <f>I70*J70</f>
        <v>0</v>
      </c>
      <c r="L70" s="132"/>
      <c r="M70" s="133"/>
      <c r="N70" s="134">
        <f>L70*M70</f>
        <v>0</v>
      </c>
      <c r="O70" s="132"/>
      <c r="P70" s="133"/>
      <c r="Q70" s="134">
        <f>O70*P70</f>
        <v>0</v>
      </c>
      <c r="R70" s="132"/>
      <c r="S70" s="133"/>
      <c r="T70" s="134">
        <f>R70*S70</f>
        <v>0</v>
      </c>
      <c r="U70" s="132"/>
      <c r="V70" s="133"/>
      <c r="W70" s="134">
        <f>U70*V70</f>
        <v>0</v>
      </c>
      <c r="X70" s="135">
        <f>H70+N70+T70</f>
        <v>0</v>
      </c>
      <c r="Y70" s="120">
        <f>K70+Q70+W70</f>
        <v>0</v>
      </c>
      <c r="Z70" s="120">
        <f t="shared" si="22"/>
        <v>0</v>
      </c>
      <c r="AA70" s="121" t="e">
        <f t="shared" si="23"/>
        <v>#DIV/0!</v>
      </c>
      <c r="AB70" s="136"/>
      <c r="AC70" s="34"/>
      <c r="AD70" s="34"/>
      <c r="AE70" s="34"/>
      <c r="AF70" s="34"/>
      <c r="AG70" s="34"/>
      <c r="AH70" s="34"/>
    </row>
    <row r="71" spans="1:34" ht="47.25" customHeight="1">
      <c r="A71" s="51"/>
      <c r="B71" s="102" t="s">
        <v>425</v>
      </c>
      <c r="C71" s="415" t="s">
        <v>489</v>
      </c>
      <c r="D71" s="40" t="s">
        <v>490</v>
      </c>
      <c r="E71" s="137"/>
      <c r="F71" s="138"/>
      <c r="G71" s="139"/>
      <c r="H71" s="140"/>
      <c r="I71" s="138"/>
      <c r="J71" s="139"/>
      <c r="K71" s="140"/>
      <c r="L71" s="138">
        <f>SUM(L72:L73)</f>
        <v>0</v>
      </c>
      <c r="M71" s="139"/>
      <c r="N71" s="140">
        <f>SUM(N72:N73)</f>
        <v>0</v>
      </c>
      <c r="O71" s="138">
        <f>SUM(O72:O73)</f>
        <v>0</v>
      </c>
      <c r="P71" s="139"/>
      <c r="Q71" s="140">
        <f>SUM(Q72:Q73)</f>
        <v>0</v>
      </c>
      <c r="R71" s="138">
        <f>SUM(R72:R73)</f>
        <v>0</v>
      </c>
      <c r="S71" s="139"/>
      <c r="T71" s="140">
        <f>SUM(T72:T73)</f>
        <v>0</v>
      </c>
      <c r="U71" s="138">
        <f>SUM(U72:U73)</f>
        <v>0</v>
      </c>
      <c r="V71" s="139"/>
      <c r="W71" s="140">
        <f>SUM(W72:W73)</f>
        <v>0</v>
      </c>
      <c r="X71" s="140">
        <f>SUM(X72:X73)</f>
        <v>0</v>
      </c>
      <c r="Y71" s="140">
        <f>SUM(Y72:Y73)</f>
        <v>0</v>
      </c>
      <c r="Z71" s="140">
        <f t="shared" si="22"/>
        <v>0</v>
      </c>
      <c r="AA71" s="140" t="e">
        <f t="shared" si="23"/>
        <v>#DIV/0!</v>
      </c>
      <c r="AB71" s="142"/>
      <c r="AC71" s="32"/>
      <c r="AD71" s="32"/>
      <c r="AE71" s="32"/>
      <c r="AF71" s="32"/>
      <c r="AG71" s="32"/>
      <c r="AH71" s="32"/>
    </row>
    <row r="72" spans="1:34" ht="30" customHeight="1">
      <c r="A72" s="51"/>
      <c r="B72" s="111" t="s">
        <v>428</v>
      </c>
      <c r="C72" s="412" t="s">
        <v>491</v>
      </c>
      <c r="D72" s="194" t="s">
        <v>492</v>
      </c>
      <c r="E72" s="113" t="s">
        <v>493</v>
      </c>
      <c r="F72" s="484" t="s">
        <v>494</v>
      </c>
      <c r="G72" s="485"/>
      <c r="H72" s="486"/>
      <c r="I72" s="484" t="s">
        <v>494</v>
      </c>
      <c r="J72" s="485"/>
      <c r="K72" s="486"/>
      <c r="L72" s="117"/>
      <c r="M72" s="118"/>
      <c r="N72" s="116">
        <f>L72*M72</f>
        <v>0</v>
      </c>
      <c r="O72" s="117"/>
      <c r="P72" s="118"/>
      <c r="Q72" s="116">
        <f>O72*P72</f>
        <v>0</v>
      </c>
      <c r="R72" s="117"/>
      <c r="S72" s="118"/>
      <c r="T72" s="116">
        <f>R72*S72</f>
        <v>0</v>
      </c>
      <c r="U72" s="117"/>
      <c r="V72" s="118"/>
      <c r="W72" s="116">
        <f>U72*V72</f>
        <v>0</v>
      </c>
      <c r="X72" s="135">
        <f>H72+N72+T72</f>
        <v>0</v>
      </c>
      <c r="Y72" s="120">
        <f>K72+Q72+W72</f>
        <v>0</v>
      </c>
      <c r="Z72" s="120">
        <f t="shared" si="22"/>
        <v>0</v>
      </c>
      <c r="AA72" s="121" t="e">
        <f t="shared" si="23"/>
        <v>#DIV/0!</v>
      </c>
      <c r="AB72" s="122"/>
      <c r="AC72" s="34"/>
      <c r="AD72" s="34"/>
      <c r="AE72" s="34"/>
      <c r="AF72" s="34"/>
      <c r="AG72" s="34"/>
      <c r="AH72" s="34"/>
    </row>
    <row r="73" spans="1:34" ht="30" customHeight="1">
      <c r="A73" s="51"/>
      <c r="B73" s="130" t="s">
        <v>428</v>
      </c>
      <c r="C73" s="413" t="s">
        <v>495</v>
      </c>
      <c r="D73" s="36" t="s">
        <v>496</v>
      </c>
      <c r="E73" s="131" t="s">
        <v>493</v>
      </c>
      <c r="F73" s="487"/>
      <c r="G73" s="488"/>
      <c r="H73" s="489"/>
      <c r="I73" s="487"/>
      <c r="J73" s="488"/>
      <c r="K73" s="489"/>
      <c r="L73" s="145"/>
      <c r="M73" s="146"/>
      <c r="N73" s="147">
        <f>L73*M73</f>
        <v>0</v>
      </c>
      <c r="O73" s="145"/>
      <c r="P73" s="146"/>
      <c r="Q73" s="147">
        <f>O73*P73</f>
        <v>0</v>
      </c>
      <c r="R73" s="145"/>
      <c r="S73" s="146"/>
      <c r="T73" s="147">
        <f>R73*S73</f>
        <v>0</v>
      </c>
      <c r="U73" s="145"/>
      <c r="V73" s="146"/>
      <c r="W73" s="147">
        <f>U73*V73</f>
        <v>0</v>
      </c>
      <c r="X73" s="135">
        <f>H73+N73+T73</f>
        <v>0</v>
      </c>
      <c r="Y73" s="120">
        <f>K73+Q73+W73</f>
        <v>0</v>
      </c>
      <c r="Z73" s="176">
        <f t="shared" si="22"/>
        <v>0</v>
      </c>
      <c r="AA73" s="121" t="e">
        <f t="shared" si="23"/>
        <v>#DIV/0!</v>
      </c>
      <c r="AB73" s="148"/>
      <c r="AC73" s="34"/>
      <c r="AD73" s="34"/>
      <c r="AE73" s="34"/>
      <c r="AF73" s="34"/>
      <c r="AG73" s="34"/>
      <c r="AH73" s="34"/>
    </row>
    <row r="74" spans="1:34" ht="30" customHeight="1">
      <c r="A74" s="51"/>
      <c r="B74" s="177" t="s">
        <v>497</v>
      </c>
      <c r="C74" s="418"/>
      <c r="D74" s="178"/>
      <c r="E74" s="179"/>
      <c r="F74" s="183">
        <f>F67</f>
        <v>25</v>
      </c>
      <c r="G74" s="196"/>
      <c r="H74" s="182">
        <f>H67</f>
        <v>147500</v>
      </c>
      <c r="I74" s="183">
        <f>I67</f>
        <v>24</v>
      </c>
      <c r="J74" s="196"/>
      <c r="K74" s="182">
        <f>K67</f>
        <v>141600</v>
      </c>
      <c r="L74" s="197">
        <f>L71+L67</f>
        <v>0</v>
      </c>
      <c r="M74" s="196"/>
      <c r="N74" s="182">
        <f>N71+N67</f>
        <v>0</v>
      </c>
      <c r="O74" s="197">
        <f>O71+O67</f>
        <v>0</v>
      </c>
      <c r="P74" s="196"/>
      <c r="Q74" s="182">
        <f>Q71+Q67</f>
        <v>0</v>
      </c>
      <c r="R74" s="197">
        <f>R71+R67</f>
        <v>0</v>
      </c>
      <c r="S74" s="196"/>
      <c r="T74" s="182">
        <f>T71+T67</f>
        <v>0</v>
      </c>
      <c r="U74" s="197">
        <f>U71+U67</f>
        <v>0</v>
      </c>
      <c r="V74" s="196"/>
      <c r="W74" s="182">
        <f>W71+W67</f>
        <v>0</v>
      </c>
      <c r="X74" s="198">
        <f>X71+X67</f>
        <v>147500</v>
      </c>
      <c r="Y74" s="198">
        <f>Y71+Y67</f>
        <v>141600</v>
      </c>
      <c r="Z74" s="198">
        <f t="shared" si="22"/>
        <v>5900</v>
      </c>
      <c r="AA74" s="198">
        <f t="shared" si="23"/>
        <v>0.04</v>
      </c>
      <c r="AB74" s="187"/>
      <c r="AC74" s="34"/>
      <c r="AD74" s="34"/>
      <c r="AE74" s="34"/>
      <c r="AF74" s="6"/>
      <c r="AG74" s="6"/>
      <c r="AH74" s="6"/>
    </row>
    <row r="75" spans="1:34" ht="30" customHeight="1">
      <c r="A75" s="51"/>
      <c r="B75" s="188" t="s">
        <v>423</v>
      </c>
      <c r="C75" s="419">
        <v>4</v>
      </c>
      <c r="D75" s="188" t="s">
        <v>498</v>
      </c>
      <c r="E75" s="18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100"/>
      <c r="Y75" s="100"/>
      <c r="Z75" s="190"/>
      <c r="AA75" s="100"/>
      <c r="AB75" s="101"/>
      <c r="AC75" s="6"/>
      <c r="AD75" s="6"/>
      <c r="AE75" s="6"/>
      <c r="AF75" s="6"/>
      <c r="AG75" s="6"/>
      <c r="AH75" s="6"/>
    </row>
    <row r="76" spans="1:34" ht="30" customHeight="1" thickBot="1">
      <c r="A76" s="51"/>
      <c r="B76" s="102" t="s">
        <v>425</v>
      </c>
      <c r="C76" s="415" t="s">
        <v>499</v>
      </c>
      <c r="D76" s="37" t="s">
        <v>500</v>
      </c>
      <c r="E76" s="104"/>
      <c r="F76" s="105">
        <f>SUM(F77:F79)</f>
        <v>0</v>
      </c>
      <c r="G76" s="106"/>
      <c r="H76" s="107">
        <f>SUM(H77:H79)</f>
        <v>0</v>
      </c>
      <c r="I76" s="105">
        <f>SUM(I77:I79)</f>
        <v>0</v>
      </c>
      <c r="J76" s="106"/>
      <c r="K76" s="107">
        <f>SUM(K77:K79)</f>
        <v>0</v>
      </c>
      <c r="L76" s="105">
        <f>SUM(L77:L79)</f>
        <v>1</v>
      </c>
      <c r="M76" s="106"/>
      <c r="N76" s="107">
        <f>SUM(N77:N79)</f>
        <v>40000</v>
      </c>
      <c r="O76" s="105">
        <f>SUM(O77:O79)</f>
        <v>0</v>
      </c>
      <c r="P76" s="106"/>
      <c r="Q76" s="107">
        <f>SUM(Q77:Q79)</f>
        <v>0</v>
      </c>
      <c r="R76" s="105">
        <f>SUM(R77:R79)</f>
        <v>0</v>
      </c>
      <c r="S76" s="106"/>
      <c r="T76" s="107">
        <f>SUM(T77:T79)</f>
        <v>0</v>
      </c>
      <c r="U76" s="105">
        <f>SUM(U77:U79)</f>
        <v>0</v>
      </c>
      <c r="V76" s="106"/>
      <c r="W76" s="107">
        <f>SUM(W77:W79)</f>
        <v>0</v>
      </c>
      <c r="X76" s="107">
        <f>SUM(X77:X79)</f>
        <v>40000</v>
      </c>
      <c r="Y76" s="107">
        <f>SUM(Y77:Y79)</f>
        <v>0</v>
      </c>
      <c r="Z76" s="204">
        <f t="shared" ref="Z76:Z81" si="24">X76-Y76</f>
        <v>40000</v>
      </c>
      <c r="AA76" s="109">
        <f t="shared" ref="AA76:AA81" si="25">Z76/X76</f>
        <v>1</v>
      </c>
      <c r="AB76" s="110"/>
      <c r="AC76" s="32"/>
      <c r="AD76" s="32"/>
      <c r="AE76" s="32"/>
      <c r="AF76" s="32"/>
      <c r="AG76" s="32"/>
      <c r="AH76" s="32"/>
    </row>
    <row r="77" spans="1:34" ht="69.599999999999994" customHeight="1" thickBot="1">
      <c r="A77" s="45" t="s">
        <v>794</v>
      </c>
      <c r="B77" s="111" t="s">
        <v>428</v>
      </c>
      <c r="C77" s="199" t="s">
        <v>501</v>
      </c>
      <c r="D77" s="58" t="s">
        <v>175</v>
      </c>
      <c r="E77" s="205" t="s">
        <v>493</v>
      </c>
      <c r="F77" s="117"/>
      <c r="G77" s="118"/>
      <c r="H77" s="116">
        <f>F77*G77</f>
        <v>0</v>
      </c>
      <c r="I77" s="117"/>
      <c r="J77" s="118"/>
      <c r="K77" s="116">
        <f>I77*J77</f>
        <v>0</v>
      </c>
      <c r="L77" s="206">
        <v>1</v>
      </c>
      <c r="M77" s="158">
        <v>40000</v>
      </c>
      <c r="N77" s="116">
        <f>L77*M77</f>
        <v>40000</v>
      </c>
      <c r="O77" s="117"/>
      <c r="P77" s="118"/>
      <c r="Q77" s="116">
        <f>O77*P77</f>
        <v>0</v>
      </c>
      <c r="R77" s="117"/>
      <c r="S77" s="118"/>
      <c r="T77" s="116">
        <f>R77*S77</f>
        <v>0</v>
      </c>
      <c r="U77" s="117"/>
      <c r="V77" s="118"/>
      <c r="W77" s="116">
        <f>U77*V77</f>
        <v>0</v>
      </c>
      <c r="X77" s="119">
        <f>H77+N77+T77</f>
        <v>40000</v>
      </c>
      <c r="Y77" s="120">
        <f>K77+Q77+W77</f>
        <v>0</v>
      </c>
      <c r="Z77" s="120">
        <f t="shared" si="24"/>
        <v>40000</v>
      </c>
      <c r="AA77" s="121">
        <f t="shared" si="25"/>
        <v>1</v>
      </c>
      <c r="AB77" s="398" t="s">
        <v>326</v>
      </c>
      <c r="AC77" s="34"/>
      <c r="AD77" s="34"/>
      <c r="AE77" s="34"/>
      <c r="AF77" s="34"/>
      <c r="AG77" s="34"/>
      <c r="AH77" s="34"/>
    </row>
    <row r="78" spans="1:34" ht="30" customHeight="1">
      <c r="A78" s="51"/>
      <c r="B78" s="111" t="s">
        <v>428</v>
      </c>
      <c r="C78" s="412" t="s">
        <v>504</v>
      </c>
      <c r="D78" s="194" t="s">
        <v>502</v>
      </c>
      <c r="E78" s="207" t="s">
        <v>503</v>
      </c>
      <c r="F78" s="117"/>
      <c r="G78" s="118"/>
      <c r="H78" s="116">
        <f>F78*G78</f>
        <v>0</v>
      </c>
      <c r="I78" s="117"/>
      <c r="J78" s="118"/>
      <c r="K78" s="116">
        <f>I78*J78</f>
        <v>0</v>
      </c>
      <c r="L78" s="117"/>
      <c r="M78" s="118"/>
      <c r="N78" s="116">
        <f>L78*M78</f>
        <v>0</v>
      </c>
      <c r="O78" s="117"/>
      <c r="P78" s="118"/>
      <c r="Q78" s="116">
        <f>O78*P78</f>
        <v>0</v>
      </c>
      <c r="R78" s="117"/>
      <c r="S78" s="118"/>
      <c r="T78" s="116">
        <f>R78*S78</f>
        <v>0</v>
      </c>
      <c r="U78" s="117"/>
      <c r="V78" s="118"/>
      <c r="W78" s="116">
        <f>U78*V78</f>
        <v>0</v>
      </c>
      <c r="X78" s="119">
        <f>H78+N78+T78</f>
        <v>0</v>
      </c>
      <c r="Y78" s="120">
        <f>K78+Q78+W78</f>
        <v>0</v>
      </c>
      <c r="Z78" s="120">
        <f t="shared" si="24"/>
        <v>0</v>
      </c>
      <c r="AA78" s="121" t="e">
        <f t="shared" si="25"/>
        <v>#DIV/0!</v>
      </c>
      <c r="AB78" s="122"/>
      <c r="AC78" s="34"/>
      <c r="AD78" s="34"/>
      <c r="AE78" s="34"/>
      <c r="AF78" s="34"/>
      <c r="AG78" s="34"/>
      <c r="AH78" s="34"/>
    </row>
    <row r="79" spans="1:34" ht="30" customHeight="1">
      <c r="A79" s="51"/>
      <c r="B79" s="143" t="s">
        <v>428</v>
      </c>
      <c r="C79" s="413" t="s">
        <v>505</v>
      </c>
      <c r="D79" s="36" t="s">
        <v>502</v>
      </c>
      <c r="E79" s="207" t="s">
        <v>503</v>
      </c>
      <c r="F79" s="132"/>
      <c r="G79" s="133"/>
      <c r="H79" s="134">
        <f>F79*G79</f>
        <v>0</v>
      </c>
      <c r="I79" s="132"/>
      <c r="J79" s="133"/>
      <c r="K79" s="134">
        <f>I79*J79</f>
        <v>0</v>
      </c>
      <c r="L79" s="132"/>
      <c r="M79" s="133"/>
      <c r="N79" s="134">
        <f>L79*M79</f>
        <v>0</v>
      </c>
      <c r="O79" s="132"/>
      <c r="P79" s="133"/>
      <c r="Q79" s="134">
        <f>O79*P79</f>
        <v>0</v>
      </c>
      <c r="R79" s="132"/>
      <c r="S79" s="133"/>
      <c r="T79" s="134">
        <f>R79*S79</f>
        <v>0</v>
      </c>
      <c r="U79" s="132"/>
      <c r="V79" s="133"/>
      <c r="W79" s="134">
        <f>U79*V79</f>
        <v>0</v>
      </c>
      <c r="X79" s="135">
        <f>H79+N79+T79</f>
        <v>0</v>
      </c>
      <c r="Y79" s="120">
        <f>K79+Q79+W79</f>
        <v>0</v>
      </c>
      <c r="Z79" s="120">
        <f t="shared" si="24"/>
        <v>0</v>
      </c>
      <c r="AA79" s="121" t="e">
        <f t="shared" si="25"/>
        <v>#DIV/0!</v>
      </c>
      <c r="AB79" s="136"/>
      <c r="AC79" s="34"/>
      <c r="AD79" s="34"/>
      <c r="AE79" s="34"/>
      <c r="AF79" s="34"/>
      <c r="AG79" s="34"/>
      <c r="AH79" s="34"/>
    </row>
    <row r="80" spans="1:34" ht="30" customHeight="1" thickBot="1">
      <c r="A80" s="51"/>
      <c r="B80" s="102" t="s">
        <v>425</v>
      </c>
      <c r="C80" s="415" t="s">
        <v>506</v>
      </c>
      <c r="D80" s="38" t="s">
        <v>507</v>
      </c>
      <c r="E80" s="137"/>
      <c r="F80" s="138">
        <f>SUM(F81:F152)</f>
        <v>260</v>
      </c>
      <c r="G80" s="139"/>
      <c r="H80" s="140">
        <f>SUM(H81:H152)</f>
        <v>1207000</v>
      </c>
      <c r="I80" s="138">
        <f>SUM(I81:I152)</f>
        <v>260</v>
      </c>
      <c r="J80" s="139"/>
      <c r="K80" s="140">
        <f>SUM(K81:K152)</f>
        <v>1207000</v>
      </c>
      <c r="L80" s="138">
        <f>SUM(L81:L152)</f>
        <v>134</v>
      </c>
      <c r="M80" s="139"/>
      <c r="N80" s="140">
        <f>SUM(N81:N152)</f>
        <v>666500</v>
      </c>
      <c r="O80" s="138">
        <f>SUM(O81:O152)</f>
        <v>134</v>
      </c>
      <c r="P80" s="139"/>
      <c r="Q80" s="140">
        <f>SUM(Q81:Q152)</f>
        <v>666500</v>
      </c>
      <c r="R80" s="138">
        <f>SUM(R81:R152)</f>
        <v>0</v>
      </c>
      <c r="S80" s="139"/>
      <c r="T80" s="140">
        <f>SUM(T81:T152)</f>
        <v>0</v>
      </c>
      <c r="U80" s="138">
        <f>SUM(U81:U152)</f>
        <v>0</v>
      </c>
      <c r="V80" s="139"/>
      <c r="W80" s="140">
        <f>SUM(W81:W152)</f>
        <v>0</v>
      </c>
      <c r="X80" s="140">
        <f>SUM(X81:X152)</f>
        <v>1873500</v>
      </c>
      <c r="Y80" s="140">
        <f>SUM(Y81:Y152)</f>
        <v>1873500</v>
      </c>
      <c r="Z80" s="140">
        <f t="shared" si="24"/>
        <v>0</v>
      </c>
      <c r="AA80" s="140">
        <f t="shared" si="25"/>
        <v>0</v>
      </c>
      <c r="AB80" s="142"/>
      <c r="AC80" s="32"/>
      <c r="AD80" s="32"/>
      <c r="AE80" s="32"/>
      <c r="AF80" s="32"/>
      <c r="AG80" s="32"/>
      <c r="AH80" s="32"/>
    </row>
    <row r="81" spans="1:34" ht="60" customHeight="1" thickBot="1">
      <c r="A81" s="45" t="s">
        <v>641</v>
      </c>
      <c r="B81" s="159" t="s">
        <v>428</v>
      </c>
      <c r="C81" s="199" t="s">
        <v>508</v>
      </c>
      <c r="D81" s="46" t="s">
        <v>642</v>
      </c>
      <c r="E81" s="207" t="s">
        <v>470</v>
      </c>
      <c r="F81" s="117"/>
      <c r="G81" s="118"/>
      <c r="H81" s="116">
        <f>F81*G81</f>
        <v>0</v>
      </c>
      <c r="I81" s="117"/>
      <c r="J81" s="118"/>
      <c r="K81" s="116">
        <f>I81*J81</f>
        <v>0</v>
      </c>
      <c r="L81" s="117"/>
      <c r="M81" s="118"/>
      <c r="N81" s="116">
        <f>L81*M81</f>
        <v>0</v>
      </c>
      <c r="O81" s="117"/>
      <c r="P81" s="118"/>
      <c r="Q81" s="116">
        <f>O81*P81</f>
        <v>0</v>
      </c>
      <c r="R81" s="117"/>
      <c r="S81" s="118"/>
      <c r="T81" s="116">
        <f>R81*S81</f>
        <v>0</v>
      </c>
      <c r="U81" s="117"/>
      <c r="V81" s="118"/>
      <c r="W81" s="116">
        <f>U81*V81</f>
        <v>0</v>
      </c>
      <c r="X81" s="119">
        <f>H81+N81+T81</f>
        <v>0</v>
      </c>
      <c r="Y81" s="120">
        <f>K81+Q81+W81</f>
        <v>0</v>
      </c>
      <c r="Z81" s="120">
        <f t="shared" si="24"/>
        <v>0</v>
      </c>
      <c r="AA81" s="121" t="e">
        <f t="shared" si="25"/>
        <v>#DIV/0!</v>
      </c>
      <c r="AB81" s="122"/>
      <c r="AC81" s="34"/>
      <c r="AD81" s="34"/>
      <c r="AE81" s="34"/>
      <c r="AF81" s="34"/>
      <c r="AG81" s="34"/>
      <c r="AH81" s="34"/>
    </row>
    <row r="82" spans="1:34" ht="106.2" customHeight="1" thickBot="1">
      <c r="A82" s="45" t="s">
        <v>643</v>
      </c>
      <c r="B82" s="159" t="s">
        <v>428</v>
      </c>
      <c r="C82" s="199" t="s">
        <v>644</v>
      </c>
      <c r="D82" s="47" t="s">
        <v>645</v>
      </c>
      <c r="E82" s="207" t="s">
        <v>470</v>
      </c>
      <c r="F82" s="160">
        <v>4</v>
      </c>
      <c r="G82" s="114">
        <v>22400</v>
      </c>
      <c r="H82" s="116">
        <f t="shared" ref="H82:H145" si="26">F82*G82</f>
        <v>89600</v>
      </c>
      <c r="I82" s="160">
        <v>4</v>
      </c>
      <c r="J82" s="114">
        <v>22400</v>
      </c>
      <c r="K82" s="116">
        <f t="shared" ref="K82:K145" si="27">I82*J82</f>
        <v>89600</v>
      </c>
      <c r="L82" s="160">
        <v>2</v>
      </c>
      <c r="M82" s="114">
        <v>22400</v>
      </c>
      <c r="N82" s="116">
        <f t="shared" ref="N82:N145" si="28">L82*M82</f>
        <v>44800</v>
      </c>
      <c r="O82" s="160">
        <v>2</v>
      </c>
      <c r="P82" s="114">
        <v>22400</v>
      </c>
      <c r="Q82" s="116">
        <f t="shared" ref="Q82:Q145" si="29">O82*P82</f>
        <v>44800</v>
      </c>
      <c r="R82" s="117"/>
      <c r="S82" s="118"/>
      <c r="T82" s="116">
        <f t="shared" ref="T82:T145" si="30">R82*S82</f>
        <v>0</v>
      </c>
      <c r="U82" s="117"/>
      <c r="V82" s="118"/>
      <c r="W82" s="116">
        <f t="shared" ref="W82:W145" si="31">U82*V82</f>
        <v>0</v>
      </c>
      <c r="X82" s="119">
        <f t="shared" ref="X82:X145" si="32">H82+N82+T82</f>
        <v>134400</v>
      </c>
      <c r="Y82" s="120">
        <f t="shared" ref="Y82:Y145" si="33">K82+Q82+W82</f>
        <v>134400</v>
      </c>
      <c r="Z82" s="120">
        <f t="shared" ref="Z82:Z145" si="34">X82-Y82</f>
        <v>0</v>
      </c>
      <c r="AA82" s="121">
        <f t="shared" ref="AA82:AA145" si="35">Z82/X82</f>
        <v>0</v>
      </c>
      <c r="AB82" s="122"/>
      <c r="AC82" s="34"/>
      <c r="AD82" s="34"/>
      <c r="AE82" s="34"/>
      <c r="AF82" s="34"/>
      <c r="AG82" s="34"/>
      <c r="AH82" s="34"/>
    </row>
    <row r="83" spans="1:34" ht="153.6" customHeight="1" thickBot="1">
      <c r="A83" s="45" t="s">
        <v>643</v>
      </c>
      <c r="B83" s="159" t="s">
        <v>428</v>
      </c>
      <c r="C83" s="199" t="s">
        <v>646</v>
      </c>
      <c r="D83" s="47" t="s">
        <v>647</v>
      </c>
      <c r="E83" s="207" t="s">
        <v>470</v>
      </c>
      <c r="F83" s="160">
        <v>4</v>
      </c>
      <c r="G83" s="114">
        <v>8800</v>
      </c>
      <c r="H83" s="116">
        <f t="shared" si="26"/>
        <v>35200</v>
      </c>
      <c r="I83" s="160">
        <v>4</v>
      </c>
      <c r="J83" s="114">
        <v>8800</v>
      </c>
      <c r="K83" s="116">
        <f t="shared" si="27"/>
        <v>35200</v>
      </c>
      <c r="L83" s="160">
        <v>2</v>
      </c>
      <c r="M83" s="114">
        <v>8800</v>
      </c>
      <c r="N83" s="116">
        <f t="shared" si="28"/>
        <v>17600</v>
      </c>
      <c r="O83" s="160">
        <v>2</v>
      </c>
      <c r="P83" s="114">
        <v>8800</v>
      </c>
      <c r="Q83" s="116">
        <f t="shared" si="29"/>
        <v>17600</v>
      </c>
      <c r="R83" s="117"/>
      <c r="S83" s="118"/>
      <c r="T83" s="116">
        <f t="shared" si="30"/>
        <v>0</v>
      </c>
      <c r="U83" s="117"/>
      <c r="V83" s="118"/>
      <c r="W83" s="116">
        <f t="shared" si="31"/>
        <v>0</v>
      </c>
      <c r="X83" s="119">
        <f t="shared" si="32"/>
        <v>52800</v>
      </c>
      <c r="Y83" s="120">
        <f t="shared" si="33"/>
        <v>52800</v>
      </c>
      <c r="Z83" s="120">
        <f t="shared" si="34"/>
        <v>0</v>
      </c>
      <c r="AA83" s="121">
        <f t="shared" si="35"/>
        <v>0</v>
      </c>
      <c r="AB83" s="122"/>
      <c r="AC83" s="34"/>
      <c r="AD83" s="34"/>
      <c r="AE83" s="34"/>
      <c r="AF83" s="34"/>
      <c r="AG83" s="34"/>
      <c r="AH83" s="34"/>
    </row>
    <row r="84" spans="1:34" ht="85.8" customHeight="1" thickBot="1">
      <c r="A84" s="45" t="s">
        <v>643</v>
      </c>
      <c r="B84" s="159" t="s">
        <v>428</v>
      </c>
      <c r="C84" s="199" t="s">
        <v>648</v>
      </c>
      <c r="D84" s="47" t="s">
        <v>649</v>
      </c>
      <c r="E84" s="207" t="s">
        <v>470</v>
      </c>
      <c r="F84" s="160">
        <v>4</v>
      </c>
      <c r="G84" s="114">
        <v>3600</v>
      </c>
      <c r="H84" s="116">
        <f t="shared" si="26"/>
        <v>14400</v>
      </c>
      <c r="I84" s="160">
        <v>4</v>
      </c>
      <c r="J84" s="114">
        <v>3600</v>
      </c>
      <c r="K84" s="116">
        <f t="shared" si="27"/>
        <v>14400</v>
      </c>
      <c r="L84" s="160">
        <v>2</v>
      </c>
      <c r="M84" s="114">
        <v>3600</v>
      </c>
      <c r="N84" s="116">
        <f t="shared" si="28"/>
        <v>7200</v>
      </c>
      <c r="O84" s="160">
        <v>2</v>
      </c>
      <c r="P84" s="114">
        <v>3600</v>
      </c>
      <c r="Q84" s="116">
        <f t="shared" si="29"/>
        <v>7200</v>
      </c>
      <c r="R84" s="117"/>
      <c r="S84" s="118"/>
      <c r="T84" s="116">
        <f t="shared" si="30"/>
        <v>0</v>
      </c>
      <c r="U84" s="117"/>
      <c r="V84" s="118"/>
      <c r="W84" s="116">
        <f t="shared" si="31"/>
        <v>0</v>
      </c>
      <c r="X84" s="119">
        <f t="shared" si="32"/>
        <v>21600</v>
      </c>
      <c r="Y84" s="120">
        <f t="shared" si="33"/>
        <v>21600</v>
      </c>
      <c r="Z84" s="120">
        <f t="shared" si="34"/>
        <v>0</v>
      </c>
      <c r="AA84" s="121">
        <f t="shared" si="35"/>
        <v>0</v>
      </c>
      <c r="AB84" s="122"/>
      <c r="AC84" s="34"/>
      <c r="AD84" s="34"/>
      <c r="AE84" s="34"/>
      <c r="AF84" s="34"/>
      <c r="AG84" s="34"/>
      <c r="AH84" s="34"/>
    </row>
    <row r="85" spans="1:34" ht="85.8" customHeight="1" thickBot="1">
      <c r="A85" s="45" t="s">
        <v>643</v>
      </c>
      <c r="B85" s="159" t="s">
        <v>428</v>
      </c>
      <c r="C85" s="199" t="s">
        <v>650</v>
      </c>
      <c r="D85" s="47" t="s">
        <v>651</v>
      </c>
      <c r="E85" s="207" t="s">
        <v>470</v>
      </c>
      <c r="F85" s="160">
        <v>4</v>
      </c>
      <c r="G85" s="114">
        <v>1120</v>
      </c>
      <c r="H85" s="116">
        <f t="shared" si="26"/>
        <v>4480</v>
      </c>
      <c r="I85" s="160">
        <v>4</v>
      </c>
      <c r="J85" s="114">
        <v>1120</v>
      </c>
      <c r="K85" s="116">
        <f t="shared" si="27"/>
        <v>4480</v>
      </c>
      <c r="L85" s="160">
        <v>2</v>
      </c>
      <c r="M85" s="114">
        <v>1120</v>
      </c>
      <c r="N85" s="116">
        <f t="shared" si="28"/>
        <v>2240</v>
      </c>
      <c r="O85" s="160">
        <v>2</v>
      </c>
      <c r="P85" s="114">
        <v>1120</v>
      </c>
      <c r="Q85" s="116">
        <f t="shared" si="29"/>
        <v>2240</v>
      </c>
      <c r="R85" s="117"/>
      <c r="S85" s="118"/>
      <c r="T85" s="116">
        <f t="shared" si="30"/>
        <v>0</v>
      </c>
      <c r="U85" s="117"/>
      <c r="V85" s="118"/>
      <c r="W85" s="116">
        <f t="shared" si="31"/>
        <v>0</v>
      </c>
      <c r="X85" s="119">
        <f t="shared" si="32"/>
        <v>6720</v>
      </c>
      <c r="Y85" s="120">
        <f t="shared" si="33"/>
        <v>6720</v>
      </c>
      <c r="Z85" s="120">
        <f t="shared" si="34"/>
        <v>0</v>
      </c>
      <c r="AA85" s="121">
        <f t="shared" si="35"/>
        <v>0</v>
      </c>
      <c r="AB85" s="122"/>
      <c r="AC85" s="34"/>
      <c r="AD85" s="34"/>
      <c r="AE85" s="34"/>
      <c r="AF85" s="34"/>
      <c r="AG85" s="34"/>
      <c r="AH85" s="34"/>
    </row>
    <row r="86" spans="1:34" ht="108" customHeight="1" thickBot="1">
      <c r="A86" s="45" t="s">
        <v>643</v>
      </c>
      <c r="B86" s="159" t="s">
        <v>428</v>
      </c>
      <c r="C86" s="199" t="s">
        <v>652</v>
      </c>
      <c r="D86" s="47" t="s">
        <v>653</v>
      </c>
      <c r="E86" s="207" t="s">
        <v>470</v>
      </c>
      <c r="F86" s="160">
        <v>4</v>
      </c>
      <c r="G86" s="114">
        <v>1680</v>
      </c>
      <c r="H86" s="116">
        <f t="shared" si="26"/>
        <v>6720</v>
      </c>
      <c r="I86" s="160">
        <v>4</v>
      </c>
      <c r="J86" s="114">
        <v>1680</v>
      </c>
      <c r="K86" s="116">
        <f t="shared" si="27"/>
        <v>6720</v>
      </c>
      <c r="L86" s="160">
        <v>2</v>
      </c>
      <c r="M86" s="114">
        <v>1680</v>
      </c>
      <c r="N86" s="116">
        <f t="shared" si="28"/>
        <v>3360</v>
      </c>
      <c r="O86" s="160">
        <v>2</v>
      </c>
      <c r="P86" s="114">
        <v>1680</v>
      </c>
      <c r="Q86" s="116">
        <f t="shared" si="29"/>
        <v>3360</v>
      </c>
      <c r="R86" s="117"/>
      <c r="S86" s="118"/>
      <c r="T86" s="116">
        <f t="shared" si="30"/>
        <v>0</v>
      </c>
      <c r="U86" s="117"/>
      <c r="V86" s="118"/>
      <c r="W86" s="116">
        <f t="shared" si="31"/>
        <v>0</v>
      </c>
      <c r="X86" s="119">
        <f t="shared" si="32"/>
        <v>10080</v>
      </c>
      <c r="Y86" s="120">
        <f t="shared" si="33"/>
        <v>10080</v>
      </c>
      <c r="Z86" s="120">
        <f t="shared" si="34"/>
        <v>0</v>
      </c>
      <c r="AA86" s="121">
        <f t="shared" si="35"/>
        <v>0</v>
      </c>
      <c r="AB86" s="122"/>
      <c r="AC86" s="34"/>
      <c r="AD86" s="34"/>
      <c r="AE86" s="34"/>
      <c r="AF86" s="34"/>
      <c r="AG86" s="34"/>
      <c r="AH86" s="34"/>
    </row>
    <row r="87" spans="1:34" ht="101.4" customHeight="1" thickBot="1">
      <c r="A87" s="45" t="s">
        <v>643</v>
      </c>
      <c r="B87" s="159" t="s">
        <v>428</v>
      </c>
      <c r="C87" s="199" t="s">
        <v>654</v>
      </c>
      <c r="D87" s="47" t="s">
        <v>655</v>
      </c>
      <c r="E87" s="207" t="s">
        <v>470</v>
      </c>
      <c r="F87" s="160">
        <v>4</v>
      </c>
      <c r="G87" s="114">
        <v>3200</v>
      </c>
      <c r="H87" s="116">
        <f t="shared" si="26"/>
        <v>12800</v>
      </c>
      <c r="I87" s="160">
        <v>4</v>
      </c>
      <c r="J87" s="114">
        <v>3200</v>
      </c>
      <c r="K87" s="116">
        <f t="shared" si="27"/>
        <v>12800</v>
      </c>
      <c r="L87" s="160">
        <v>2</v>
      </c>
      <c r="M87" s="114">
        <v>3200</v>
      </c>
      <c r="N87" s="116">
        <f t="shared" si="28"/>
        <v>6400</v>
      </c>
      <c r="O87" s="160">
        <v>2</v>
      </c>
      <c r="P87" s="114">
        <v>3200</v>
      </c>
      <c r="Q87" s="116">
        <f t="shared" si="29"/>
        <v>6400</v>
      </c>
      <c r="R87" s="117"/>
      <c r="S87" s="118"/>
      <c r="T87" s="116">
        <f t="shared" si="30"/>
        <v>0</v>
      </c>
      <c r="U87" s="117"/>
      <c r="V87" s="118"/>
      <c r="W87" s="116">
        <f t="shared" si="31"/>
        <v>0</v>
      </c>
      <c r="X87" s="119">
        <f t="shared" si="32"/>
        <v>19200</v>
      </c>
      <c r="Y87" s="120">
        <f t="shared" si="33"/>
        <v>19200</v>
      </c>
      <c r="Z87" s="120">
        <f t="shared" si="34"/>
        <v>0</v>
      </c>
      <c r="AA87" s="121">
        <f t="shared" si="35"/>
        <v>0</v>
      </c>
      <c r="AB87" s="122"/>
      <c r="AC87" s="34"/>
      <c r="AD87" s="34"/>
      <c r="AE87" s="34"/>
      <c r="AF87" s="34"/>
      <c r="AG87" s="34"/>
      <c r="AH87" s="34"/>
    </row>
    <row r="88" spans="1:34" ht="116.4" customHeight="1" thickBot="1">
      <c r="A88" s="45" t="s">
        <v>643</v>
      </c>
      <c r="B88" s="159" t="s">
        <v>428</v>
      </c>
      <c r="C88" s="199" t="s">
        <v>656</v>
      </c>
      <c r="D88" s="47" t="s">
        <v>657</v>
      </c>
      <c r="E88" s="207" t="s">
        <v>470</v>
      </c>
      <c r="F88" s="160">
        <v>4</v>
      </c>
      <c r="G88" s="114">
        <v>2800</v>
      </c>
      <c r="H88" s="116">
        <f t="shared" si="26"/>
        <v>11200</v>
      </c>
      <c r="I88" s="160">
        <v>4</v>
      </c>
      <c r="J88" s="114">
        <v>2800</v>
      </c>
      <c r="K88" s="116">
        <f t="shared" si="27"/>
        <v>11200</v>
      </c>
      <c r="L88" s="160">
        <v>2</v>
      </c>
      <c r="M88" s="114">
        <v>2800</v>
      </c>
      <c r="N88" s="116">
        <f t="shared" si="28"/>
        <v>5600</v>
      </c>
      <c r="O88" s="160">
        <v>2</v>
      </c>
      <c r="P88" s="114">
        <v>2800</v>
      </c>
      <c r="Q88" s="116">
        <f t="shared" si="29"/>
        <v>5600</v>
      </c>
      <c r="R88" s="117"/>
      <c r="S88" s="118"/>
      <c r="T88" s="116">
        <f t="shared" si="30"/>
        <v>0</v>
      </c>
      <c r="U88" s="117"/>
      <c r="V88" s="118"/>
      <c r="W88" s="116">
        <f t="shared" si="31"/>
        <v>0</v>
      </c>
      <c r="X88" s="119">
        <f t="shared" si="32"/>
        <v>16800</v>
      </c>
      <c r="Y88" s="120">
        <f t="shared" si="33"/>
        <v>16800</v>
      </c>
      <c r="Z88" s="120">
        <f t="shared" si="34"/>
        <v>0</v>
      </c>
      <c r="AA88" s="121">
        <f t="shared" si="35"/>
        <v>0</v>
      </c>
      <c r="AB88" s="122"/>
      <c r="AC88" s="34"/>
      <c r="AD88" s="34"/>
      <c r="AE88" s="34"/>
      <c r="AF88" s="34"/>
      <c r="AG88" s="34"/>
      <c r="AH88" s="34"/>
    </row>
    <row r="89" spans="1:34" ht="118.2" customHeight="1" thickBot="1">
      <c r="A89" s="45" t="s">
        <v>643</v>
      </c>
      <c r="B89" s="159" t="s">
        <v>428</v>
      </c>
      <c r="C89" s="199" t="s">
        <v>658</v>
      </c>
      <c r="D89" s="47" t="s">
        <v>659</v>
      </c>
      <c r="E89" s="207" t="s">
        <v>470</v>
      </c>
      <c r="F89" s="160">
        <v>4</v>
      </c>
      <c r="G89" s="114">
        <v>10800</v>
      </c>
      <c r="H89" s="116">
        <f t="shared" si="26"/>
        <v>43200</v>
      </c>
      <c r="I89" s="160">
        <v>4</v>
      </c>
      <c r="J89" s="114">
        <v>10800</v>
      </c>
      <c r="K89" s="116">
        <f t="shared" si="27"/>
        <v>43200</v>
      </c>
      <c r="L89" s="160">
        <v>2</v>
      </c>
      <c r="M89" s="114">
        <v>10800</v>
      </c>
      <c r="N89" s="116">
        <f t="shared" si="28"/>
        <v>21600</v>
      </c>
      <c r="O89" s="160">
        <v>2</v>
      </c>
      <c r="P89" s="114">
        <v>10800</v>
      </c>
      <c r="Q89" s="116">
        <f t="shared" si="29"/>
        <v>21600</v>
      </c>
      <c r="R89" s="117"/>
      <c r="S89" s="118"/>
      <c r="T89" s="116">
        <f t="shared" si="30"/>
        <v>0</v>
      </c>
      <c r="U89" s="117"/>
      <c r="V89" s="118"/>
      <c r="W89" s="116">
        <f t="shared" si="31"/>
        <v>0</v>
      </c>
      <c r="X89" s="119">
        <f t="shared" si="32"/>
        <v>64800</v>
      </c>
      <c r="Y89" s="120">
        <f t="shared" si="33"/>
        <v>64800</v>
      </c>
      <c r="Z89" s="120">
        <f t="shared" si="34"/>
        <v>0</v>
      </c>
      <c r="AA89" s="121">
        <f t="shared" si="35"/>
        <v>0</v>
      </c>
      <c r="AB89" s="122"/>
      <c r="AC89" s="34"/>
      <c r="AD89" s="34"/>
      <c r="AE89" s="34"/>
      <c r="AF89" s="34"/>
      <c r="AG89" s="34"/>
      <c r="AH89" s="34"/>
    </row>
    <row r="90" spans="1:34" ht="120.6" customHeight="1" thickBot="1">
      <c r="A90" s="45" t="s">
        <v>643</v>
      </c>
      <c r="B90" s="159" t="s">
        <v>428</v>
      </c>
      <c r="C90" s="199" t="s">
        <v>660</v>
      </c>
      <c r="D90" s="47" t="s">
        <v>661</v>
      </c>
      <c r="E90" s="207" t="s">
        <v>470</v>
      </c>
      <c r="F90" s="160">
        <v>4</v>
      </c>
      <c r="G90" s="114">
        <v>4000</v>
      </c>
      <c r="H90" s="116">
        <f t="shared" si="26"/>
        <v>16000</v>
      </c>
      <c r="I90" s="160">
        <v>4</v>
      </c>
      <c r="J90" s="114">
        <v>4000</v>
      </c>
      <c r="K90" s="116">
        <f t="shared" si="27"/>
        <v>16000</v>
      </c>
      <c r="L90" s="160">
        <v>2</v>
      </c>
      <c r="M90" s="114">
        <v>4000</v>
      </c>
      <c r="N90" s="116">
        <f t="shared" si="28"/>
        <v>8000</v>
      </c>
      <c r="O90" s="160">
        <v>2</v>
      </c>
      <c r="P90" s="114">
        <v>4000</v>
      </c>
      <c r="Q90" s="116">
        <f t="shared" si="29"/>
        <v>8000</v>
      </c>
      <c r="R90" s="117"/>
      <c r="S90" s="118"/>
      <c r="T90" s="116">
        <f t="shared" si="30"/>
        <v>0</v>
      </c>
      <c r="U90" s="117"/>
      <c r="V90" s="118"/>
      <c r="W90" s="116">
        <f t="shared" si="31"/>
        <v>0</v>
      </c>
      <c r="X90" s="119">
        <f t="shared" si="32"/>
        <v>24000</v>
      </c>
      <c r="Y90" s="120">
        <f t="shared" si="33"/>
        <v>24000</v>
      </c>
      <c r="Z90" s="120">
        <f t="shared" si="34"/>
        <v>0</v>
      </c>
      <c r="AA90" s="121">
        <f t="shared" si="35"/>
        <v>0</v>
      </c>
      <c r="AB90" s="122"/>
      <c r="AC90" s="34"/>
      <c r="AD90" s="34"/>
      <c r="AE90" s="34"/>
      <c r="AF90" s="34"/>
      <c r="AG90" s="34"/>
      <c r="AH90" s="34"/>
    </row>
    <row r="91" spans="1:34" ht="107.4" customHeight="1" thickBot="1">
      <c r="A91" s="45" t="s">
        <v>643</v>
      </c>
      <c r="B91" s="159" t="s">
        <v>428</v>
      </c>
      <c r="C91" s="199" t="s">
        <v>662</v>
      </c>
      <c r="D91" s="47" t="s">
        <v>663</v>
      </c>
      <c r="E91" s="207" t="s">
        <v>470</v>
      </c>
      <c r="F91" s="160">
        <v>4</v>
      </c>
      <c r="G91" s="114">
        <v>8500</v>
      </c>
      <c r="H91" s="116">
        <f t="shared" si="26"/>
        <v>34000</v>
      </c>
      <c r="I91" s="160">
        <v>4</v>
      </c>
      <c r="J91" s="114">
        <v>8500</v>
      </c>
      <c r="K91" s="116">
        <f t="shared" si="27"/>
        <v>34000</v>
      </c>
      <c r="L91" s="160">
        <v>2</v>
      </c>
      <c r="M91" s="114">
        <v>8500</v>
      </c>
      <c r="N91" s="116">
        <f t="shared" si="28"/>
        <v>17000</v>
      </c>
      <c r="O91" s="160">
        <v>2</v>
      </c>
      <c r="P91" s="114">
        <v>8500</v>
      </c>
      <c r="Q91" s="116">
        <f t="shared" si="29"/>
        <v>17000</v>
      </c>
      <c r="R91" s="117"/>
      <c r="S91" s="118"/>
      <c r="T91" s="116">
        <f t="shared" si="30"/>
        <v>0</v>
      </c>
      <c r="U91" s="117"/>
      <c r="V91" s="118"/>
      <c r="W91" s="116">
        <f t="shared" si="31"/>
        <v>0</v>
      </c>
      <c r="X91" s="119">
        <f t="shared" si="32"/>
        <v>51000</v>
      </c>
      <c r="Y91" s="120">
        <f t="shared" si="33"/>
        <v>51000</v>
      </c>
      <c r="Z91" s="120">
        <f t="shared" si="34"/>
        <v>0</v>
      </c>
      <c r="AA91" s="121">
        <f t="shared" si="35"/>
        <v>0</v>
      </c>
      <c r="AB91" s="122"/>
      <c r="AC91" s="34"/>
      <c r="AD91" s="34"/>
      <c r="AE91" s="34"/>
      <c r="AF91" s="34"/>
      <c r="AG91" s="34"/>
      <c r="AH91" s="34"/>
    </row>
    <row r="92" spans="1:34" ht="79.8" customHeight="1" thickBot="1">
      <c r="A92" s="45" t="s">
        <v>643</v>
      </c>
      <c r="B92" s="159" t="s">
        <v>428</v>
      </c>
      <c r="C92" s="199" t="s">
        <v>664</v>
      </c>
      <c r="D92" s="47" t="s">
        <v>665</v>
      </c>
      <c r="E92" s="207" t="s">
        <v>470</v>
      </c>
      <c r="F92" s="160">
        <v>4</v>
      </c>
      <c r="G92" s="114">
        <v>6000</v>
      </c>
      <c r="H92" s="116">
        <f t="shared" si="26"/>
        <v>24000</v>
      </c>
      <c r="I92" s="160">
        <v>4</v>
      </c>
      <c r="J92" s="114">
        <v>6000</v>
      </c>
      <c r="K92" s="116">
        <f t="shared" si="27"/>
        <v>24000</v>
      </c>
      <c r="L92" s="160">
        <v>2</v>
      </c>
      <c r="M92" s="114">
        <v>6000</v>
      </c>
      <c r="N92" s="116">
        <f t="shared" si="28"/>
        <v>12000</v>
      </c>
      <c r="O92" s="160">
        <v>2</v>
      </c>
      <c r="P92" s="114">
        <v>6000</v>
      </c>
      <c r="Q92" s="116">
        <f t="shared" si="29"/>
        <v>12000</v>
      </c>
      <c r="R92" s="117"/>
      <c r="S92" s="118"/>
      <c r="T92" s="116">
        <f t="shared" si="30"/>
        <v>0</v>
      </c>
      <c r="U92" s="117"/>
      <c r="V92" s="118"/>
      <c r="W92" s="116">
        <f t="shared" si="31"/>
        <v>0</v>
      </c>
      <c r="X92" s="119">
        <f t="shared" si="32"/>
        <v>36000</v>
      </c>
      <c r="Y92" s="120">
        <f t="shared" si="33"/>
        <v>36000</v>
      </c>
      <c r="Z92" s="120">
        <f t="shared" si="34"/>
        <v>0</v>
      </c>
      <c r="AA92" s="121">
        <f t="shared" si="35"/>
        <v>0</v>
      </c>
      <c r="AB92" s="122"/>
      <c r="AC92" s="34"/>
      <c r="AD92" s="34"/>
      <c r="AE92" s="34"/>
      <c r="AF92" s="34"/>
      <c r="AG92" s="34"/>
      <c r="AH92" s="34"/>
    </row>
    <row r="93" spans="1:34" ht="92.4" customHeight="1" thickBot="1">
      <c r="A93" s="45" t="s">
        <v>643</v>
      </c>
      <c r="B93" s="159" t="s">
        <v>428</v>
      </c>
      <c r="C93" s="199" t="s">
        <v>666</v>
      </c>
      <c r="D93" s="47" t="s">
        <v>667</v>
      </c>
      <c r="E93" s="207" t="s">
        <v>470</v>
      </c>
      <c r="F93" s="160">
        <v>4</v>
      </c>
      <c r="G93" s="114">
        <v>2500</v>
      </c>
      <c r="H93" s="116">
        <f t="shared" si="26"/>
        <v>10000</v>
      </c>
      <c r="I93" s="160">
        <v>4</v>
      </c>
      <c r="J93" s="114">
        <v>2500</v>
      </c>
      <c r="K93" s="116">
        <f t="shared" si="27"/>
        <v>10000</v>
      </c>
      <c r="L93" s="160">
        <v>2</v>
      </c>
      <c r="M93" s="114">
        <v>2500</v>
      </c>
      <c r="N93" s="116">
        <f t="shared" si="28"/>
        <v>5000</v>
      </c>
      <c r="O93" s="160">
        <v>2</v>
      </c>
      <c r="P93" s="114">
        <v>2500</v>
      </c>
      <c r="Q93" s="116">
        <f t="shared" si="29"/>
        <v>5000</v>
      </c>
      <c r="R93" s="117"/>
      <c r="S93" s="118"/>
      <c r="T93" s="116">
        <f t="shared" si="30"/>
        <v>0</v>
      </c>
      <c r="U93" s="117"/>
      <c r="V93" s="118"/>
      <c r="W93" s="116">
        <f t="shared" si="31"/>
        <v>0</v>
      </c>
      <c r="X93" s="119">
        <f t="shared" si="32"/>
        <v>15000</v>
      </c>
      <c r="Y93" s="120">
        <f t="shared" si="33"/>
        <v>15000</v>
      </c>
      <c r="Z93" s="120">
        <f t="shared" si="34"/>
        <v>0</v>
      </c>
      <c r="AA93" s="121">
        <f t="shared" si="35"/>
        <v>0</v>
      </c>
      <c r="AB93" s="122"/>
      <c r="AC93" s="34"/>
      <c r="AD93" s="34"/>
      <c r="AE93" s="34"/>
      <c r="AF93" s="34"/>
      <c r="AG93" s="34"/>
      <c r="AH93" s="34"/>
    </row>
    <row r="94" spans="1:34" ht="89.4" customHeight="1" thickBot="1">
      <c r="A94" s="45" t="s">
        <v>643</v>
      </c>
      <c r="B94" s="159" t="s">
        <v>428</v>
      </c>
      <c r="C94" s="199" t="s">
        <v>668</v>
      </c>
      <c r="D94" s="47" t="s">
        <v>669</v>
      </c>
      <c r="E94" s="207" t="s">
        <v>470</v>
      </c>
      <c r="F94" s="160">
        <v>4</v>
      </c>
      <c r="G94" s="114">
        <v>1600</v>
      </c>
      <c r="H94" s="116">
        <f t="shared" si="26"/>
        <v>6400</v>
      </c>
      <c r="I94" s="160">
        <v>4</v>
      </c>
      <c r="J94" s="114">
        <v>1600</v>
      </c>
      <c r="K94" s="116">
        <f t="shared" si="27"/>
        <v>6400</v>
      </c>
      <c r="L94" s="160">
        <v>2</v>
      </c>
      <c r="M94" s="114">
        <v>1600</v>
      </c>
      <c r="N94" s="116">
        <f t="shared" si="28"/>
        <v>3200</v>
      </c>
      <c r="O94" s="160">
        <v>2</v>
      </c>
      <c r="P94" s="114">
        <v>1600</v>
      </c>
      <c r="Q94" s="116">
        <f t="shared" si="29"/>
        <v>3200</v>
      </c>
      <c r="R94" s="117"/>
      <c r="S94" s="118"/>
      <c r="T94" s="116">
        <f t="shared" si="30"/>
        <v>0</v>
      </c>
      <c r="U94" s="117"/>
      <c r="V94" s="118"/>
      <c r="W94" s="116">
        <f t="shared" si="31"/>
        <v>0</v>
      </c>
      <c r="X94" s="119">
        <f t="shared" si="32"/>
        <v>9600</v>
      </c>
      <c r="Y94" s="120">
        <f t="shared" si="33"/>
        <v>9600</v>
      </c>
      <c r="Z94" s="120">
        <f t="shared" si="34"/>
        <v>0</v>
      </c>
      <c r="AA94" s="121">
        <f t="shared" si="35"/>
        <v>0</v>
      </c>
      <c r="AB94" s="122"/>
      <c r="AC94" s="34"/>
      <c r="AD94" s="34"/>
      <c r="AE94" s="34"/>
      <c r="AF94" s="34"/>
      <c r="AG94" s="34"/>
      <c r="AH94" s="34"/>
    </row>
    <row r="95" spans="1:34" ht="74.400000000000006" customHeight="1" thickBot="1">
      <c r="A95" s="45" t="s">
        <v>643</v>
      </c>
      <c r="B95" s="159" t="s">
        <v>428</v>
      </c>
      <c r="C95" s="199" t="s">
        <v>670</v>
      </c>
      <c r="D95" s="47" t="s">
        <v>671</v>
      </c>
      <c r="E95" s="207" t="s">
        <v>470</v>
      </c>
      <c r="F95" s="160">
        <v>4</v>
      </c>
      <c r="G95" s="114">
        <v>1600</v>
      </c>
      <c r="H95" s="116">
        <f t="shared" si="26"/>
        <v>6400</v>
      </c>
      <c r="I95" s="160">
        <v>4</v>
      </c>
      <c r="J95" s="114">
        <v>1600</v>
      </c>
      <c r="K95" s="116">
        <f t="shared" si="27"/>
        <v>6400</v>
      </c>
      <c r="L95" s="160">
        <v>2</v>
      </c>
      <c r="M95" s="114">
        <v>1600</v>
      </c>
      <c r="N95" s="116">
        <f t="shared" si="28"/>
        <v>3200</v>
      </c>
      <c r="O95" s="160">
        <v>2</v>
      </c>
      <c r="P95" s="114">
        <v>1600</v>
      </c>
      <c r="Q95" s="116">
        <f t="shared" si="29"/>
        <v>3200</v>
      </c>
      <c r="R95" s="117"/>
      <c r="S95" s="118"/>
      <c r="T95" s="116">
        <f t="shared" si="30"/>
        <v>0</v>
      </c>
      <c r="U95" s="117"/>
      <c r="V95" s="118"/>
      <c r="W95" s="116">
        <f t="shared" si="31"/>
        <v>0</v>
      </c>
      <c r="X95" s="119">
        <f t="shared" si="32"/>
        <v>9600</v>
      </c>
      <c r="Y95" s="120">
        <f t="shared" si="33"/>
        <v>9600</v>
      </c>
      <c r="Z95" s="120">
        <f t="shared" si="34"/>
        <v>0</v>
      </c>
      <c r="AA95" s="121">
        <f t="shared" si="35"/>
        <v>0</v>
      </c>
      <c r="AB95" s="122"/>
      <c r="AC95" s="34"/>
      <c r="AD95" s="34"/>
      <c r="AE95" s="34"/>
      <c r="AF95" s="34"/>
      <c r="AG95" s="34"/>
      <c r="AH95" s="34"/>
    </row>
    <row r="96" spans="1:34" ht="64.8" customHeight="1" thickBot="1">
      <c r="A96" s="45" t="s">
        <v>643</v>
      </c>
      <c r="B96" s="159" t="s">
        <v>428</v>
      </c>
      <c r="C96" s="199" t="s">
        <v>672</v>
      </c>
      <c r="D96" s="47" t="s">
        <v>673</v>
      </c>
      <c r="E96" s="207" t="s">
        <v>470</v>
      </c>
      <c r="F96" s="160">
        <v>4</v>
      </c>
      <c r="G96" s="114">
        <v>1200</v>
      </c>
      <c r="H96" s="116">
        <f t="shared" si="26"/>
        <v>4800</v>
      </c>
      <c r="I96" s="160">
        <v>4</v>
      </c>
      <c r="J96" s="114">
        <v>1200</v>
      </c>
      <c r="K96" s="116">
        <f t="shared" si="27"/>
        <v>4800</v>
      </c>
      <c r="L96" s="160">
        <v>2</v>
      </c>
      <c r="M96" s="114">
        <v>1200</v>
      </c>
      <c r="N96" s="116">
        <f t="shared" si="28"/>
        <v>2400</v>
      </c>
      <c r="O96" s="160">
        <v>2</v>
      </c>
      <c r="P96" s="114">
        <v>1200</v>
      </c>
      <c r="Q96" s="116">
        <f t="shared" si="29"/>
        <v>2400</v>
      </c>
      <c r="R96" s="117"/>
      <c r="S96" s="118"/>
      <c r="T96" s="116">
        <f t="shared" si="30"/>
        <v>0</v>
      </c>
      <c r="U96" s="117"/>
      <c r="V96" s="118"/>
      <c r="W96" s="116">
        <f t="shared" si="31"/>
        <v>0</v>
      </c>
      <c r="X96" s="119">
        <f t="shared" si="32"/>
        <v>7200</v>
      </c>
      <c r="Y96" s="120">
        <f t="shared" si="33"/>
        <v>7200</v>
      </c>
      <c r="Z96" s="120">
        <f t="shared" si="34"/>
        <v>0</v>
      </c>
      <c r="AA96" s="121">
        <f t="shared" si="35"/>
        <v>0</v>
      </c>
      <c r="AB96" s="122"/>
      <c r="AC96" s="34"/>
      <c r="AD96" s="34"/>
      <c r="AE96" s="34"/>
      <c r="AF96" s="34"/>
      <c r="AG96" s="34"/>
      <c r="AH96" s="34"/>
    </row>
    <row r="97" spans="1:34" ht="69.599999999999994" customHeight="1" thickBot="1">
      <c r="A97" s="45" t="s">
        <v>643</v>
      </c>
      <c r="B97" s="159" t="s">
        <v>428</v>
      </c>
      <c r="C97" s="199" t="s">
        <v>674</v>
      </c>
      <c r="D97" s="47" t="s">
        <v>675</v>
      </c>
      <c r="E97" s="207" t="s">
        <v>470</v>
      </c>
      <c r="F97" s="160">
        <v>4</v>
      </c>
      <c r="G97" s="114">
        <v>1200</v>
      </c>
      <c r="H97" s="116">
        <f t="shared" si="26"/>
        <v>4800</v>
      </c>
      <c r="I97" s="160">
        <v>4</v>
      </c>
      <c r="J97" s="114">
        <v>1200</v>
      </c>
      <c r="K97" s="116">
        <f t="shared" si="27"/>
        <v>4800</v>
      </c>
      <c r="L97" s="160">
        <v>2</v>
      </c>
      <c r="M97" s="114">
        <v>1200</v>
      </c>
      <c r="N97" s="116">
        <f t="shared" si="28"/>
        <v>2400</v>
      </c>
      <c r="O97" s="160">
        <v>2</v>
      </c>
      <c r="P97" s="114">
        <v>1200</v>
      </c>
      <c r="Q97" s="116">
        <f t="shared" si="29"/>
        <v>2400</v>
      </c>
      <c r="R97" s="117"/>
      <c r="S97" s="118"/>
      <c r="T97" s="116">
        <f t="shared" si="30"/>
        <v>0</v>
      </c>
      <c r="U97" s="117"/>
      <c r="V97" s="118"/>
      <c r="W97" s="116">
        <f t="shared" si="31"/>
        <v>0</v>
      </c>
      <c r="X97" s="119">
        <f t="shared" si="32"/>
        <v>7200</v>
      </c>
      <c r="Y97" s="120">
        <f t="shared" si="33"/>
        <v>7200</v>
      </c>
      <c r="Z97" s="120">
        <f t="shared" si="34"/>
        <v>0</v>
      </c>
      <c r="AA97" s="121">
        <f t="shared" si="35"/>
        <v>0</v>
      </c>
      <c r="AB97" s="122"/>
      <c r="AC97" s="34"/>
      <c r="AD97" s="34"/>
      <c r="AE97" s="34"/>
      <c r="AF97" s="34"/>
      <c r="AG97" s="34"/>
      <c r="AH97" s="34"/>
    </row>
    <row r="98" spans="1:34" ht="103.8" customHeight="1" thickBot="1">
      <c r="A98" s="45" t="s">
        <v>643</v>
      </c>
      <c r="B98" s="159" t="s">
        <v>428</v>
      </c>
      <c r="C98" s="199" t="s">
        <v>676</v>
      </c>
      <c r="D98" s="47" t="s">
        <v>677</v>
      </c>
      <c r="E98" s="207" t="s">
        <v>470</v>
      </c>
      <c r="F98" s="160">
        <v>4</v>
      </c>
      <c r="G98" s="114">
        <v>1500</v>
      </c>
      <c r="H98" s="116">
        <f t="shared" si="26"/>
        <v>6000</v>
      </c>
      <c r="I98" s="160">
        <v>4</v>
      </c>
      <c r="J98" s="114">
        <v>1500</v>
      </c>
      <c r="K98" s="116">
        <f t="shared" si="27"/>
        <v>6000</v>
      </c>
      <c r="L98" s="160">
        <v>2</v>
      </c>
      <c r="M98" s="114">
        <v>1500</v>
      </c>
      <c r="N98" s="116">
        <f t="shared" si="28"/>
        <v>3000</v>
      </c>
      <c r="O98" s="160">
        <v>2</v>
      </c>
      <c r="P98" s="114">
        <v>1500</v>
      </c>
      <c r="Q98" s="116">
        <f t="shared" si="29"/>
        <v>3000</v>
      </c>
      <c r="R98" s="117"/>
      <c r="S98" s="118"/>
      <c r="T98" s="116">
        <f t="shared" si="30"/>
        <v>0</v>
      </c>
      <c r="U98" s="117"/>
      <c r="V98" s="118"/>
      <c r="W98" s="116">
        <f t="shared" si="31"/>
        <v>0</v>
      </c>
      <c r="X98" s="119">
        <f t="shared" si="32"/>
        <v>9000</v>
      </c>
      <c r="Y98" s="120">
        <f t="shared" si="33"/>
        <v>9000</v>
      </c>
      <c r="Z98" s="120">
        <f t="shared" si="34"/>
        <v>0</v>
      </c>
      <c r="AA98" s="121">
        <f t="shared" si="35"/>
        <v>0</v>
      </c>
      <c r="AB98" s="122"/>
      <c r="AC98" s="34"/>
      <c r="AD98" s="34"/>
      <c r="AE98" s="34"/>
      <c r="AF98" s="34"/>
      <c r="AG98" s="34"/>
      <c r="AH98" s="34"/>
    </row>
    <row r="99" spans="1:34" ht="56.4" customHeight="1" thickBot="1">
      <c r="A99" s="45" t="s">
        <v>643</v>
      </c>
      <c r="B99" s="159" t="s">
        <v>428</v>
      </c>
      <c r="C99" s="199" t="s">
        <v>678</v>
      </c>
      <c r="D99" s="47" t="s">
        <v>679</v>
      </c>
      <c r="E99" s="207" t="s">
        <v>470</v>
      </c>
      <c r="F99" s="160">
        <v>4</v>
      </c>
      <c r="G99" s="114">
        <v>700</v>
      </c>
      <c r="H99" s="116">
        <f t="shared" si="26"/>
        <v>2800</v>
      </c>
      <c r="I99" s="160">
        <v>4</v>
      </c>
      <c r="J99" s="114">
        <v>700</v>
      </c>
      <c r="K99" s="116">
        <f t="shared" si="27"/>
        <v>2800</v>
      </c>
      <c r="L99" s="160">
        <v>2</v>
      </c>
      <c r="M99" s="114">
        <v>700</v>
      </c>
      <c r="N99" s="116">
        <f t="shared" si="28"/>
        <v>1400</v>
      </c>
      <c r="O99" s="160">
        <v>2</v>
      </c>
      <c r="P99" s="114">
        <v>700</v>
      </c>
      <c r="Q99" s="116">
        <f t="shared" si="29"/>
        <v>1400</v>
      </c>
      <c r="R99" s="117"/>
      <c r="S99" s="118"/>
      <c r="T99" s="116">
        <f t="shared" si="30"/>
        <v>0</v>
      </c>
      <c r="U99" s="117"/>
      <c r="V99" s="118"/>
      <c r="W99" s="116">
        <f t="shared" si="31"/>
        <v>0</v>
      </c>
      <c r="X99" s="119">
        <f t="shared" si="32"/>
        <v>4200</v>
      </c>
      <c r="Y99" s="120">
        <f t="shared" si="33"/>
        <v>4200</v>
      </c>
      <c r="Z99" s="120">
        <f t="shared" si="34"/>
        <v>0</v>
      </c>
      <c r="AA99" s="121">
        <f t="shared" si="35"/>
        <v>0</v>
      </c>
      <c r="AB99" s="122"/>
      <c r="AC99" s="34"/>
      <c r="AD99" s="34"/>
      <c r="AE99" s="34"/>
      <c r="AF99" s="34"/>
      <c r="AG99" s="34"/>
      <c r="AH99" s="34"/>
    </row>
    <row r="100" spans="1:34" ht="63" customHeight="1" thickBot="1">
      <c r="A100" s="45" t="s">
        <v>643</v>
      </c>
      <c r="B100" s="159" t="s">
        <v>428</v>
      </c>
      <c r="C100" s="199" t="s">
        <v>680</v>
      </c>
      <c r="D100" s="47" t="s">
        <v>681</v>
      </c>
      <c r="E100" s="207" t="s">
        <v>470</v>
      </c>
      <c r="F100" s="160">
        <v>4</v>
      </c>
      <c r="G100" s="114">
        <v>400</v>
      </c>
      <c r="H100" s="116">
        <f t="shared" si="26"/>
        <v>1600</v>
      </c>
      <c r="I100" s="160">
        <v>4</v>
      </c>
      <c r="J100" s="114">
        <v>400</v>
      </c>
      <c r="K100" s="116">
        <f t="shared" si="27"/>
        <v>1600</v>
      </c>
      <c r="L100" s="160">
        <v>2</v>
      </c>
      <c r="M100" s="114">
        <v>400</v>
      </c>
      <c r="N100" s="116">
        <f t="shared" si="28"/>
        <v>800</v>
      </c>
      <c r="O100" s="160">
        <v>2</v>
      </c>
      <c r="P100" s="114">
        <v>400</v>
      </c>
      <c r="Q100" s="116">
        <f t="shared" si="29"/>
        <v>800</v>
      </c>
      <c r="R100" s="117"/>
      <c r="S100" s="118"/>
      <c r="T100" s="116">
        <f t="shared" si="30"/>
        <v>0</v>
      </c>
      <c r="U100" s="117"/>
      <c r="V100" s="118"/>
      <c r="W100" s="116">
        <f t="shared" si="31"/>
        <v>0</v>
      </c>
      <c r="X100" s="119">
        <f t="shared" si="32"/>
        <v>2400</v>
      </c>
      <c r="Y100" s="120">
        <f t="shared" si="33"/>
        <v>2400</v>
      </c>
      <c r="Z100" s="120">
        <f t="shared" si="34"/>
        <v>0</v>
      </c>
      <c r="AA100" s="121">
        <f t="shared" si="35"/>
        <v>0</v>
      </c>
      <c r="AB100" s="122"/>
      <c r="AC100" s="34"/>
      <c r="AD100" s="34"/>
      <c r="AE100" s="34"/>
      <c r="AF100" s="34"/>
      <c r="AG100" s="34"/>
      <c r="AH100" s="34"/>
    </row>
    <row r="101" spans="1:34" ht="67.8" customHeight="1" thickBot="1">
      <c r="A101" s="45" t="s">
        <v>643</v>
      </c>
      <c r="B101" s="159" t="s">
        <v>428</v>
      </c>
      <c r="C101" s="199" t="s">
        <v>682</v>
      </c>
      <c r="D101" s="47" t="s">
        <v>683</v>
      </c>
      <c r="E101" s="207" t="s">
        <v>470</v>
      </c>
      <c r="F101" s="160">
        <v>4</v>
      </c>
      <c r="G101" s="114">
        <v>700</v>
      </c>
      <c r="H101" s="116">
        <f t="shared" si="26"/>
        <v>2800</v>
      </c>
      <c r="I101" s="160">
        <v>4</v>
      </c>
      <c r="J101" s="114">
        <v>700</v>
      </c>
      <c r="K101" s="116">
        <f t="shared" si="27"/>
        <v>2800</v>
      </c>
      <c r="L101" s="160">
        <v>2</v>
      </c>
      <c r="M101" s="114">
        <v>700</v>
      </c>
      <c r="N101" s="116">
        <f t="shared" si="28"/>
        <v>1400</v>
      </c>
      <c r="O101" s="160">
        <v>2</v>
      </c>
      <c r="P101" s="114">
        <v>700</v>
      </c>
      <c r="Q101" s="116">
        <f t="shared" si="29"/>
        <v>1400</v>
      </c>
      <c r="R101" s="117"/>
      <c r="S101" s="118"/>
      <c r="T101" s="116">
        <f t="shared" si="30"/>
        <v>0</v>
      </c>
      <c r="U101" s="117"/>
      <c r="V101" s="118"/>
      <c r="W101" s="116">
        <f t="shared" si="31"/>
        <v>0</v>
      </c>
      <c r="X101" s="119">
        <f t="shared" si="32"/>
        <v>4200</v>
      </c>
      <c r="Y101" s="120">
        <f t="shared" si="33"/>
        <v>4200</v>
      </c>
      <c r="Z101" s="120">
        <f t="shared" si="34"/>
        <v>0</v>
      </c>
      <c r="AA101" s="121">
        <f t="shared" si="35"/>
        <v>0</v>
      </c>
      <c r="AB101" s="122"/>
      <c r="AC101" s="34"/>
      <c r="AD101" s="34"/>
      <c r="AE101" s="34"/>
      <c r="AF101" s="34"/>
      <c r="AG101" s="34"/>
      <c r="AH101" s="34"/>
    </row>
    <row r="102" spans="1:34" ht="72" customHeight="1" thickBot="1">
      <c r="A102" s="45" t="s">
        <v>643</v>
      </c>
      <c r="B102" s="159" t="s">
        <v>428</v>
      </c>
      <c r="C102" s="199" t="s">
        <v>684</v>
      </c>
      <c r="D102" s="47" t="s">
        <v>685</v>
      </c>
      <c r="E102" s="207" t="s">
        <v>470</v>
      </c>
      <c r="F102" s="160">
        <v>4</v>
      </c>
      <c r="G102" s="114">
        <v>600</v>
      </c>
      <c r="H102" s="116">
        <f t="shared" si="26"/>
        <v>2400</v>
      </c>
      <c r="I102" s="160">
        <v>4</v>
      </c>
      <c r="J102" s="114">
        <v>600</v>
      </c>
      <c r="K102" s="116">
        <f t="shared" si="27"/>
        <v>2400</v>
      </c>
      <c r="L102" s="160">
        <v>2</v>
      </c>
      <c r="M102" s="114">
        <v>600</v>
      </c>
      <c r="N102" s="116">
        <f t="shared" si="28"/>
        <v>1200</v>
      </c>
      <c r="O102" s="160">
        <v>2</v>
      </c>
      <c r="P102" s="114">
        <v>600</v>
      </c>
      <c r="Q102" s="116">
        <f t="shared" si="29"/>
        <v>1200</v>
      </c>
      <c r="R102" s="117"/>
      <c r="S102" s="118"/>
      <c r="T102" s="116">
        <f t="shared" si="30"/>
        <v>0</v>
      </c>
      <c r="U102" s="117"/>
      <c r="V102" s="118"/>
      <c r="W102" s="116">
        <f t="shared" si="31"/>
        <v>0</v>
      </c>
      <c r="X102" s="119">
        <f t="shared" si="32"/>
        <v>3600</v>
      </c>
      <c r="Y102" s="120">
        <f t="shared" si="33"/>
        <v>3600</v>
      </c>
      <c r="Z102" s="120">
        <f t="shared" si="34"/>
        <v>0</v>
      </c>
      <c r="AA102" s="121">
        <f t="shared" si="35"/>
        <v>0</v>
      </c>
      <c r="AB102" s="122"/>
      <c r="AC102" s="34"/>
      <c r="AD102" s="34"/>
      <c r="AE102" s="34"/>
      <c r="AF102" s="34"/>
      <c r="AG102" s="34"/>
      <c r="AH102" s="34"/>
    </row>
    <row r="103" spans="1:34" ht="92.4" customHeight="1" thickBot="1">
      <c r="A103" s="45" t="s">
        <v>643</v>
      </c>
      <c r="B103" s="159" t="s">
        <v>428</v>
      </c>
      <c r="C103" s="199" t="s">
        <v>686</v>
      </c>
      <c r="D103" s="47" t="s">
        <v>687</v>
      </c>
      <c r="E103" s="207" t="s">
        <v>470</v>
      </c>
      <c r="F103" s="160">
        <v>4</v>
      </c>
      <c r="G103" s="114">
        <v>400</v>
      </c>
      <c r="H103" s="116">
        <f t="shared" si="26"/>
        <v>1600</v>
      </c>
      <c r="I103" s="160">
        <v>4</v>
      </c>
      <c r="J103" s="114">
        <v>400</v>
      </c>
      <c r="K103" s="116">
        <f t="shared" si="27"/>
        <v>1600</v>
      </c>
      <c r="L103" s="160">
        <v>2</v>
      </c>
      <c r="M103" s="114">
        <v>400</v>
      </c>
      <c r="N103" s="116">
        <f t="shared" si="28"/>
        <v>800</v>
      </c>
      <c r="O103" s="160">
        <v>2</v>
      </c>
      <c r="P103" s="114">
        <v>400</v>
      </c>
      <c r="Q103" s="116">
        <f t="shared" si="29"/>
        <v>800</v>
      </c>
      <c r="R103" s="117"/>
      <c r="S103" s="118"/>
      <c r="T103" s="116">
        <f t="shared" si="30"/>
        <v>0</v>
      </c>
      <c r="U103" s="117"/>
      <c r="V103" s="118"/>
      <c r="W103" s="116">
        <f t="shared" si="31"/>
        <v>0</v>
      </c>
      <c r="X103" s="119">
        <f t="shared" si="32"/>
        <v>2400</v>
      </c>
      <c r="Y103" s="120">
        <f t="shared" si="33"/>
        <v>2400</v>
      </c>
      <c r="Z103" s="120">
        <f t="shared" si="34"/>
        <v>0</v>
      </c>
      <c r="AA103" s="121">
        <f t="shared" si="35"/>
        <v>0</v>
      </c>
      <c r="AB103" s="122"/>
      <c r="AC103" s="34"/>
      <c r="AD103" s="34"/>
      <c r="AE103" s="34"/>
      <c r="AF103" s="34"/>
      <c r="AG103" s="34"/>
      <c r="AH103" s="34"/>
    </row>
    <row r="104" spans="1:34" ht="89.4" customHeight="1" thickBot="1">
      <c r="A104" s="45" t="s">
        <v>643</v>
      </c>
      <c r="B104" s="159" t="s">
        <v>428</v>
      </c>
      <c r="C104" s="199" t="s">
        <v>688</v>
      </c>
      <c r="D104" s="47" t="s">
        <v>689</v>
      </c>
      <c r="E104" s="207" t="s">
        <v>470</v>
      </c>
      <c r="F104" s="160">
        <v>4</v>
      </c>
      <c r="G104" s="114">
        <v>200</v>
      </c>
      <c r="H104" s="116">
        <f t="shared" si="26"/>
        <v>800</v>
      </c>
      <c r="I104" s="160">
        <v>4</v>
      </c>
      <c r="J104" s="114">
        <v>200</v>
      </c>
      <c r="K104" s="116">
        <f t="shared" si="27"/>
        <v>800</v>
      </c>
      <c r="L104" s="160">
        <v>2</v>
      </c>
      <c r="M104" s="114">
        <v>200</v>
      </c>
      <c r="N104" s="116">
        <f t="shared" si="28"/>
        <v>400</v>
      </c>
      <c r="O104" s="160">
        <v>2</v>
      </c>
      <c r="P104" s="114">
        <v>200</v>
      </c>
      <c r="Q104" s="116">
        <f t="shared" si="29"/>
        <v>400</v>
      </c>
      <c r="R104" s="117"/>
      <c r="S104" s="118"/>
      <c r="T104" s="116">
        <f t="shared" si="30"/>
        <v>0</v>
      </c>
      <c r="U104" s="117"/>
      <c r="V104" s="118"/>
      <c r="W104" s="116">
        <f t="shared" si="31"/>
        <v>0</v>
      </c>
      <c r="X104" s="119">
        <f t="shared" si="32"/>
        <v>1200</v>
      </c>
      <c r="Y104" s="120">
        <f t="shared" si="33"/>
        <v>1200</v>
      </c>
      <c r="Z104" s="120">
        <f t="shared" si="34"/>
        <v>0</v>
      </c>
      <c r="AA104" s="121">
        <f t="shared" si="35"/>
        <v>0</v>
      </c>
      <c r="AB104" s="122"/>
      <c r="AC104" s="34"/>
      <c r="AD104" s="34"/>
      <c r="AE104" s="34"/>
      <c r="AF104" s="34"/>
      <c r="AG104" s="34"/>
      <c r="AH104" s="34"/>
    </row>
    <row r="105" spans="1:34" ht="90.6" customHeight="1" thickBot="1">
      <c r="A105" s="45" t="s">
        <v>643</v>
      </c>
      <c r="B105" s="159" t="s">
        <v>428</v>
      </c>
      <c r="C105" s="199" t="s">
        <v>690</v>
      </c>
      <c r="D105" s="47" t="s">
        <v>691</v>
      </c>
      <c r="E105" s="207" t="s">
        <v>470</v>
      </c>
      <c r="F105" s="160">
        <v>4</v>
      </c>
      <c r="G105" s="114">
        <v>300</v>
      </c>
      <c r="H105" s="116">
        <f t="shared" si="26"/>
        <v>1200</v>
      </c>
      <c r="I105" s="160">
        <v>4</v>
      </c>
      <c r="J105" s="114">
        <v>300</v>
      </c>
      <c r="K105" s="116">
        <f t="shared" si="27"/>
        <v>1200</v>
      </c>
      <c r="L105" s="160">
        <v>2</v>
      </c>
      <c r="M105" s="114">
        <v>300</v>
      </c>
      <c r="N105" s="116">
        <f t="shared" si="28"/>
        <v>600</v>
      </c>
      <c r="O105" s="160">
        <v>2</v>
      </c>
      <c r="P105" s="114">
        <v>300</v>
      </c>
      <c r="Q105" s="116">
        <f t="shared" si="29"/>
        <v>600</v>
      </c>
      <c r="R105" s="117"/>
      <c r="S105" s="118"/>
      <c r="T105" s="116">
        <f t="shared" si="30"/>
        <v>0</v>
      </c>
      <c r="U105" s="117"/>
      <c r="V105" s="118"/>
      <c r="W105" s="116">
        <f t="shared" si="31"/>
        <v>0</v>
      </c>
      <c r="X105" s="119">
        <f t="shared" si="32"/>
        <v>1800</v>
      </c>
      <c r="Y105" s="120">
        <f t="shared" si="33"/>
        <v>1800</v>
      </c>
      <c r="Z105" s="120">
        <f t="shared" si="34"/>
        <v>0</v>
      </c>
      <c r="AA105" s="121">
        <f t="shared" si="35"/>
        <v>0</v>
      </c>
      <c r="AB105" s="122"/>
      <c r="AC105" s="34"/>
      <c r="AD105" s="34"/>
      <c r="AE105" s="34"/>
      <c r="AF105" s="34"/>
      <c r="AG105" s="34"/>
      <c r="AH105" s="34"/>
    </row>
    <row r="106" spans="1:34" ht="58.2" customHeight="1" thickBot="1">
      <c r="A106" s="45" t="s">
        <v>643</v>
      </c>
      <c r="B106" s="159" t="s">
        <v>428</v>
      </c>
      <c r="C106" s="199" t="s">
        <v>692</v>
      </c>
      <c r="D106" s="47" t="s">
        <v>693</v>
      </c>
      <c r="E106" s="207" t="s">
        <v>470</v>
      </c>
      <c r="F106" s="160">
        <v>4</v>
      </c>
      <c r="G106" s="114">
        <v>200</v>
      </c>
      <c r="H106" s="116">
        <f t="shared" si="26"/>
        <v>800</v>
      </c>
      <c r="I106" s="160">
        <v>4</v>
      </c>
      <c r="J106" s="114">
        <v>200</v>
      </c>
      <c r="K106" s="116">
        <f t="shared" si="27"/>
        <v>800</v>
      </c>
      <c r="L106" s="160">
        <v>2</v>
      </c>
      <c r="M106" s="114">
        <v>200</v>
      </c>
      <c r="N106" s="116">
        <f t="shared" si="28"/>
        <v>400</v>
      </c>
      <c r="O106" s="160">
        <v>2</v>
      </c>
      <c r="P106" s="114">
        <v>200</v>
      </c>
      <c r="Q106" s="116">
        <f t="shared" si="29"/>
        <v>400</v>
      </c>
      <c r="R106" s="117"/>
      <c r="S106" s="118"/>
      <c r="T106" s="116">
        <f t="shared" si="30"/>
        <v>0</v>
      </c>
      <c r="U106" s="117"/>
      <c r="V106" s="118"/>
      <c r="W106" s="116">
        <f t="shared" si="31"/>
        <v>0</v>
      </c>
      <c r="X106" s="119">
        <f t="shared" si="32"/>
        <v>1200</v>
      </c>
      <c r="Y106" s="120">
        <f t="shared" si="33"/>
        <v>1200</v>
      </c>
      <c r="Z106" s="120">
        <f t="shared" si="34"/>
        <v>0</v>
      </c>
      <c r="AA106" s="121">
        <f t="shared" si="35"/>
        <v>0</v>
      </c>
      <c r="AB106" s="122"/>
      <c r="AC106" s="34"/>
      <c r="AD106" s="34"/>
      <c r="AE106" s="34"/>
      <c r="AF106" s="34"/>
      <c r="AG106" s="34"/>
      <c r="AH106" s="34"/>
    </row>
    <row r="107" spans="1:34" ht="65.400000000000006" customHeight="1" thickBot="1">
      <c r="A107" s="45" t="s">
        <v>643</v>
      </c>
      <c r="B107" s="159" t="s">
        <v>428</v>
      </c>
      <c r="C107" s="199" t="s">
        <v>694</v>
      </c>
      <c r="D107" s="47" t="s">
        <v>695</v>
      </c>
      <c r="E107" s="207" t="s">
        <v>470</v>
      </c>
      <c r="F107" s="160">
        <v>4</v>
      </c>
      <c r="G107" s="114">
        <v>400</v>
      </c>
      <c r="H107" s="116">
        <f t="shared" si="26"/>
        <v>1600</v>
      </c>
      <c r="I107" s="160">
        <v>4</v>
      </c>
      <c r="J107" s="114">
        <v>400</v>
      </c>
      <c r="K107" s="116">
        <f t="shared" si="27"/>
        <v>1600</v>
      </c>
      <c r="L107" s="160">
        <v>2</v>
      </c>
      <c r="M107" s="114">
        <v>400</v>
      </c>
      <c r="N107" s="116">
        <f t="shared" si="28"/>
        <v>800</v>
      </c>
      <c r="O107" s="160">
        <v>2</v>
      </c>
      <c r="P107" s="114">
        <v>400</v>
      </c>
      <c r="Q107" s="116">
        <f t="shared" si="29"/>
        <v>800</v>
      </c>
      <c r="R107" s="117"/>
      <c r="S107" s="118"/>
      <c r="T107" s="116">
        <f t="shared" si="30"/>
        <v>0</v>
      </c>
      <c r="U107" s="117"/>
      <c r="V107" s="118"/>
      <c r="W107" s="116">
        <f t="shared" si="31"/>
        <v>0</v>
      </c>
      <c r="X107" s="119">
        <f t="shared" si="32"/>
        <v>2400</v>
      </c>
      <c r="Y107" s="120">
        <f t="shared" si="33"/>
        <v>2400</v>
      </c>
      <c r="Z107" s="120">
        <f t="shared" si="34"/>
        <v>0</v>
      </c>
      <c r="AA107" s="121">
        <f t="shared" si="35"/>
        <v>0</v>
      </c>
      <c r="AB107" s="122"/>
      <c r="AC107" s="34"/>
      <c r="AD107" s="34"/>
      <c r="AE107" s="34"/>
      <c r="AF107" s="34"/>
      <c r="AG107" s="34"/>
      <c r="AH107" s="34"/>
    </row>
    <row r="108" spans="1:34" ht="78" customHeight="1" thickBot="1">
      <c r="A108" s="45" t="s">
        <v>643</v>
      </c>
      <c r="B108" s="159" t="s">
        <v>428</v>
      </c>
      <c r="C108" s="199" t="s">
        <v>696</v>
      </c>
      <c r="D108" s="47" t="s">
        <v>697</v>
      </c>
      <c r="E108" s="207" t="s">
        <v>470</v>
      </c>
      <c r="F108" s="160">
        <v>4</v>
      </c>
      <c r="G108" s="114">
        <v>600</v>
      </c>
      <c r="H108" s="116">
        <f t="shared" si="26"/>
        <v>2400</v>
      </c>
      <c r="I108" s="160">
        <v>4</v>
      </c>
      <c r="J108" s="114">
        <v>600</v>
      </c>
      <c r="K108" s="116">
        <f t="shared" si="27"/>
        <v>2400</v>
      </c>
      <c r="L108" s="160">
        <v>2</v>
      </c>
      <c r="M108" s="114">
        <v>600</v>
      </c>
      <c r="N108" s="116">
        <f t="shared" si="28"/>
        <v>1200</v>
      </c>
      <c r="O108" s="160">
        <v>2</v>
      </c>
      <c r="P108" s="114">
        <v>600</v>
      </c>
      <c r="Q108" s="116">
        <f t="shared" si="29"/>
        <v>1200</v>
      </c>
      <c r="R108" s="117"/>
      <c r="S108" s="118"/>
      <c r="T108" s="116">
        <f t="shared" si="30"/>
        <v>0</v>
      </c>
      <c r="U108" s="117"/>
      <c r="V108" s="118"/>
      <c r="W108" s="116">
        <f t="shared" si="31"/>
        <v>0</v>
      </c>
      <c r="X108" s="119">
        <f t="shared" si="32"/>
        <v>3600</v>
      </c>
      <c r="Y108" s="120">
        <f t="shared" si="33"/>
        <v>3600</v>
      </c>
      <c r="Z108" s="120">
        <f t="shared" si="34"/>
        <v>0</v>
      </c>
      <c r="AA108" s="121">
        <f t="shared" si="35"/>
        <v>0</v>
      </c>
      <c r="AB108" s="122"/>
      <c r="AC108" s="34"/>
      <c r="AD108" s="34"/>
      <c r="AE108" s="34"/>
      <c r="AF108" s="34"/>
      <c r="AG108" s="34"/>
      <c r="AH108" s="34"/>
    </row>
    <row r="109" spans="1:34" ht="60.6" customHeight="1" thickBot="1">
      <c r="A109" s="45" t="s">
        <v>643</v>
      </c>
      <c r="B109" s="159" t="s">
        <v>428</v>
      </c>
      <c r="C109" s="199" t="s">
        <v>698</v>
      </c>
      <c r="D109" s="47" t="s">
        <v>699</v>
      </c>
      <c r="E109" s="207" t="s">
        <v>470</v>
      </c>
      <c r="F109" s="160">
        <v>4</v>
      </c>
      <c r="G109" s="114">
        <v>250</v>
      </c>
      <c r="H109" s="116">
        <f t="shared" si="26"/>
        <v>1000</v>
      </c>
      <c r="I109" s="160">
        <v>4</v>
      </c>
      <c r="J109" s="114">
        <v>250</v>
      </c>
      <c r="K109" s="116">
        <f t="shared" si="27"/>
        <v>1000</v>
      </c>
      <c r="L109" s="160">
        <v>2</v>
      </c>
      <c r="M109" s="114">
        <v>250</v>
      </c>
      <c r="N109" s="116">
        <f t="shared" si="28"/>
        <v>500</v>
      </c>
      <c r="O109" s="160">
        <v>2</v>
      </c>
      <c r="P109" s="114">
        <v>250</v>
      </c>
      <c r="Q109" s="116">
        <f t="shared" si="29"/>
        <v>500</v>
      </c>
      <c r="R109" s="117"/>
      <c r="S109" s="118"/>
      <c r="T109" s="116">
        <f t="shared" si="30"/>
        <v>0</v>
      </c>
      <c r="U109" s="117"/>
      <c r="V109" s="118"/>
      <c r="W109" s="116">
        <f t="shared" si="31"/>
        <v>0</v>
      </c>
      <c r="X109" s="119">
        <f t="shared" si="32"/>
        <v>1500</v>
      </c>
      <c r="Y109" s="120">
        <f t="shared" si="33"/>
        <v>1500</v>
      </c>
      <c r="Z109" s="120">
        <f t="shared" si="34"/>
        <v>0</v>
      </c>
      <c r="AA109" s="121">
        <f t="shared" si="35"/>
        <v>0</v>
      </c>
      <c r="AB109" s="122"/>
      <c r="AC109" s="34"/>
      <c r="AD109" s="34"/>
      <c r="AE109" s="34"/>
      <c r="AF109" s="34"/>
      <c r="AG109" s="34"/>
      <c r="AH109" s="34"/>
    </row>
    <row r="110" spans="1:34" ht="69" customHeight="1" thickBot="1">
      <c r="A110" s="45" t="s">
        <v>643</v>
      </c>
      <c r="B110" s="159" t="s">
        <v>428</v>
      </c>
      <c r="C110" s="199" t="s">
        <v>700</v>
      </c>
      <c r="D110" s="47" t="s">
        <v>701</v>
      </c>
      <c r="E110" s="207" t="s">
        <v>470</v>
      </c>
      <c r="F110" s="160">
        <v>4</v>
      </c>
      <c r="G110" s="114">
        <v>300</v>
      </c>
      <c r="H110" s="116">
        <f t="shared" si="26"/>
        <v>1200</v>
      </c>
      <c r="I110" s="160">
        <v>4</v>
      </c>
      <c r="J110" s="114">
        <v>300</v>
      </c>
      <c r="K110" s="116">
        <f t="shared" si="27"/>
        <v>1200</v>
      </c>
      <c r="L110" s="160">
        <v>2</v>
      </c>
      <c r="M110" s="114">
        <v>300</v>
      </c>
      <c r="N110" s="116">
        <f t="shared" si="28"/>
        <v>600</v>
      </c>
      <c r="O110" s="160">
        <v>2</v>
      </c>
      <c r="P110" s="114">
        <v>300</v>
      </c>
      <c r="Q110" s="116">
        <f t="shared" si="29"/>
        <v>600</v>
      </c>
      <c r="R110" s="117"/>
      <c r="S110" s="118"/>
      <c r="T110" s="116">
        <f t="shared" si="30"/>
        <v>0</v>
      </c>
      <c r="U110" s="117"/>
      <c r="V110" s="118"/>
      <c r="W110" s="116">
        <f t="shared" si="31"/>
        <v>0</v>
      </c>
      <c r="X110" s="119">
        <f t="shared" si="32"/>
        <v>1800</v>
      </c>
      <c r="Y110" s="120">
        <f t="shared" si="33"/>
        <v>1800</v>
      </c>
      <c r="Z110" s="120">
        <f t="shared" si="34"/>
        <v>0</v>
      </c>
      <c r="AA110" s="121">
        <f t="shared" si="35"/>
        <v>0</v>
      </c>
      <c r="AB110" s="122"/>
      <c r="AC110" s="34"/>
      <c r="AD110" s="34"/>
      <c r="AE110" s="34"/>
      <c r="AF110" s="34"/>
      <c r="AG110" s="34"/>
      <c r="AH110" s="34"/>
    </row>
    <row r="111" spans="1:34" ht="60" customHeight="1" thickBot="1">
      <c r="A111" s="45" t="s">
        <v>643</v>
      </c>
      <c r="B111" s="159" t="s">
        <v>428</v>
      </c>
      <c r="C111" s="199" t="s">
        <v>702</v>
      </c>
      <c r="D111" s="47" t="s">
        <v>703</v>
      </c>
      <c r="E111" s="207" t="s">
        <v>470</v>
      </c>
      <c r="F111" s="160">
        <v>4</v>
      </c>
      <c r="G111" s="114">
        <v>150</v>
      </c>
      <c r="H111" s="116">
        <f t="shared" si="26"/>
        <v>600</v>
      </c>
      <c r="I111" s="160">
        <v>4</v>
      </c>
      <c r="J111" s="114">
        <v>150</v>
      </c>
      <c r="K111" s="116">
        <f t="shared" si="27"/>
        <v>600</v>
      </c>
      <c r="L111" s="160">
        <v>2</v>
      </c>
      <c r="M111" s="114">
        <v>150</v>
      </c>
      <c r="N111" s="116">
        <f t="shared" si="28"/>
        <v>300</v>
      </c>
      <c r="O111" s="160">
        <v>2</v>
      </c>
      <c r="P111" s="114">
        <v>150</v>
      </c>
      <c r="Q111" s="116">
        <f t="shared" si="29"/>
        <v>300</v>
      </c>
      <c r="R111" s="117"/>
      <c r="S111" s="118"/>
      <c r="T111" s="116">
        <f t="shared" si="30"/>
        <v>0</v>
      </c>
      <c r="U111" s="117"/>
      <c r="V111" s="118"/>
      <c r="W111" s="116">
        <f t="shared" si="31"/>
        <v>0</v>
      </c>
      <c r="X111" s="119">
        <f t="shared" si="32"/>
        <v>900</v>
      </c>
      <c r="Y111" s="120">
        <f t="shared" si="33"/>
        <v>900</v>
      </c>
      <c r="Z111" s="120">
        <f t="shared" si="34"/>
        <v>0</v>
      </c>
      <c r="AA111" s="121">
        <f t="shared" si="35"/>
        <v>0</v>
      </c>
      <c r="AB111" s="122"/>
      <c r="AC111" s="34"/>
      <c r="AD111" s="34"/>
      <c r="AE111" s="34"/>
      <c r="AF111" s="34"/>
      <c r="AG111" s="34"/>
      <c r="AH111" s="34"/>
    </row>
    <row r="112" spans="1:34" ht="46.2" customHeight="1" thickBot="1">
      <c r="A112" s="45" t="s">
        <v>643</v>
      </c>
      <c r="B112" s="159" t="s">
        <v>428</v>
      </c>
      <c r="C112" s="199" t="s">
        <v>704</v>
      </c>
      <c r="D112" s="47" t="s">
        <v>705</v>
      </c>
      <c r="E112" s="207" t="s">
        <v>470</v>
      </c>
      <c r="F112" s="160">
        <v>4</v>
      </c>
      <c r="G112" s="114">
        <v>150</v>
      </c>
      <c r="H112" s="116">
        <f t="shared" si="26"/>
        <v>600</v>
      </c>
      <c r="I112" s="160">
        <v>4</v>
      </c>
      <c r="J112" s="114">
        <v>150</v>
      </c>
      <c r="K112" s="116">
        <f t="shared" si="27"/>
        <v>600</v>
      </c>
      <c r="L112" s="160">
        <v>2</v>
      </c>
      <c r="M112" s="114">
        <v>150</v>
      </c>
      <c r="N112" s="116">
        <f t="shared" si="28"/>
        <v>300</v>
      </c>
      <c r="O112" s="160">
        <v>2</v>
      </c>
      <c r="P112" s="114">
        <v>150</v>
      </c>
      <c r="Q112" s="116">
        <f t="shared" si="29"/>
        <v>300</v>
      </c>
      <c r="R112" s="117"/>
      <c r="S112" s="118"/>
      <c r="T112" s="116">
        <f t="shared" si="30"/>
        <v>0</v>
      </c>
      <c r="U112" s="117"/>
      <c r="V112" s="118"/>
      <c r="W112" s="116">
        <f t="shared" si="31"/>
        <v>0</v>
      </c>
      <c r="X112" s="119">
        <f t="shared" si="32"/>
        <v>900</v>
      </c>
      <c r="Y112" s="120">
        <f t="shared" si="33"/>
        <v>900</v>
      </c>
      <c r="Z112" s="120">
        <f t="shared" si="34"/>
        <v>0</v>
      </c>
      <c r="AA112" s="121">
        <f t="shared" si="35"/>
        <v>0</v>
      </c>
      <c r="AB112" s="122"/>
      <c r="AC112" s="34"/>
      <c r="AD112" s="34"/>
      <c r="AE112" s="34"/>
      <c r="AF112" s="34"/>
      <c r="AG112" s="34"/>
      <c r="AH112" s="34"/>
    </row>
    <row r="113" spans="1:34" ht="58.2" customHeight="1" thickBot="1">
      <c r="A113" s="45" t="s">
        <v>643</v>
      </c>
      <c r="B113" s="159" t="s">
        <v>428</v>
      </c>
      <c r="C113" s="199" t="s">
        <v>706</v>
      </c>
      <c r="D113" s="47" t="s">
        <v>707</v>
      </c>
      <c r="E113" s="207" t="s">
        <v>470</v>
      </c>
      <c r="F113" s="160">
        <v>4</v>
      </c>
      <c r="G113" s="114">
        <v>200</v>
      </c>
      <c r="H113" s="116">
        <f t="shared" si="26"/>
        <v>800</v>
      </c>
      <c r="I113" s="160">
        <v>4</v>
      </c>
      <c r="J113" s="114">
        <v>200</v>
      </c>
      <c r="K113" s="116">
        <f t="shared" si="27"/>
        <v>800</v>
      </c>
      <c r="L113" s="160">
        <v>2</v>
      </c>
      <c r="M113" s="114">
        <v>200</v>
      </c>
      <c r="N113" s="116">
        <f t="shared" si="28"/>
        <v>400</v>
      </c>
      <c r="O113" s="160">
        <v>2</v>
      </c>
      <c r="P113" s="114">
        <v>200</v>
      </c>
      <c r="Q113" s="116">
        <f t="shared" si="29"/>
        <v>400</v>
      </c>
      <c r="R113" s="117"/>
      <c r="S113" s="118"/>
      <c r="T113" s="116">
        <f t="shared" si="30"/>
        <v>0</v>
      </c>
      <c r="U113" s="117"/>
      <c r="V113" s="118"/>
      <c r="W113" s="116">
        <f t="shared" si="31"/>
        <v>0</v>
      </c>
      <c r="X113" s="119">
        <f t="shared" si="32"/>
        <v>1200</v>
      </c>
      <c r="Y113" s="120">
        <f t="shared" si="33"/>
        <v>1200</v>
      </c>
      <c r="Z113" s="120">
        <f t="shared" si="34"/>
        <v>0</v>
      </c>
      <c r="AA113" s="121">
        <f t="shared" si="35"/>
        <v>0</v>
      </c>
      <c r="AB113" s="122"/>
      <c r="AC113" s="34"/>
      <c r="AD113" s="34"/>
      <c r="AE113" s="34"/>
      <c r="AF113" s="34"/>
      <c r="AG113" s="34"/>
      <c r="AH113" s="34"/>
    </row>
    <row r="114" spans="1:34" ht="60" customHeight="1" thickBot="1">
      <c r="A114" s="45" t="s">
        <v>643</v>
      </c>
      <c r="B114" s="159" t="s">
        <v>428</v>
      </c>
      <c r="C114" s="199" t="s">
        <v>708</v>
      </c>
      <c r="D114" s="47" t="s">
        <v>709</v>
      </c>
      <c r="E114" s="207" t="s">
        <v>470</v>
      </c>
      <c r="F114" s="160">
        <v>4</v>
      </c>
      <c r="G114" s="114">
        <v>100</v>
      </c>
      <c r="H114" s="116">
        <f t="shared" si="26"/>
        <v>400</v>
      </c>
      <c r="I114" s="160">
        <v>4</v>
      </c>
      <c r="J114" s="114">
        <v>100</v>
      </c>
      <c r="K114" s="116">
        <f t="shared" si="27"/>
        <v>400</v>
      </c>
      <c r="L114" s="160">
        <v>2</v>
      </c>
      <c r="M114" s="114">
        <v>100</v>
      </c>
      <c r="N114" s="116">
        <f t="shared" si="28"/>
        <v>200</v>
      </c>
      <c r="O114" s="160">
        <v>2</v>
      </c>
      <c r="P114" s="114">
        <v>100</v>
      </c>
      <c r="Q114" s="116">
        <f t="shared" si="29"/>
        <v>200</v>
      </c>
      <c r="R114" s="117"/>
      <c r="S114" s="118"/>
      <c r="T114" s="116">
        <f t="shared" si="30"/>
        <v>0</v>
      </c>
      <c r="U114" s="117"/>
      <c r="V114" s="118"/>
      <c r="W114" s="116">
        <f t="shared" si="31"/>
        <v>0</v>
      </c>
      <c r="X114" s="119">
        <f t="shared" si="32"/>
        <v>600</v>
      </c>
      <c r="Y114" s="120">
        <f t="shared" si="33"/>
        <v>600</v>
      </c>
      <c r="Z114" s="120">
        <f t="shared" si="34"/>
        <v>0</v>
      </c>
      <c r="AA114" s="121">
        <f t="shared" si="35"/>
        <v>0</v>
      </c>
      <c r="AB114" s="122"/>
      <c r="AC114" s="34"/>
      <c r="AD114" s="34"/>
      <c r="AE114" s="34"/>
      <c r="AF114" s="34"/>
      <c r="AG114" s="34"/>
      <c r="AH114" s="34"/>
    </row>
    <row r="115" spans="1:34" ht="63" customHeight="1" thickBot="1">
      <c r="A115" s="45" t="s">
        <v>643</v>
      </c>
      <c r="B115" s="159" t="s">
        <v>428</v>
      </c>
      <c r="C115" s="199" t="s">
        <v>710</v>
      </c>
      <c r="D115" s="47" t="s">
        <v>782</v>
      </c>
      <c r="E115" s="207" t="s">
        <v>470</v>
      </c>
      <c r="F115" s="160">
        <v>4</v>
      </c>
      <c r="G115" s="114">
        <v>800</v>
      </c>
      <c r="H115" s="116">
        <f t="shared" si="26"/>
        <v>3200</v>
      </c>
      <c r="I115" s="160">
        <v>4</v>
      </c>
      <c r="J115" s="114">
        <v>800</v>
      </c>
      <c r="K115" s="116">
        <f t="shared" si="27"/>
        <v>3200</v>
      </c>
      <c r="L115" s="160">
        <v>2</v>
      </c>
      <c r="M115" s="114">
        <v>800</v>
      </c>
      <c r="N115" s="116">
        <f t="shared" si="28"/>
        <v>1600</v>
      </c>
      <c r="O115" s="160">
        <v>2</v>
      </c>
      <c r="P115" s="114">
        <v>800</v>
      </c>
      <c r="Q115" s="116">
        <f t="shared" si="29"/>
        <v>1600</v>
      </c>
      <c r="R115" s="117"/>
      <c r="S115" s="118"/>
      <c r="T115" s="116">
        <f t="shared" si="30"/>
        <v>0</v>
      </c>
      <c r="U115" s="117"/>
      <c r="V115" s="118"/>
      <c r="W115" s="116">
        <f t="shared" si="31"/>
        <v>0</v>
      </c>
      <c r="X115" s="119">
        <f t="shared" si="32"/>
        <v>4800</v>
      </c>
      <c r="Y115" s="120">
        <f t="shared" si="33"/>
        <v>4800</v>
      </c>
      <c r="Z115" s="120">
        <f t="shared" si="34"/>
        <v>0</v>
      </c>
      <c r="AA115" s="121">
        <f t="shared" si="35"/>
        <v>0</v>
      </c>
      <c r="AB115" s="122"/>
      <c r="AC115" s="34"/>
      <c r="AD115" s="34"/>
      <c r="AE115" s="34"/>
      <c r="AF115" s="34"/>
      <c r="AG115" s="34"/>
      <c r="AH115" s="34"/>
    </row>
    <row r="116" spans="1:34" ht="66.599999999999994" customHeight="1" thickBot="1">
      <c r="A116" s="45" t="s">
        <v>643</v>
      </c>
      <c r="B116" s="159" t="s">
        <v>428</v>
      </c>
      <c r="C116" s="199" t="s">
        <v>711</v>
      </c>
      <c r="D116" s="47" t="s">
        <v>712</v>
      </c>
      <c r="E116" s="207" t="s">
        <v>470</v>
      </c>
      <c r="F116" s="160">
        <v>4</v>
      </c>
      <c r="G116" s="114">
        <v>200</v>
      </c>
      <c r="H116" s="116">
        <f t="shared" si="26"/>
        <v>800</v>
      </c>
      <c r="I116" s="160">
        <v>4</v>
      </c>
      <c r="J116" s="114">
        <v>200</v>
      </c>
      <c r="K116" s="116">
        <f t="shared" si="27"/>
        <v>800</v>
      </c>
      <c r="L116" s="160">
        <v>2</v>
      </c>
      <c r="M116" s="114">
        <v>200</v>
      </c>
      <c r="N116" s="116">
        <f t="shared" si="28"/>
        <v>400</v>
      </c>
      <c r="O116" s="160">
        <v>2</v>
      </c>
      <c r="P116" s="114">
        <v>200</v>
      </c>
      <c r="Q116" s="116">
        <f t="shared" si="29"/>
        <v>400</v>
      </c>
      <c r="R116" s="117"/>
      <c r="S116" s="118"/>
      <c r="T116" s="116">
        <f t="shared" si="30"/>
        <v>0</v>
      </c>
      <c r="U116" s="117"/>
      <c r="V116" s="118"/>
      <c r="W116" s="116">
        <f t="shared" si="31"/>
        <v>0</v>
      </c>
      <c r="X116" s="119">
        <f t="shared" si="32"/>
        <v>1200</v>
      </c>
      <c r="Y116" s="120">
        <f t="shared" si="33"/>
        <v>1200</v>
      </c>
      <c r="Z116" s="120">
        <f t="shared" si="34"/>
        <v>0</v>
      </c>
      <c r="AA116" s="121">
        <f t="shared" si="35"/>
        <v>0</v>
      </c>
      <c r="AB116" s="122"/>
      <c r="AC116" s="34"/>
      <c r="AD116" s="34"/>
      <c r="AE116" s="34"/>
      <c r="AF116" s="34"/>
      <c r="AG116" s="34"/>
      <c r="AH116" s="34"/>
    </row>
    <row r="117" spans="1:34" ht="49.8" customHeight="1" thickBot="1">
      <c r="A117" s="45" t="s">
        <v>643</v>
      </c>
      <c r="B117" s="159" t="s">
        <v>428</v>
      </c>
      <c r="C117" s="199" t="s">
        <v>713</v>
      </c>
      <c r="D117" s="47" t="s">
        <v>714</v>
      </c>
      <c r="E117" s="207" t="s">
        <v>470</v>
      </c>
      <c r="F117" s="160">
        <v>4</v>
      </c>
      <c r="G117" s="114">
        <v>200</v>
      </c>
      <c r="H117" s="116">
        <f t="shared" si="26"/>
        <v>800</v>
      </c>
      <c r="I117" s="160">
        <v>4</v>
      </c>
      <c r="J117" s="114">
        <v>200</v>
      </c>
      <c r="K117" s="116">
        <f t="shared" si="27"/>
        <v>800</v>
      </c>
      <c r="L117" s="160">
        <v>2</v>
      </c>
      <c r="M117" s="114">
        <v>200</v>
      </c>
      <c r="N117" s="116">
        <f t="shared" si="28"/>
        <v>400</v>
      </c>
      <c r="O117" s="160">
        <v>2</v>
      </c>
      <c r="P117" s="114">
        <v>200</v>
      </c>
      <c r="Q117" s="116">
        <f t="shared" si="29"/>
        <v>400</v>
      </c>
      <c r="R117" s="117"/>
      <c r="S117" s="118"/>
      <c r="T117" s="116">
        <f t="shared" si="30"/>
        <v>0</v>
      </c>
      <c r="U117" s="117"/>
      <c r="V117" s="118"/>
      <c r="W117" s="116">
        <f t="shared" si="31"/>
        <v>0</v>
      </c>
      <c r="X117" s="119">
        <f t="shared" si="32"/>
        <v>1200</v>
      </c>
      <c r="Y117" s="120">
        <f t="shared" si="33"/>
        <v>1200</v>
      </c>
      <c r="Z117" s="120">
        <f t="shared" si="34"/>
        <v>0</v>
      </c>
      <c r="AA117" s="121">
        <f t="shared" si="35"/>
        <v>0</v>
      </c>
      <c r="AB117" s="122"/>
      <c r="AC117" s="34"/>
      <c r="AD117" s="34"/>
      <c r="AE117" s="34"/>
      <c r="AF117" s="34"/>
      <c r="AG117" s="34"/>
      <c r="AH117" s="34"/>
    </row>
    <row r="118" spans="1:34" ht="55.8" customHeight="1" thickBot="1">
      <c r="A118" s="45" t="s">
        <v>643</v>
      </c>
      <c r="B118" s="159" t="s">
        <v>428</v>
      </c>
      <c r="C118" s="199" t="s">
        <v>715</v>
      </c>
      <c r="D118" s="47" t="s">
        <v>716</v>
      </c>
      <c r="E118" s="207" t="s">
        <v>470</v>
      </c>
      <c r="F118" s="160">
        <v>4</v>
      </c>
      <c r="G118" s="114">
        <v>150</v>
      </c>
      <c r="H118" s="116">
        <f t="shared" si="26"/>
        <v>600</v>
      </c>
      <c r="I118" s="160">
        <v>4</v>
      </c>
      <c r="J118" s="114">
        <v>150</v>
      </c>
      <c r="K118" s="116">
        <f t="shared" si="27"/>
        <v>600</v>
      </c>
      <c r="L118" s="160">
        <v>2</v>
      </c>
      <c r="M118" s="114">
        <v>150</v>
      </c>
      <c r="N118" s="116">
        <f t="shared" si="28"/>
        <v>300</v>
      </c>
      <c r="O118" s="160">
        <v>2</v>
      </c>
      <c r="P118" s="114">
        <v>150</v>
      </c>
      <c r="Q118" s="116">
        <f t="shared" si="29"/>
        <v>300</v>
      </c>
      <c r="R118" s="117"/>
      <c r="S118" s="118"/>
      <c r="T118" s="116">
        <f t="shared" si="30"/>
        <v>0</v>
      </c>
      <c r="U118" s="117"/>
      <c r="V118" s="118"/>
      <c r="W118" s="116">
        <f t="shared" si="31"/>
        <v>0</v>
      </c>
      <c r="X118" s="119">
        <f t="shared" si="32"/>
        <v>900</v>
      </c>
      <c r="Y118" s="120">
        <f t="shared" si="33"/>
        <v>900</v>
      </c>
      <c r="Z118" s="120">
        <f t="shared" si="34"/>
        <v>0</v>
      </c>
      <c r="AA118" s="121">
        <f t="shared" si="35"/>
        <v>0</v>
      </c>
      <c r="AB118" s="122"/>
      <c r="AC118" s="34"/>
      <c r="AD118" s="34"/>
      <c r="AE118" s="34"/>
      <c r="AF118" s="34"/>
      <c r="AG118" s="34"/>
      <c r="AH118" s="34"/>
    </row>
    <row r="119" spans="1:34" ht="60.6" customHeight="1" thickBot="1">
      <c r="A119" s="45" t="s">
        <v>643</v>
      </c>
      <c r="B119" s="159" t="s">
        <v>428</v>
      </c>
      <c r="C119" s="199" t="s">
        <v>717</v>
      </c>
      <c r="D119" s="47" t="s">
        <v>718</v>
      </c>
      <c r="E119" s="207" t="s">
        <v>470</v>
      </c>
      <c r="F119" s="160">
        <v>4</v>
      </c>
      <c r="G119" s="114">
        <v>200</v>
      </c>
      <c r="H119" s="116">
        <f t="shared" si="26"/>
        <v>800</v>
      </c>
      <c r="I119" s="160">
        <v>4</v>
      </c>
      <c r="J119" s="114">
        <v>200</v>
      </c>
      <c r="K119" s="116">
        <f t="shared" si="27"/>
        <v>800</v>
      </c>
      <c r="L119" s="160">
        <v>2</v>
      </c>
      <c r="M119" s="114">
        <v>200</v>
      </c>
      <c r="N119" s="116">
        <f t="shared" si="28"/>
        <v>400</v>
      </c>
      <c r="O119" s="160">
        <v>2</v>
      </c>
      <c r="P119" s="114">
        <v>200</v>
      </c>
      <c r="Q119" s="116">
        <f t="shared" si="29"/>
        <v>400</v>
      </c>
      <c r="R119" s="117"/>
      <c r="S119" s="118"/>
      <c r="T119" s="116">
        <f t="shared" si="30"/>
        <v>0</v>
      </c>
      <c r="U119" s="117"/>
      <c r="V119" s="118"/>
      <c r="W119" s="116">
        <f t="shared" si="31"/>
        <v>0</v>
      </c>
      <c r="X119" s="119">
        <f t="shared" si="32"/>
        <v>1200</v>
      </c>
      <c r="Y119" s="120">
        <f t="shared" si="33"/>
        <v>1200</v>
      </c>
      <c r="Z119" s="120">
        <f t="shared" si="34"/>
        <v>0</v>
      </c>
      <c r="AA119" s="121">
        <f t="shared" si="35"/>
        <v>0</v>
      </c>
      <c r="AB119" s="122"/>
      <c r="AC119" s="34"/>
      <c r="AD119" s="34"/>
      <c r="AE119" s="34"/>
      <c r="AF119" s="34"/>
      <c r="AG119" s="34"/>
      <c r="AH119" s="34"/>
    </row>
    <row r="120" spans="1:34" ht="60" customHeight="1" thickBot="1">
      <c r="A120" s="45" t="s">
        <v>643</v>
      </c>
      <c r="B120" s="159" t="s">
        <v>428</v>
      </c>
      <c r="C120" s="199" t="s">
        <v>719</v>
      </c>
      <c r="D120" s="47" t="s">
        <v>720</v>
      </c>
      <c r="E120" s="207" t="s">
        <v>470</v>
      </c>
      <c r="F120" s="160">
        <v>4</v>
      </c>
      <c r="G120" s="114">
        <v>400</v>
      </c>
      <c r="H120" s="116">
        <f t="shared" si="26"/>
        <v>1600</v>
      </c>
      <c r="I120" s="160">
        <v>4</v>
      </c>
      <c r="J120" s="114">
        <v>400</v>
      </c>
      <c r="K120" s="116">
        <f t="shared" si="27"/>
        <v>1600</v>
      </c>
      <c r="L120" s="160">
        <v>2</v>
      </c>
      <c r="M120" s="114">
        <v>400</v>
      </c>
      <c r="N120" s="116">
        <f t="shared" si="28"/>
        <v>800</v>
      </c>
      <c r="O120" s="160">
        <v>2</v>
      </c>
      <c r="P120" s="114">
        <v>400</v>
      </c>
      <c r="Q120" s="116">
        <f t="shared" si="29"/>
        <v>800</v>
      </c>
      <c r="R120" s="117"/>
      <c r="S120" s="118"/>
      <c r="T120" s="116">
        <f t="shared" si="30"/>
        <v>0</v>
      </c>
      <c r="U120" s="117"/>
      <c r="V120" s="118"/>
      <c r="W120" s="116">
        <f t="shared" si="31"/>
        <v>0</v>
      </c>
      <c r="X120" s="119">
        <f t="shared" si="32"/>
        <v>2400</v>
      </c>
      <c r="Y120" s="120">
        <f t="shared" si="33"/>
        <v>2400</v>
      </c>
      <c r="Z120" s="120">
        <f t="shared" si="34"/>
        <v>0</v>
      </c>
      <c r="AA120" s="121">
        <f t="shared" si="35"/>
        <v>0</v>
      </c>
      <c r="AB120" s="122"/>
      <c r="AC120" s="34"/>
      <c r="AD120" s="34"/>
      <c r="AE120" s="34"/>
      <c r="AF120" s="34"/>
      <c r="AG120" s="34"/>
      <c r="AH120" s="34"/>
    </row>
    <row r="121" spans="1:34" ht="60.6" customHeight="1" thickBot="1">
      <c r="A121" s="45" t="s">
        <v>643</v>
      </c>
      <c r="B121" s="159" t="s">
        <v>428</v>
      </c>
      <c r="C121" s="199" t="s">
        <v>721</v>
      </c>
      <c r="D121" s="47" t="s">
        <v>722</v>
      </c>
      <c r="E121" s="207" t="s">
        <v>470</v>
      </c>
      <c r="F121" s="160">
        <v>4</v>
      </c>
      <c r="G121" s="114">
        <v>400</v>
      </c>
      <c r="H121" s="116">
        <f t="shared" si="26"/>
        <v>1600</v>
      </c>
      <c r="I121" s="160">
        <v>4</v>
      </c>
      <c r="J121" s="114">
        <v>400</v>
      </c>
      <c r="K121" s="116">
        <f t="shared" si="27"/>
        <v>1600</v>
      </c>
      <c r="L121" s="160">
        <v>2</v>
      </c>
      <c r="M121" s="114">
        <v>400</v>
      </c>
      <c r="N121" s="116">
        <f t="shared" si="28"/>
        <v>800</v>
      </c>
      <c r="O121" s="160">
        <v>2</v>
      </c>
      <c r="P121" s="114">
        <v>400</v>
      </c>
      <c r="Q121" s="116">
        <f t="shared" si="29"/>
        <v>800</v>
      </c>
      <c r="R121" s="117"/>
      <c r="S121" s="118"/>
      <c r="T121" s="116">
        <f t="shared" si="30"/>
        <v>0</v>
      </c>
      <c r="U121" s="117"/>
      <c r="V121" s="118"/>
      <c r="W121" s="116">
        <f t="shared" si="31"/>
        <v>0</v>
      </c>
      <c r="X121" s="119">
        <f t="shared" si="32"/>
        <v>2400</v>
      </c>
      <c r="Y121" s="120">
        <f t="shared" si="33"/>
        <v>2400</v>
      </c>
      <c r="Z121" s="120">
        <f t="shared" si="34"/>
        <v>0</v>
      </c>
      <c r="AA121" s="121">
        <f t="shared" si="35"/>
        <v>0</v>
      </c>
      <c r="AB121" s="122"/>
      <c r="AC121" s="34"/>
      <c r="AD121" s="34"/>
      <c r="AE121" s="34"/>
      <c r="AF121" s="34"/>
      <c r="AG121" s="34"/>
      <c r="AH121" s="34"/>
    </row>
    <row r="122" spans="1:34" ht="58.2" customHeight="1" thickBot="1">
      <c r="A122" s="45" t="s">
        <v>643</v>
      </c>
      <c r="B122" s="159" t="s">
        <v>428</v>
      </c>
      <c r="C122" s="199" t="s">
        <v>723</v>
      </c>
      <c r="D122" s="47" t="s">
        <v>724</v>
      </c>
      <c r="E122" s="207" t="s">
        <v>470</v>
      </c>
      <c r="F122" s="160">
        <v>4</v>
      </c>
      <c r="G122" s="114">
        <v>1000</v>
      </c>
      <c r="H122" s="116">
        <f t="shared" si="26"/>
        <v>4000</v>
      </c>
      <c r="I122" s="160">
        <v>4</v>
      </c>
      <c r="J122" s="114">
        <v>1000</v>
      </c>
      <c r="K122" s="116">
        <f t="shared" si="27"/>
        <v>4000</v>
      </c>
      <c r="L122" s="160">
        <v>2</v>
      </c>
      <c r="M122" s="114">
        <v>1000</v>
      </c>
      <c r="N122" s="116">
        <f t="shared" si="28"/>
        <v>2000</v>
      </c>
      <c r="O122" s="160">
        <v>2</v>
      </c>
      <c r="P122" s="114">
        <v>1000</v>
      </c>
      <c r="Q122" s="116">
        <f t="shared" si="29"/>
        <v>2000</v>
      </c>
      <c r="R122" s="117"/>
      <c r="S122" s="118"/>
      <c r="T122" s="116">
        <f t="shared" si="30"/>
        <v>0</v>
      </c>
      <c r="U122" s="117"/>
      <c r="V122" s="118"/>
      <c r="W122" s="116">
        <f t="shared" si="31"/>
        <v>0</v>
      </c>
      <c r="X122" s="119">
        <f t="shared" si="32"/>
        <v>6000</v>
      </c>
      <c r="Y122" s="120">
        <f t="shared" si="33"/>
        <v>6000</v>
      </c>
      <c r="Z122" s="120">
        <f t="shared" si="34"/>
        <v>0</v>
      </c>
      <c r="AA122" s="121">
        <f t="shared" si="35"/>
        <v>0</v>
      </c>
      <c r="AB122" s="122"/>
      <c r="AC122" s="34"/>
      <c r="AD122" s="34"/>
      <c r="AE122" s="34"/>
      <c r="AF122" s="34"/>
      <c r="AG122" s="34"/>
      <c r="AH122" s="34"/>
    </row>
    <row r="123" spans="1:34" ht="68.400000000000006" customHeight="1" thickBot="1">
      <c r="A123" s="45" t="s">
        <v>643</v>
      </c>
      <c r="B123" s="159" t="s">
        <v>428</v>
      </c>
      <c r="C123" s="199" t="s">
        <v>725</v>
      </c>
      <c r="D123" s="47" t="s">
        <v>726</v>
      </c>
      <c r="E123" s="207" t="s">
        <v>470</v>
      </c>
      <c r="F123" s="160">
        <v>4</v>
      </c>
      <c r="G123" s="114">
        <v>2000</v>
      </c>
      <c r="H123" s="116">
        <f t="shared" si="26"/>
        <v>8000</v>
      </c>
      <c r="I123" s="160">
        <v>4</v>
      </c>
      <c r="J123" s="114">
        <v>2000</v>
      </c>
      <c r="K123" s="116">
        <f t="shared" si="27"/>
        <v>8000</v>
      </c>
      <c r="L123" s="160">
        <v>2</v>
      </c>
      <c r="M123" s="114">
        <v>2000</v>
      </c>
      <c r="N123" s="116">
        <f t="shared" si="28"/>
        <v>4000</v>
      </c>
      <c r="O123" s="160">
        <v>2</v>
      </c>
      <c r="P123" s="114">
        <v>2000</v>
      </c>
      <c r="Q123" s="116">
        <f t="shared" si="29"/>
        <v>4000</v>
      </c>
      <c r="R123" s="117"/>
      <c r="S123" s="118"/>
      <c r="T123" s="116">
        <f t="shared" si="30"/>
        <v>0</v>
      </c>
      <c r="U123" s="117"/>
      <c r="V123" s="118"/>
      <c r="W123" s="116">
        <f t="shared" si="31"/>
        <v>0</v>
      </c>
      <c r="X123" s="119">
        <f t="shared" si="32"/>
        <v>12000</v>
      </c>
      <c r="Y123" s="120">
        <f t="shared" si="33"/>
        <v>12000</v>
      </c>
      <c r="Z123" s="120">
        <f t="shared" si="34"/>
        <v>0</v>
      </c>
      <c r="AA123" s="121">
        <f t="shared" si="35"/>
        <v>0</v>
      </c>
      <c r="AB123" s="122"/>
      <c r="AC123" s="34"/>
      <c r="AD123" s="34"/>
      <c r="AE123" s="34"/>
      <c r="AF123" s="34"/>
      <c r="AG123" s="34"/>
      <c r="AH123" s="34"/>
    </row>
    <row r="124" spans="1:34" ht="60" customHeight="1" thickBot="1">
      <c r="A124" s="45" t="s">
        <v>643</v>
      </c>
      <c r="B124" s="159" t="s">
        <v>428</v>
      </c>
      <c r="C124" s="199" t="s">
        <v>727</v>
      </c>
      <c r="D124" s="47" t="s">
        <v>728</v>
      </c>
      <c r="E124" s="207" t="s">
        <v>470</v>
      </c>
      <c r="F124" s="160">
        <v>4</v>
      </c>
      <c r="G124" s="114">
        <v>1000</v>
      </c>
      <c r="H124" s="116">
        <f t="shared" si="26"/>
        <v>4000</v>
      </c>
      <c r="I124" s="160">
        <v>4</v>
      </c>
      <c r="J124" s="114">
        <v>1000</v>
      </c>
      <c r="K124" s="116">
        <f t="shared" si="27"/>
        <v>4000</v>
      </c>
      <c r="L124" s="160">
        <v>2</v>
      </c>
      <c r="M124" s="114">
        <v>1000</v>
      </c>
      <c r="N124" s="116">
        <f t="shared" si="28"/>
        <v>2000</v>
      </c>
      <c r="O124" s="160">
        <v>2</v>
      </c>
      <c r="P124" s="114">
        <v>1000</v>
      </c>
      <c r="Q124" s="116">
        <f t="shared" si="29"/>
        <v>2000</v>
      </c>
      <c r="R124" s="117"/>
      <c r="S124" s="118"/>
      <c r="T124" s="116">
        <f t="shared" si="30"/>
        <v>0</v>
      </c>
      <c r="U124" s="117"/>
      <c r="V124" s="118"/>
      <c r="W124" s="116">
        <f t="shared" si="31"/>
        <v>0</v>
      </c>
      <c r="X124" s="119">
        <f t="shared" si="32"/>
        <v>6000</v>
      </c>
      <c r="Y124" s="120">
        <f t="shared" si="33"/>
        <v>6000</v>
      </c>
      <c r="Z124" s="120">
        <f t="shared" si="34"/>
        <v>0</v>
      </c>
      <c r="AA124" s="121">
        <f t="shared" si="35"/>
        <v>0</v>
      </c>
      <c r="AB124" s="122"/>
      <c r="AC124" s="34"/>
      <c r="AD124" s="34"/>
      <c r="AE124" s="34"/>
      <c r="AF124" s="34"/>
      <c r="AG124" s="34"/>
      <c r="AH124" s="34"/>
    </row>
    <row r="125" spans="1:34" ht="66" customHeight="1" thickBot="1">
      <c r="A125" s="45" t="s">
        <v>643</v>
      </c>
      <c r="B125" s="159" t="s">
        <v>428</v>
      </c>
      <c r="C125" s="199" t="s">
        <v>510</v>
      </c>
      <c r="D125" s="46" t="s">
        <v>729</v>
      </c>
      <c r="E125" s="207" t="s">
        <v>470</v>
      </c>
      <c r="F125" s="160"/>
      <c r="G125" s="115"/>
      <c r="H125" s="116">
        <f t="shared" si="26"/>
        <v>0</v>
      </c>
      <c r="I125" s="160"/>
      <c r="J125" s="115"/>
      <c r="K125" s="116">
        <f t="shared" si="27"/>
        <v>0</v>
      </c>
      <c r="L125" s="160"/>
      <c r="M125" s="115"/>
      <c r="N125" s="116">
        <f t="shared" si="28"/>
        <v>0</v>
      </c>
      <c r="O125" s="160"/>
      <c r="P125" s="115"/>
      <c r="Q125" s="116">
        <f t="shared" si="29"/>
        <v>0</v>
      </c>
      <c r="R125" s="117"/>
      <c r="S125" s="118"/>
      <c r="T125" s="116">
        <f t="shared" si="30"/>
        <v>0</v>
      </c>
      <c r="U125" s="117"/>
      <c r="V125" s="118"/>
      <c r="W125" s="116">
        <f t="shared" si="31"/>
        <v>0</v>
      </c>
      <c r="X125" s="119">
        <f t="shared" si="32"/>
        <v>0</v>
      </c>
      <c r="Y125" s="120">
        <f t="shared" si="33"/>
        <v>0</v>
      </c>
      <c r="Z125" s="120">
        <f t="shared" si="34"/>
        <v>0</v>
      </c>
      <c r="AA125" s="121" t="e">
        <f t="shared" si="35"/>
        <v>#DIV/0!</v>
      </c>
      <c r="AB125" s="122"/>
      <c r="AC125" s="34"/>
      <c r="AD125" s="34"/>
      <c r="AE125" s="34"/>
      <c r="AF125" s="34"/>
      <c r="AG125" s="34"/>
      <c r="AH125" s="34"/>
    </row>
    <row r="126" spans="1:34" ht="61.8" customHeight="1" thickBot="1">
      <c r="A126" s="45" t="s">
        <v>643</v>
      </c>
      <c r="B126" s="159" t="s">
        <v>428</v>
      </c>
      <c r="C126" s="199" t="s">
        <v>730</v>
      </c>
      <c r="D126" s="47" t="s">
        <v>731</v>
      </c>
      <c r="E126" s="207" t="s">
        <v>470</v>
      </c>
      <c r="F126" s="160">
        <v>4</v>
      </c>
      <c r="G126" s="114">
        <v>9600</v>
      </c>
      <c r="H126" s="116">
        <f t="shared" si="26"/>
        <v>38400</v>
      </c>
      <c r="I126" s="160">
        <v>4</v>
      </c>
      <c r="J126" s="114">
        <v>9600</v>
      </c>
      <c r="K126" s="116">
        <f t="shared" si="27"/>
        <v>38400</v>
      </c>
      <c r="L126" s="160">
        <v>2</v>
      </c>
      <c r="M126" s="114">
        <v>9600</v>
      </c>
      <c r="N126" s="116">
        <f t="shared" si="28"/>
        <v>19200</v>
      </c>
      <c r="O126" s="160">
        <v>2</v>
      </c>
      <c r="P126" s="114">
        <v>9600</v>
      </c>
      <c r="Q126" s="116">
        <f t="shared" si="29"/>
        <v>19200</v>
      </c>
      <c r="R126" s="117"/>
      <c r="S126" s="118"/>
      <c r="T126" s="116">
        <f t="shared" si="30"/>
        <v>0</v>
      </c>
      <c r="U126" s="117"/>
      <c r="V126" s="118"/>
      <c r="W126" s="116">
        <f t="shared" si="31"/>
        <v>0</v>
      </c>
      <c r="X126" s="119">
        <f t="shared" si="32"/>
        <v>57600</v>
      </c>
      <c r="Y126" s="120">
        <f t="shared" si="33"/>
        <v>57600</v>
      </c>
      <c r="Z126" s="120">
        <f t="shared" si="34"/>
        <v>0</v>
      </c>
      <c r="AA126" s="121">
        <f t="shared" si="35"/>
        <v>0</v>
      </c>
      <c r="AB126" s="122"/>
      <c r="AC126" s="34"/>
      <c r="AD126" s="34"/>
      <c r="AE126" s="34"/>
      <c r="AF126" s="34"/>
      <c r="AG126" s="34"/>
      <c r="AH126" s="34"/>
    </row>
    <row r="127" spans="1:34" ht="63.6" customHeight="1" thickBot="1">
      <c r="A127" s="45" t="s">
        <v>643</v>
      </c>
      <c r="B127" s="159" t="s">
        <v>428</v>
      </c>
      <c r="C127" s="199" t="s">
        <v>732</v>
      </c>
      <c r="D127" s="47" t="s">
        <v>733</v>
      </c>
      <c r="E127" s="207" t="s">
        <v>470</v>
      </c>
      <c r="F127" s="160">
        <v>4</v>
      </c>
      <c r="G127" s="114">
        <v>3600</v>
      </c>
      <c r="H127" s="116">
        <f t="shared" si="26"/>
        <v>14400</v>
      </c>
      <c r="I127" s="160">
        <v>4</v>
      </c>
      <c r="J127" s="114">
        <v>3600</v>
      </c>
      <c r="K127" s="116">
        <f t="shared" si="27"/>
        <v>14400</v>
      </c>
      <c r="L127" s="160">
        <v>2</v>
      </c>
      <c r="M127" s="114">
        <v>3600</v>
      </c>
      <c r="N127" s="116">
        <f t="shared" si="28"/>
        <v>7200</v>
      </c>
      <c r="O127" s="160">
        <v>2</v>
      </c>
      <c r="P127" s="114">
        <v>3600</v>
      </c>
      <c r="Q127" s="116">
        <f t="shared" si="29"/>
        <v>7200</v>
      </c>
      <c r="R127" s="117"/>
      <c r="S127" s="118"/>
      <c r="T127" s="116">
        <f t="shared" si="30"/>
        <v>0</v>
      </c>
      <c r="U127" s="117"/>
      <c r="V127" s="118"/>
      <c r="W127" s="116">
        <f t="shared" si="31"/>
        <v>0</v>
      </c>
      <c r="X127" s="119">
        <f t="shared" si="32"/>
        <v>21600</v>
      </c>
      <c r="Y127" s="120">
        <f t="shared" si="33"/>
        <v>21600</v>
      </c>
      <c r="Z127" s="120">
        <f t="shared" si="34"/>
        <v>0</v>
      </c>
      <c r="AA127" s="121">
        <f t="shared" si="35"/>
        <v>0</v>
      </c>
      <c r="AB127" s="122"/>
      <c r="AC127" s="34"/>
      <c r="AD127" s="34"/>
      <c r="AE127" s="34"/>
      <c r="AF127" s="34"/>
      <c r="AG127" s="34"/>
      <c r="AH127" s="34"/>
    </row>
    <row r="128" spans="1:34" ht="56.4" customHeight="1" thickBot="1">
      <c r="A128" s="45" t="s">
        <v>643</v>
      </c>
      <c r="B128" s="159" t="s">
        <v>428</v>
      </c>
      <c r="C128" s="199" t="s">
        <v>734</v>
      </c>
      <c r="D128" s="47" t="s">
        <v>735</v>
      </c>
      <c r="E128" s="207" t="s">
        <v>470</v>
      </c>
      <c r="F128" s="160">
        <v>4</v>
      </c>
      <c r="G128" s="114">
        <v>600</v>
      </c>
      <c r="H128" s="116">
        <f t="shared" si="26"/>
        <v>2400</v>
      </c>
      <c r="I128" s="160">
        <v>4</v>
      </c>
      <c r="J128" s="114">
        <v>600</v>
      </c>
      <c r="K128" s="116">
        <f t="shared" si="27"/>
        <v>2400</v>
      </c>
      <c r="L128" s="160">
        <v>2</v>
      </c>
      <c r="M128" s="114">
        <v>600</v>
      </c>
      <c r="N128" s="116">
        <f t="shared" si="28"/>
        <v>1200</v>
      </c>
      <c r="O128" s="160">
        <v>2</v>
      </c>
      <c r="P128" s="114">
        <v>600</v>
      </c>
      <c r="Q128" s="116">
        <f t="shared" si="29"/>
        <v>1200</v>
      </c>
      <c r="R128" s="117"/>
      <c r="S128" s="118"/>
      <c r="T128" s="116">
        <f t="shared" si="30"/>
        <v>0</v>
      </c>
      <c r="U128" s="117"/>
      <c r="V128" s="118"/>
      <c r="W128" s="116">
        <f t="shared" si="31"/>
        <v>0</v>
      </c>
      <c r="X128" s="119">
        <f t="shared" si="32"/>
        <v>3600</v>
      </c>
      <c r="Y128" s="120">
        <f t="shared" si="33"/>
        <v>3600</v>
      </c>
      <c r="Z128" s="120">
        <f t="shared" si="34"/>
        <v>0</v>
      </c>
      <c r="AA128" s="121">
        <f t="shared" si="35"/>
        <v>0</v>
      </c>
      <c r="AB128" s="122"/>
      <c r="AC128" s="34"/>
      <c r="AD128" s="34"/>
      <c r="AE128" s="34"/>
      <c r="AF128" s="34"/>
      <c r="AG128" s="34"/>
      <c r="AH128" s="34"/>
    </row>
    <row r="129" spans="1:34" ht="61.8" customHeight="1" thickBot="1">
      <c r="A129" s="45" t="s">
        <v>643</v>
      </c>
      <c r="B129" s="159" t="s">
        <v>428</v>
      </c>
      <c r="C129" s="199" t="s">
        <v>736</v>
      </c>
      <c r="D129" s="47" t="s">
        <v>737</v>
      </c>
      <c r="E129" s="207" t="s">
        <v>470</v>
      </c>
      <c r="F129" s="160">
        <v>4</v>
      </c>
      <c r="G129" s="114">
        <v>3200</v>
      </c>
      <c r="H129" s="116">
        <f t="shared" si="26"/>
        <v>12800</v>
      </c>
      <c r="I129" s="160">
        <v>4</v>
      </c>
      <c r="J129" s="114">
        <v>3200</v>
      </c>
      <c r="K129" s="116">
        <f t="shared" si="27"/>
        <v>12800</v>
      </c>
      <c r="L129" s="160">
        <v>2</v>
      </c>
      <c r="M129" s="114">
        <v>3200</v>
      </c>
      <c r="N129" s="116">
        <f t="shared" si="28"/>
        <v>6400</v>
      </c>
      <c r="O129" s="160">
        <v>2</v>
      </c>
      <c r="P129" s="114">
        <v>3200</v>
      </c>
      <c r="Q129" s="116">
        <f t="shared" si="29"/>
        <v>6400</v>
      </c>
      <c r="R129" s="117"/>
      <c r="S129" s="118"/>
      <c r="T129" s="116">
        <f t="shared" si="30"/>
        <v>0</v>
      </c>
      <c r="U129" s="117"/>
      <c r="V129" s="118"/>
      <c r="W129" s="116">
        <f t="shared" si="31"/>
        <v>0</v>
      </c>
      <c r="X129" s="119">
        <f t="shared" si="32"/>
        <v>19200</v>
      </c>
      <c r="Y129" s="120">
        <f t="shared" si="33"/>
        <v>19200</v>
      </c>
      <c r="Z129" s="120">
        <f t="shared" si="34"/>
        <v>0</v>
      </c>
      <c r="AA129" s="121">
        <f t="shared" si="35"/>
        <v>0</v>
      </c>
      <c r="AB129" s="122"/>
      <c r="AC129" s="34"/>
      <c r="AD129" s="34"/>
      <c r="AE129" s="34"/>
      <c r="AF129" s="34"/>
      <c r="AG129" s="34"/>
      <c r="AH129" s="34"/>
    </row>
    <row r="130" spans="1:34" ht="58.2" customHeight="1" thickBot="1">
      <c r="A130" s="45" t="s">
        <v>643</v>
      </c>
      <c r="B130" s="159" t="s">
        <v>428</v>
      </c>
      <c r="C130" s="199" t="s">
        <v>738</v>
      </c>
      <c r="D130" s="47" t="s">
        <v>739</v>
      </c>
      <c r="E130" s="207" t="s">
        <v>470</v>
      </c>
      <c r="F130" s="160">
        <v>4</v>
      </c>
      <c r="G130" s="114">
        <v>2400</v>
      </c>
      <c r="H130" s="116">
        <f t="shared" si="26"/>
        <v>9600</v>
      </c>
      <c r="I130" s="160">
        <v>4</v>
      </c>
      <c r="J130" s="114">
        <v>2400</v>
      </c>
      <c r="K130" s="116">
        <f t="shared" si="27"/>
        <v>9600</v>
      </c>
      <c r="L130" s="160">
        <v>2</v>
      </c>
      <c r="M130" s="114">
        <v>2400</v>
      </c>
      <c r="N130" s="116">
        <f t="shared" si="28"/>
        <v>4800</v>
      </c>
      <c r="O130" s="160">
        <v>2</v>
      </c>
      <c r="P130" s="114">
        <v>2400</v>
      </c>
      <c r="Q130" s="116">
        <f t="shared" si="29"/>
        <v>4800</v>
      </c>
      <c r="R130" s="117"/>
      <c r="S130" s="118"/>
      <c r="T130" s="116">
        <f t="shared" si="30"/>
        <v>0</v>
      </c>
      <c r="U130" s="117"/>
      <c r="V130" s="118"/>
      <c r="W130" s="116">
        <f t="shared" si="31"/>
        <v>0</v>
      </c>
      <c r="X130" s="119">
        <f t="shared" si="32"/>
        <v>14400</v>
      </c>
      <c r="Y130" s="120">
        <f t="shared" si="33"/>
        <v>14400</v>
      </c>
      <c r="Z130" s="120">
        <f t="shared" si="34"/>
        <v>0</v>
      </c>
      <c r="AA130" s="121">
        <f t="shared" si="35"/>
        <v>0</v>
      </c>
      <c r="AB130" s="122"/>
      <c r="AC130" s="34"/>
      <c r="AD130" s="34"/>
      <c r="AE130" s="34"/>
      <c r="AF130" s="34"/>
      <c r="AG130" s="34"/>
      <c r="AH130" s="34"/>
    </row>
    <row r="131" spans="1:34" ht="55.8" customHeight="1" thickBot="1">
      <c r="A131" s="45" t="s">
        <v>643</v>
      </c>
      <c r="B131" s="159" t="s">
        <v>428</v>
      </c>
      <c r="C131" s="199" t="s">
        <v>740</v>
      </c>
      <c r="D131" s="47" t="s">
        <v>741</v>
      </c>
      <c r="E131" s="207" t="s">
        <v>470</v>
      </c>
      <c r="F131" s="160">
        <v>4</v>
      </c>
      <c r="G131" s="114">
        <v>3000</v>
      </c>
      <c r="H131" s="116">
        <f t="shared" si="26"/>
        <v>12000</v>
      </c>
      <c r="I131" s="160">
        <v>4</v>
      </c>
      <c r="J131" s="114">
        <v>3000</v>
      </c>
      <c r="K131" s="116">
        <f t="shared" si="27"/>
        <v>12000</v>
      </c>
      <c r="L131" s="160">
        <v>2</v>
      </c>
      <c r="M131" s="114">
        <v>3000</v>
      </c>
      <c r="N131" s="116">
        <f t="shared" si="28"/>
        <v>6000</v>
      </c>
      <c r="O131" s="160">
        <v>2</v>
      </c>
      <c r="P131" s="114">
        <v>3000</v>
      </c>
      <c r="Q131" s="116">
        <f t="shared" si="29"/>
        <v>6000</v>
      </c>
      <c r="R131" s="117"/>
      <c r="S131" s="118"/>
      <c r="T131" s="116">
        <f t="shared" si="30"/>
        <v>0</v>
      </c>
      <c r="U131" s="117"/>
      <c r="V131" s="118"/>
      <c r="W131" s="116">
        <f t="shared" si="31"/>
        <v>0</v>
      </c>
      <c r="X131" s="119">
        <f t="shared" si="32"/>
        <v>18000</v>
      </c>
      <c r="Y131" s="120">
        <f t="shared" si="33"/>
        <v>18000</v>
      </c>
      <c r="Z131" s="120">
        <f t="shared" si="34"/>
        <v>0</v>
      </c>
      <c r="AA131" s="121">
        <f t="shared" si="35"/>
        <v>0</v>
      </c>
      <c r="AB131" s="122"/>
      <c r="AC131" s="34"/>
      <c r="AD131" s="34"/>
      <c r="AE131" s="34"/>
      <c r="AF131" s="34"/>
      <c r="AG131" s="34"/>
      <c r="AH131" s="34"/>
    </row>
    <row r="132" spans="1:34" ht="60.6" customHeight="1" thickBot="1">
      <c r="A132" s="45" t="s">
        <v>643</v>
      </c>
      <c r="B132" s="159" t="s">
        <v>428</v>
      </c>
      <c r="C132" s="199" t="s">
        <v>742</v>
      </c>
      <c r="D132" s="47" t="s">
        <v>743</v>
      </c>
      <c r="E132" s="207" t="s">
        <v>470</v>
      </c>
      <c r="F132" s="160">
        <v>4</v>
      </c>
      <c r="G132" s="114">
        <v>2000</v>
      </c>
      <c r="H132" s="116">
        <f t="shared" si="26"/>
        <v>8000</v>
      </c>
      <c r="I132" s="160">
        <v>4</v>
      </c>
      <c r="J132" s="114">
        <v>2000</v>
      </c>
      <c r="K132" s="116">
        <f t="shared" si="27"/>
        <v>8000</v>
      </c>
      <c r="L132" s="160">
        <v>2</v>
      </c>
      <c r="M132" s="114">
        <v>2000</v>
      </c>
      <c r="N132" s="116">
        <f t="shared" si="28"/>
        <v>4000</v>
      </c>
      <c r="O132" s="160">
        <v>2</v>
      </c>
      <c r="P132" s="114">
        <v>2000</v>
      </c>
      <c r="Q132" s="116">
        <f t="shared" si="29"/>
        <v>4000</v>
      </c>
      <c r="R132" s="117"/>
      <c r="S132" s="118"/>
      <c r="T132" s="116">
        <f t="shared" si="30"/>
        <v>0</v>
      </c>
      <c r="U132" s="117"/>
      <c r="V132" s="118"/>
      <c r="W132" s="116">
        <f t="shared" si="31"/>
        <v>0</v>
      </c>
      <c r="X132" s="119">
        <f t="shared" si="32"/>
        <v>12000</v>
      </c>
      <c r="Y132" s="120">
        <f t="shared" si="33"/>
        <v>12000</v>
      </c>
      <c r="Z132" s="120">
        <f t="shared" si="34"/>
        <v>0</v>
      </c>
      <c r="AA132" s="121">
        <f t="shared" si="35"/>
        <v>0</v>
      </c>
      <c r="AB132" s="122"/>
      <c r="AC132" s="34"/>
      <c r="AD132" s="34"/>
      <c r="AE132" s="34"/>
      <c r="AF132" s="34"/>
      <c r="AG132" s="34"/>
      <c r="AH132" s="34"/>
    </row>
    <row r="133" spans="1:34" ht="66" customHeight="1" thickBot="1">
      <c r="A133" s="45" t="s">
        <v>643</v>
      </c>
      <c r="B133" s="159" t="s">
        <v>428</v>
      </c>
      <c r="C133" s="199" t="s">
        <v>744</v>
      </c>
      <c r="D133" s="47" t="s">
        <v>745</v>
      </c>
      <c r="E133" s="207" t="s">
        <v>470</v>
      </c>
      <c r="F133" s="160">
        <v>4</v>
      </c>
      <c r="G133" s="114">
        <v>2400</v>
      </c>
      <c r="H133" s="116">
        <f t="shared" si="26"/>
        <v>9600</v>
      </c>
      <c r="I133" s="160">
        <v>4</v>
      </c>
      <c r="J133" s="114">
        <v>2400</v>
      </c>
      <c r="K133" s="116">
        <f t="shared" si="27"/>
        <v>9600</v>
      </c>
      <c r="L133" s="160">
        <v>2</v>
      </c>
      <c r="M133" s="114">
        <v>2400</v>
      </c>
      <c r="N133" s="116">
        <f t="shared" si="28"/>
        <v>4800</v>
      </c>
      <c r="O133" s="160">
        <v>2</v>
      </c>
      <c r="P133" s="114">
        <v>2400</v>
      </c>
      <c r="Q133" s="116">
        <f t="shared" si="29"/>
        <v>4800</v>
      </c>
      <c r="R133" s="117"/>
      <c r="S133" s="118"/>
      <c r="T133" s="116">
        <f t="shared" si="30"/>
        <v>0</v>
      </c>
      <c r="U133" s="117"/>
      <c r="V133" s="118"/>
      <c r="W133" s="116">
        <f t="shared" si="31"/>
        <v>0</v>
      </c>
      <c r="X133" s="119">
        <f t="shared" si="32"/>
        <v>14400</v>
      </c>
      <c r="Y133" s="120">
        <f t="shared" si="33"/>
        <v>14400</v>
      </c>
      <c r="Z133" s="120">
        <f t="shared" si="34"/>
        <v>0</v>
      </c>
      <c r="AA133" s="121">
        <f t="shared" si="35"/>
        <v>0</v>
      </c>
      <c r="AB133" s="122"/>
      <c r="AC133" s="34"/>
      <c r="AD133" s="34"/>
      <c r="AE133" s="34"/>
      <c r="AF133" s="34"/>
      <c r="AG133" s="34"/>
      <c r="AH133" s="34"/>
    </row>
    <row r="134" spans="1:34" ht="60" customHeight="1" thickBot="1">
      <c r="A134" s="45" t="s">
        <v>643</v>
      </c>
      <c r="B134" s="159" t="s">
        <v>428</v>
      </c>
      <c r="C134" s="199" t="s">
        <v>746</v>
      </c>
      <c r="D134" s="47" t="s">
        <v>747</v>
      </c>
      <c r="E134" s="207" t="s">
        <v>470</v>
      </c>
      <c r="F134" s="160">
        <v>4</v>
      </c>
      <c r="G134" s="114">
        <v>1000</v>
      </c>
      <c r="H134" s="116">
        <f t="shared" si="26"/>
        <v>4000</v>
      </c>
      <c r="I134" s="160">
        <v>4</v>
      </c>
      <c r="J134" s="114">
        <v>1000</v>
      </c>
      <c r="K134" s="116">
        <f t="shared" si="27"/>
        <v>4000</v>
      </c>
      <c r="L134" s="160">
        <v>2</v>
      </c>
      <c r="M134" s="114">
        <v>1000</v>
      </c>
      <c r="N134" s="116">
        <f t="shared" si="28"/>
        <v>2000</v>
      </c>
      <c r="O134" s="160">
        <v>2</v>
      </c>
      <c r="P134" s="114">
        <v>1000</v>
      </c>
      <c r="Q134" s="116">
        <f t="shared" si="29"/>
        <v>2000</v>
      </c>
      <c r="R134" s="117"/>
      <c r="S134" s="118"/>
      <c r="T134" s="116">
        <f t="shared" si="30"/>
        <v>0</v>
      </c>
      <c r="U134" s="117"/>
      <c r="V134" s="118"/>
      <c r="W134" s="116">
        <f t="shared" si="31"/>
        <v>0</v>
      </c>
      <c r="X134" s="119">
        <f t="shared" si="32"/>
        <v>6000</v>
      </c>
      <c r="Y134" s="120">
        <f t="shared" si="33"/>
        <v>6000</v>
      </c>
      <c r="Z134" s="120">
        <f t="shared" si="34"/>
        <v>0</v>
      </c>
      <c r="AA134" s="121">
        <f t="shared" si="35"/>
        <v>0</v>
      </c>
      <c r="AB134" s="122"/>
      <c r="AC134" s="34"/>
      <c r="AD134" s="34"/>
      <c r="AE134" s="34"/>
      <c r="AF134" s="34"/>
      <c r="AG134" s="34"/>
      <c r="AH134" s="34"/>
    </row>
    <row r="135" spans="1:34" ht="59.4" customHeight="1" thickBot="1">
      <c r="A135" s="45" t="s">
        <v>643</v>
      </c>
      <c r="B135" s="159" t="s">
        <v>428</v>
      </c>
      <c r="C135" s="199" t="s">
        <v>748</v>
      </c>
      <c r="D135" s="47" t="s">
        <v>749</v>
      </c>
      <c r="E135" s="207" t="s">
        <v>470</v>
      </c>
      <c r="F135" s="160">
        <v>4</v>
      </c>
      <c r="G135" s="114">
        <v>500</v>
      </c>
      <c r="H135" s="116">
        <f t="shared" si="26"/>
        <v>2000</v>
      </c>
      <c r="I135" s="160">
        <v>4</v>
      </c>
      <c r="J135" s="114">
        <v>500</v>
      </c>
      <c r="K135" s="116">
        <f t="shared" si="27"/>
        <v>2000</v>
      </c>
      <c r="L135" s="160">
        <v>2</v>
      </c>
      <c r="M135" s="114">
        <v>500</v>
      </c>
      <c r="N135" s="116">
        <f t="shared" si="28"/>
        <v>1000</v>
      </c>
      <c r="O135" s="160">
        <v>2</v>
      </c>
      <c r="P135" s="114">
        <v>500</v>
      </c>
      <c r="Q135" s="116">
        <f t="shared" si="29"/>
        <v>1000</v>
      </c>
      <c r="R135" s="117"/>
      <c r="S135" s="118"/>
      <c r="T135" s="116">
        <f t="shared" si="30"/>
        <v>0</v>
      </c>
      <c r="U135" s="117"/>
      <c r="V135" s="118"/>
      <c r="W135" s="116">
        <f t="shared" si="31"/>
        <v>0</v>
      </c>
      <c r="X135" s="119">
        <f t="shared" si="32"/>
        <v>3000</v>
      </c>
      <c r="Y135" s="120">
        <f t="shared" si="33"/>
        <v>3000</v>
      </c>
      <c r="Z135" s="120">
        <f t="shared" si="34"/>
        <v>0</v>
      </c>
      <c r="AA135" s="121">
        <f t="shared" si="35"/>
        <v>0</v>
      </c>
      <c r="AB135" s="122"/>
      <c r="AC135" s="34"/>
      <c r="AD135" s="34"/>
      <c r="AE135" s="34"/>
      <c r="AF135" s="34"/>
      <c r="AG135" s="34"/>
      <c r="AH135" s="34"/>
    </row>
    <row r="136" spans="1:34" ht="54.6" customHeight="1" thickBot="1">
      <c r="A136" s="45" t="s">
        <v>643</v>
      </c>
      <c r="B136" s="159" t="s">
        <v>428</v>
      </c>
      <c r="C136" s="199" t="s">
        <v>750</v>
      </c>
      <c r="D136" s="47" t="s">
        <v>751</v>
      </c>
      <c r="E136" s="207" t="s">
        <v>470</v>
      </c>
      <c r="F136" s="160">
        <v>4</v>
      </c>
      <c r="G136" s="114">
        <v>1000</v>
      </c>
      <c r="H136" s="116">
        <f t="shared" si="26"/>
        <v>4000</v>
      </c>
      <c r="I136" s="160">
        <v>4</v>
      </c>
      <c r="J136" s="114">
        <v>1000</v>
      </c>
      <c r="K136" s="116">
        <f t="shared" si="27"/>
        <v>4000</v>
      </c>
      <c r="L136" s="160">
        <v>2</v>
      </c>
      <c r="M136" s="114">
        <v>1000</v>
      </c>
      <c r="N136" s="116">
        <f t="shared" si="28"/>
        <v>2000</v>
      </c>
      <c r="O136" s="160">
        <v>2</v>
      </c>
      <c r="P136" s="114">
        <v>1000</v>
      </c>
      <c r="Q136" s="116">
        <f t="shared" si="29"/>
        <v>2000</v>
      </c>
      <c r="R136" s="117"/>
      <c r="S136" s="118"/>
      <c r="T136" s="116">
        <f t="shared" si="30"/>
        <v>0</v>
      </c>
      <c r="U136" s="117"/>
      <c r="V136" s="118"/>
      <c r="W136" s="116">
        <f t="shared" si="31"/>
        <v>0</v>
      </c>
      <c r="X136" s="119">
        <f t="shared" si="32"/>
        <v>6000</v>
      </c>
      <c r="Y136" s="120">
        <f t="shared" si="33"/>
        <v>6000</v>
      </c>
      <c r="Z136" s="120">
        <f t="shared" si="34"/>
        <v>0</v>
      </c>
      <c r="AA136" s="121">
        <f t="shared" si="35"/>
        <v>0</v>
      </c>
      <c r="AB136" s="122"/>
      <c r="AC136" s="34"/>
      <c r="AD136" s="34"/>
      <c r="AE136" s="34"/>
      <c r="AF136" s="34"/>
      <c r="AG136" s="34"/>
      <c r="AH136" s="34"/>
    </row>
    <row r="137" spans="1:34" ht="76.2" customHeight="1" thickBot="1">
      <c r="A137" s="45" t="s">
        <v>643</v>
      </c>
      <c r="B137" s="159" t="s">
        <v>428</v>
      </c>
      <c r="C137" s="199" t="s">
        <v>511</v>
      </c>
      <c r="D137" s="46" t="s">
        <v>752</v>
      </c>
      <c r="E137" s="207" t="s">
        <v>470</v>
      </c>
      <c r="F137" s="160"/>
      <c r="G137" s="115"/>
      <c r="H137" s="116">
        <f t="shared" si="26"/>
        <v>0</v>
      </c>
      <c r="I137" s="160"/>
      <c r="J137" s="115"/>
      <c r="K137" s="116">
        <f t="shared" si="27"/>
        <v>0</v>
      </c>
      <c r="L137" s="160"/>
      <c r="M137" s="115"/>
      <c r="N137" s="116">
        <f t="shared" si="28"/>
        <v>0</v>
      </c>
      <c r="O137" s="160"/>
      <c r="P137" s="115"/>
      <c r="Q137" s="116">
        <f t="shared" si="29"/>
        <v>0</v>
      </c>
      <c r="R137" s="117"/>
      <c r="S137" s="118"/>
      <c r="T137" s="116">
        <f t="shared" si="30"/>
        <v>0</v>
      </c>
      <c r="U137" s="117"/>
      <c r="V137" s="118"/>
      <c r="W137" s="116">
        <f t="shared" si="31"/>
        <v>0</v>
      </c>
      <c r="X137" s="119">
        <f t="shared" si="32"/>
        <v>0</v>
      </c>
      <c r="Y137" s="120">
        <f t="shared" si="33"/>
        <v>0</v>
      </c>
      <c r="Z137" s="120">
        <f t="shared" si="34"/>
        <v>0</v>
      </c>
      <c r="AA137" s="121" t="e">
        <f t="shared" si="35"/>
        <v>#DIV/0!</v>
      </c>
      <c r="AB137" s="122"/>
      <c r="AC137" s="34"/>
      <c r="AD137" s="34"/>
      <c r="AE137" s="34"/>
      <c r="AF137" s="34"/>
      <c r="AG137" s="34"/>
      <c r="AH137" s="34"/>
    </row>
    <row r="138" spans="1:34" ht="89.4" customHeight="1" thickBot="1">
      <c r="A138" s="45" t="s">
        <v>643</v>
      </c>
      <c r="B138" s="159" t="s">
        <v>428</v>
      </c>
      <c r="C138" s="199" t="s">
        <v>753</v>
      </c>
      <c r="D138" s="47" t="s">
        <v>754</v>
      </c>
      <c r="E138" s="207" t="s">
        <v>470</v>
      </c>
      <c r="F138" s="160">
        <v>4</v>
      </c>
      <c r="G138" s="114">
        <v>58000</v>
      </c>
      <c r="H138" s="116">
        <f t="shared" si="26"/>
        <v>232000</v>
      </c>
      <c r="I138" s="160">
        <v>4</v>
      </c>
      <c r="J138" s="114">
        <v>58000</v>
      </c>
      <c r="K138" s="116">
        <f t="shared" si="27"/>
        <v>232000</v>
      </c>
      <c r="L138" s="160">
        <v>2</v>
      </c>
      <c r="M138" s="114">
        <v>58000</v>
      </c>
      <c r="N138" s="116">
        <f t="shared" si="28"/>
        <v>116000</v>
      </c>
      <c r="O138" s="160">
        <v>2</v>
      </c>
      <c r="P138" s="114">
        <v>58000</v>
      </c>
      <c r="Q138" s="116">
        <f t="shared" si="29"/>
        <v>116000</v>
      </c>
      <c r="R138" s="117"/>
      <c r="S138" s="118"/>
      <c r="T138" s="116">
        <f t="shared" si="30"/>
        <v>0</v>
      </c>
      <c r="U138" s="117"/>
      <c r="V138" s="118"/>
      <c r="W138" s="116">
        <f t="shared" si="31"/>
        <v>0</v>
      </c>
      <c r="X138" s="119">
        <f t="shared" si="32"/>
        <v>348000</v>
      </c>
      <c r="Y138" s="120">
        <f t="shared" si="33"/>
        <v>348000</v>
      </c>
      <c r="Z138" s="120">
        <f t="shared" si="34"/>
        <v>0</v>
      </c>
      <c r="AA138" s="121">
        <f t="shared" si="35"/>
        <v>0</v>
      </c>
      <c r="AB138" s="122"/>
      <c r="AC138" s="34"/>
      <c r="AD138" s="34"/>
      <c r="AE138" s="34"/>
      <c r="AF138" s="34"/>
      <c r="AG138" s="34"/>
      <c r="AH138" s="34"/>
    </row>
    <row r="139" spans="1:34" ht="69" customHeight="1" thickBot="1">
      <c r="A139" s="45" t="s">
        <v>643</v>
      </c>
      <c r="B139" s="208" t="s">
        <v>428</v>
      </c>
      <c r="C139" s="199" t="s">
        <v>755</v>
      </c>
      <c r="D139" s="48" t="s">
        <v>756</v>
      </c>
      <c r="E139" s="207" t="s">
        <v>470</v>
      </c>
      <c r="F139" s="206">
        <v>3</v>
      </c>
      <c r="G139" s="112">
        <v>40000</v>
      </c>
      <c r="H139" s="116">
        <f t="shared" si="26"/>
        <v>120000</v>
      </c>
      <c r="I139" s="206">
        <v>3</v>
      </c>
      <c r="J139" s="112">
        <v>40000</v>
      </c>
      <c r="K139" s="116">
        <f t="shared" si="27"/>
        <v>120000</v>
      </c>
      <c r="L139" s="206">
        <v>2</v>
      </c>
      <c r="M139" s="112">
        <v>40000</v>
      </c>
      <c r="N139" s="116">
        <f t="shared" si="28"/>
        <v>80000</v>
      </c>
      <c r="O139" s="206">
        <v>2</v>
      </c>
      <c r="P139" s="112">
        <v>40000</v>
      </c>
      <c r="Q139" s="116">
        <f t="shared" si="29"/>
        <v>80000</v>
      </c>
      <c r="R139" s="117"/>
      <c r="S139" s="118"/>
      <c r="T139" s="116">
        <f t="shared" si="30"/>
        <v>0</v>
      </c>
      <c r="U139" s="117"/>
      <c r="V139" s="118"/>
      <c r="W139" s="116">
        <f t="shared" si="31"/>
        <v>0</v>
      </c>
      <c r="X139" s="119">
        <f t="shared" si="32"/>
        <v>200000</v>
      </c>
      <c r="Y139" s="120">
        <f t="shared" si="33"/>
        <v>200000</v>
      </c>
      <c r="Z139" s="120">
        <f t="shared" si="34"/>
        <v>0</v>
      </c>
      <c r="AA139" s="121">
        <f t="shared" si="35"/>
        <v>0</v>
      </c>
      <c r="AB139" s="122"/>
      <c r="AC139" s="34"/>
      <c r="AD139" s="34"/>
      <c r="AE139" s="34"/>
      <c r="AF139" s="34"/>
      <c r="AG139" s="34"/>
      <c r="AH139" s="34"/>
    </row>
    <row r="140" spans="1:34" ht="65.400000000000006" customHeight="1" thickBot="1">
      <c r="A140" s="45" t="s">
        <v>643</v>
      </c>
      <c r="B140" s="159" t="s">
        <v>428</v>
      </c>
      <c r="C140" s="199" t="s">
        <v>757</v>
      </c>
      <c r="D140" s="47" t="s">
        <v>758</v>
      </c>
      <c r="E140" s="207" t="s">
        <v>470</v>
      </c>
      <c r="F140" s="160">
        <v>4</v>
      </c>
      <c r="G140" s="114">
        <v>15000</v>
      </c>
      <c r="H140" s="116">
        <f t="shared" si="26"/>
        <v>60000</v>
      </c>
      <c r="I140" s="160">
        <v>4</v>
      </c>
      <c r="J140" s="114">
        <v>15000</v>
      </c>
      <c r="K140" s="116">
        <f t="shared" si="27"/>
        <v>60000</v>
      </c>
      <c r="L140" s="160">
        <v>2</v>
      </c>
      <c r="M140" s="114">
        <v>15000</v>
      </c>
      <c r="N140" s="116">
        <f t="shared" si="28"/>
        <v>30000</v>
      </c>
      <c r="O140" s="160">
        <v>2</v>
      </c>
      <c r="P140" s="114">
        <v>15000</v>
      </c>
      <c r="Q140" s="116">
        <f t="shared" si="29"/>
        <v>30000</v>
      </c>
      <c r="R140" s="117"/>
      <c r="S140" s="118"/>
      <c r="T140" s="116">
        <f t="shared" si="30"/>
        <v>0</v>
      </c>
      <c r="U140" s="117"/>
      <c r="V140" s="118"/>
      <c r="W140" s="116">
        <f t="shared" si="31"/>
        <v>0</v>
      </c>
      <c r="X140" s="119">
        <f t="shared" si="32"/>
        <v>90000</v>
      </c>
      <c r="Y140" s="120">
        <f t="shared" si="33"/>
        <v>90000</v>
      </c>
      <c r="Z140" s="120">
        <f t="shared" si="34"/>
        <v>0</v>
      </c>
      <c r="AA140" s="121">
        <f t="shared" si="35"/>
        <v>0</v>
      </c>
      <c r="AB140" s="122"/>
      <c r="AC140" s="34"/>
      <c r="AD140" s="34"/>
      <c r="AE140" s="34"/>
      <c r="AF140" s="34"/>
      <c r="AG140" s="34"/>
      <c r="AH140" s="34"/>
    </row>
    <row r="141" spans="1:34" ht="69.599999999999994" customHeight="1" thickBot="1">
      <c r="A141" s="45" t="s">
        <v>643</v>
      </c>
      <c r="B141" s="159" t="s">
        <v>428</v>
      </c>
      <c r="C141" s="199" t="s">
        <v>759</v>
      </c>
      <c r="D141" s="47" t="s">
        <v>760</v>
      </c>
      <c r="E141" s="207" t="s">
        <v>470</v>
      </c>
      <c r="F141" s="160">
        <v>4</v>
      </c>
      <c r="G141" s="114">
        <v>2400</v>
      </c>
      <c r="H141" s="116">
        <f t="shared" si="26"/>
        <v>9600</v>
      </c>
      <c r="I141" s="160">
        <v>4</v>
      </c>
      <c r="J141" s="114">
        <v>2400</v>
      </c>
      <c r="K141" s="116">
        <f t="shared" si="27"/>
        <v>9600</v>
      </c>
      <c r="L141" s="160">
        <v>2</v>
      </c>
      <c r="M141" s="114">
        <v>2400</v>
      </c>
      <c r="N141" s="116">
        <f t="shared" si="28"/>
        <v>4800</v>
      </c>
      <c r="O141" s="160">
        <v>2</v>
      </c>
      <c r="P141" s="114">
        <v>2400</v>
      </c>
      <c r="Q141" s="116">
        <f t="shared" si="29"/>
        <v>4800</v>
      </c>
      <c r="R141" s="117"/>
      <c r="S141" s="118"/>
      <c r="T141" s="116">
        <f t="shared" si="30"/>
        <v>0</v>
      </c>
      <c r="U141" s="117"/>
      <c r="V141" s="118"/>
      <c r="W141" s="116">
        <f t="shared" si="31"/>
        <v>0</v>
      </c>
      <c r="X141" s="119">
        <f t="shared" si="32"/>
        <v>14400</v>
      </c>
      <c r="Y141" s="120">
        <f t="shared" si="33"/>
        <v>14400</v>
      </c>
      <c r="Z141" s="120">
        <f t="shared" si="34"/>
        <v>0</v>
      </c>
      <c r="AA141" s="121">
        <f t="shared" si="35"/>
        <v>0</v>
      </c>
      <c r="AB141" s="122"/>
      <c r="AC141" s="34"/>
      <c r="AD141" s="34"/>
      <c r="AE141" s="34"/>
      <c r="AF141" s="34"/>
      <c r="AG141" s="34"/>
      <c r="AH141" s="34"/>
    </row>
    <row r="142" spans="1:34" ht="66.599999999999994" customHeight="1" thickBot="1">
      <c r="A142" s="45" t="s">
        <v>643</v>
      </c>
      <c r="B142" s="159" t="s">
        <v>428</v>
      </c>
      <c r="C142" s="199" t="s">
        <v>761</v>
      </c>
      <c r="D142" s="47" t="s">
        <v>762</v>
      </c>
      <c r="E142" s="207" t="s">
        <v>470</v>
      </c>
      <c r="F142" s="160">
        <v>4</v>
      </c>
      <c r="G142" s="114">
        <v>3250</v>
      </c>
      <c r="H142" s="116">
        <f t="shared" si="26"/>
        <v>13000</v>
      </c>
      <c r="I142" s="160">
        <v>4</v>
      </c>
      <c r="J142" s="114">
        <v>3250</v>
      </c>
      <c r="K142" s="116">
        <f t="shared" si="27"/>
        <v>13000</v>
      </c>
      <c r="L142" s="160">
        <v>2</v>
      </c>
      <c r="M142" s="114">
        <v>3250</v>
      </c>
      <c r="N142" s="116">
        <f t="shared" si="28"/>
        <v>6500</v>
      </c>
      <c r="O142" s="160">
        <v>2</v>
      </c>
      <c r="P142" s="114">
        <v>3250</v>
      </c>
      <c r="Q142" s="116">
        <f t="shared" si="29"/>
        <v>6500</v>
      </c>
      <c r="R142" s="117"/>
      <c r="S142" s="118"/>
      <c r="T142" s="116">
        <f t="shared" si="30"/>
        <v>0</v>
      </c>
      <c r="U142" s="117"/>
      <c r="V142" s="118"/>
      <c r="W142" s="116">
        <f t="shared" si="31"/>
        <v>0</v>
      </c>
      <c r="X142" s="119">
        <f t="shared" si="32"/>
        <v>19500</v>
      </c>
      <c r="Y142" s="120">
        <f t="shared" si="33"/>
        <v>19500</v>
      </c>
      <c r="Z142" s="120">
        <f t="shared" si="34"/>
        <v>0</v>
      </c>
      <c r="AA142" s="121">
        <f t="shared" si="35"/>
        <v>0</v>
      </c>
      <c r="AB142" s="122"/>
      <c r="AC142" s="34"/>
      <c r="AD142" s="34"/>
      <c r="AE142" s="34"/>
      <c r="AF142" s="34"/>
      <c r="AG142" s="34"/>
      <c r="AH142" s="34"/>
    </row>
    <row r="143" spans="1:34" ht="61.8" customHeight="1" thickBot="1">
      <c r="A143" s="45" t="s">
        <v>643</v>
      </c>
      <c r="B143" s="159" t="s">
        <v>428</v>
      </c>
      <c r="C143" s="199" t="s">
        <v>763</v>
      </c>
      <c r="D143" s="47" t="s">
        <v>764</v>
      </c>
      <c r="E143" s="207" t="s">
        <v>470</v>
      </c>
      <c r="F143" s="160">
        <v>4</v>
      </c>
      <c r="G143" s="114">
        <v>4800</v>
      </c>
      <c r="H143" s="116">
        <f t="shared" si="26"/>
        <v>19200</v>
      </c>
      <c r="I143" s="160">
        <v>4</v>
      </c>
      <c r="J143" s="114">
        <v>4800</v>
      </c>
      <c r="K143" s="116">
        <f t="shared" si="27"/>
        <v>19200</v>
      </c>
      <c r="L143" s="160">
        <v>2</v>
      </c>
      <c r="M143" s="114">
        <v>4800</v>
      </c>
      <c r="N143" s="116">
        <f t="shared" si="28"/>
        <v>9600</v>
      </c>
      <c r="O143" s="160">
        <v>2</v>
      </c>
      <c r="P143" s="114">
        <v>4800</v>
      </c>
      <c r="Q143" s="116">
        <f t="shared" si="29"/>
        <v>9600</v>
      </c>
      <c r="R143" s="117"/>
      <c r="S143" s="118"/>
      <c r="T143" s="116">
        <f t="shared" si="30"/>
        <v>0</v>
      </c>
      <c r="U143" s="117"/>
      <c r="V143" s="118"/>
      <c r="W143" s="116">
        <f t="shared" si="31"/>
        <v>0</v>
      </c>
      <c r="X143" s="119">
        <f t="shared" si="32"/>
        <v>28800</v>
      </c>
      <c r="Y143" s="120">
        <f t="shared" si="33"/>
        <v>28800</v>
      </c>
      <c r="Z143" s="120">
        <f t="shared" si="34"/>
        <v>0</v>
      </c>
      <c r="AA143" s="121">
        <f t="shared" si="35"/>
        <v>0</v>
      </c>
      <c r="AB143" s="122"/>
      <c r="AC143" s="34"/>
      <c r="AD143" s="34"/>
      <c r="AE143" s="34"/>
      <c r="AF143" s="34"/>
      <c r="AG143" s="34"/>
      <c r="AH143" s="34"/>
    </row>
    <row r="144" spans="1:34" ht="36" customHeight="1" thickBot="1">
      <c r="A144" s="45"/>
      <c r="B144" s="159" t="s">
        <v>428</v>
      </c>
      <c r="C144" s="199" t="s">
        <v>765</v>
      </c>
      <c r="D144" s="46" t="s">
        <v>766</v>
      </c>
      <c r="E144" s="207" t="s">
        <v>470</v>
      </c>
      <c r="F144" s="160"/>
      <c r="G144" s="115"/>
      <c r="H144" s="116">
        <f t="shared" si="26"/>
        <v>0</v>
      </c>
      <c r="I144" s="160"/>
      <c r="J144" s="115"/>
      <c r="K144" s="116">
        <f t="shared" si="27"/>
        <v>0</v>
      </c>
      <c r="L144" s="160"/>
      <c r="M144" s="115"/>
      <c r="N144" s="116">
        <f t="shared" si="28"/>
        <v>0</v>
      </c>
      <c r="O144" s="160"/>
      <c r="P144" s="115"/>
      <c r="Q144" s="116">
        <f t="shared" si="29"/>
        <v>0</v>
      </c>
      <c r="R144" s="117"/>
      <c r="S144" s="118"/>
      <c r="T144" s="116">
        <f t="shared" si="30"/>
        <v>0</v>
      </c>
      <c r="U144" s="117"/>
      <c r="V144" s="118"/>
      <c r="W144" s="116">
        <f t="shared" si="31"/>
        <v>0</v>
      </c>
      <c r="X144" s="119">
        <f t="shared" si="32"/>
        <v>0</v>
      </c>
      <c r="Y144" s="120">
        <f t="shared" si="33"/>
        <v>0</v>
      </c>
      <c r="Z144" s="120">
        <f t="shared" si="34"/>
        <v>0</v>
      </c>
      <c r="AA144" s="121" t="e">
        <f t="shared" si="35"/>
        <v>#DIV/0!</v>
      </c>
      <c r="AB144" s="122"/>
      <c r="AC144" s="34"/>
      <c r="AD144" s="34"/>
      <c r="AE144" s="34"/>
      <c r="AF144" s="34"/>
      <c r="AG144" s="34"/>
      <c r="AH144" s="34"/>
    </row>
    <row r="145" spans="1:34" ht="129" customHeight="1" thickBot="1">
      <c r="A145" s="45" t="s">
        <v>767</v>
      </c>
      <c r="B145" s="159" t="s">
        <v>428</v>
      </c>
      <c r="C145" s="199" t="s">
        <v>768</v>
      </c>
      <c r="D145" s="47" t="s">
        <v>769</v>
      </c>
      <c r="E145" s="207" t="s">
        <v>470</v>
      </c>
      <c r="F145" s="160">
        <v>3</v>
      </c>
      <c r="G145" s="114">
        <v>76800</v>
      </c>
      <c r="H145" s="116">
        <f t="shared" si="26"/>
        <v>230400</v>
      </c>
      <c r="I145" s="160">
        <v>3</v>
      </c>
      <c r="J145" s="114">
        <v>76800</v>
      </c>
      <c r="K145" s="116">
        <f t="shared" si="27"/>
        <v>230400</v>
      </c>
      <c r="L145" s="160">
        <v>2</v>
      </c>
      <c r="M145" s="114">
        <v>76800</v>
      </c>
      <c r="N145" s="116">
        <f t="shared" si="28"/>
        <v>153600</v>
      </c>
      <c r="O145" s="160">
        <v>2</v>
      </c>
      <c r="P145" s="114">
        <v>76800</v>
      </c>
      <c r="Q145" s="116">
        <f t="shared" si="29"/>
        <v>153600</v>
      </c>
      <c r="R145" s="117"/>
      <c r="S145" s="118"/>
      <c r="T145" s="116">
        <f t="shared" si="30"/>
        <v>0</v>
      </c>
      <c r="U145" s="117"/>
      <c r="V145" s="118"/>
      <c r="W145" s="116">
        <f t="shared" si="31"/>
        <v>0</v>
      </c>
      <c r="X145" s="119">
        <f t="shared" si="32"/>
        <v>384000</v>
      </c>
      <c r="Y145" s="120">
        <f t="shared" si="33"/>
        <v>384000</v>
      </c>
      <c r="Z145" s="120">
        <f t="shared" si="34"/>
        <v>0</v>
      </c>
      <c r="AA145" s="121">
        <f t="shared" si="35"/>
        <v>0</v>
      </c>
      <c r="AB145" s="122"/>
      <c r="AC145" s="34"/>
      <c r="AD145" s="34"/>
      <c r="AE145" s="34"/>
      <c r="AF145" s="34"/>
      <c r="AG145" s="34"/>
      <c r="AH145" s="34"/>
    </row>
    <row r="146" spans="1:34" ht="84.6" customHeight="1" thickBot="1">
      <c r="A146" s="45" t="s">
        <v>767</v>
      </c>
      <c r="B146" s="159" t="s">
        <v>428</v>
      </c>
      <c r="C146" s="199" t="s">
        <v>770</v>
      </c>
      <c r="D146" s="47" t="s">
        <v>771</v>
      </c>
      <c r="E146" s="207" t="s">
        <v>470</v>
      </c>
      <c r="F146" s="160">
        <v>3</v>
      </c>
      <c r="G146" s="114">
        <v>2600</v>
      </c>
      <c r="H146" s="116">
        <f t="shared" ref="H146:H151" si="36">F146*G146</f>
        <v>7800</v>
      </c>
      <c r="I146" s="160">
        <v>3</v>
      </c>
      <c r="J146" s="114">
        <v>2600</v>
      </c>
      <c r="K146" s="116">
        <f t="shared" ref="K146:K151" si="37">I146*J146</f>
        <v>7800</v>
      </c>
      <c r="L146" s="160">
        <v>2</v>
      </c>
      <c r="M146" s="114">
        <v>2600</v>
      </c>
      <c r="N146" s="116">
        <f t="shared" ref="N146:N151" si="38">L146*M146</f>
        <v>5200</v>
      </c>
      <c r="O146" s="160">
        <v>2</v>
      </c>
      <c r="P146" s="114">
        <v>2600</v>
      </c>
      <c r="Q146" s="116">
        <f t="shared" ref="Q146:Q151" si="39">O146*P146</f>
        <v>5200</v>
      </c>
      <c r="R146" s="117"/>
      <c r="S146" s="118"/>
      <c r="T146" s="116">
        <f t="shared" ref="T146:T151" si="40">R146*S146</f>
        <v>0</v>
      </c>
      <c r="U146" s="117"/>
      <c r="V146" s="118"/>
      <c r="W146" s="116">
        <f t="shared" ref="W146:W151" si="41">U146*V146</f>
        <v>0</v>
      </c>
      <c r="X146" s="119">
        <f t="shared" ref="X146:X151" si="42">H146+N146+T146</f>
        <v>13000</v>
      </c>
      <c r="Y146" s="120">
        <f t="shared" ref="Y146:Y151" si="43">K146+Q146+W146</f>
        <v>13000</v>
      </c>
      <c r="Z146" s="120">
        <f t="shared" ref="Z146:Z151" si="44">X146-Y146</f>
        <v>0</v>
      </c>
      <c r="AA146" s="121">
        <f t="shared" ref="AA146:AA151" si="45">Z146/X146</f>
        <v>0</v>
      </c>
      <c r="AB146" s="122"/>
      <c r="AC146" s="34"/>
      <c r="AD146" s="34"/>
      <c r="AE146" s="34"/>
      <c r="AF146" s="34"/>
      <c r="AG146" s="34"/>
      <c r="AH146" s="34"/>
    </row>
    <row r="147" spans="1:34" ht="57.6" customHeight="1" thickBot="1">
      <c r="A147" s="45" t="s">
        <v>767</v>
      </c>
      <c r="B147" s="159" t="s">
        <v>428</v>
      </c>
      <c r="C147" s="199" t="s">
        <v>772</v>
      </c>
      <c r="D147" s="48" t="s">
        <v>773</v>
      </c>
      <c r="E147" s="207" t="s">
        <v>470</v>
      </c>
      <c r="F147" s="160">
        <v>3</v>
      </c>
      <c r="G147" s="114">
        <v>500</v>
      </c>
      <c r="H147" s="116">
        <f t="shared" si="36"/>
        <v>1500</v>
      </c>
      <c r="I147" s="160">
        <v>3</v>
      </c>
      <c r="J147" s="114">
        <v>500</v>
      </c>
      <c r="K147" s="116">
        <f t="shared" si="37"/>
        <v>1500</v>
      </c>
      <c r="L147" s="160">
        <v>2</v>
      </c>
      <c r="M147" s="114">
        <v>500</v>
      </c>
      <c r="N147" s="116">
        <f t="shared" si="38"/>
        <v>1000</v>
      </c>
      <c r="O147" s="160">
        <v>2</v>
      </c>
      <c r="P147" s="114">
        <v>500</v>
      </c>
      <c r="Q147" s="116">
        <f t="shared" si="39"/>
        <v>1000</v>
      </c>
      <c r="R147" s="117"/>
      <c r="S147" s="118"/>
      <c r="T147" s="116">
        <f t="shared" si="40"/>
        <v>0</v>
      </c>
      <c r="U147" s="117"/>
      <c r="V147" s="118"/>
      <c r="W147" s="116">
        <f t="shared" si="41"/>
        <v>0</v>
      </c>
      <c r="X147" s="119">
        <f t="shared" si="42"/>
        <v>2500</v>
      </c>
      <c r="Y147" s="120">
        <f t="shared" si="43"/>
        <v>2500</v>
      </c>
      <c r="Z147" s="120">
        <f t="shared" si="44"/>
        <v>0</v>
      </c>
      <c r="AA147" s="121">
        <f t="shared" si="45"/>
        <v>0</v>
      </c>
      <c r="AB147" s="122"/>
      <c r="AC147" s="34"/>
      <c r="AD147" s="34"/>
      <c r="AE147" s="34"/>
      <c r="AF147" s="34"/>
      <c r="AG147" s="34"/>
      <c r="AH147" s="34"/>
    </row>
    <row r="148" spans="1:34" ht="69.599999999999994" customHeight="1" thickBot="1">
      <c r="A148" s="45" t="s">
        <v>767</v>
      </c>
      <c r="B148" s="159" t="s">
        <v>428</v>
      </c>
      <c r="C148" s="199" t="s">
        <v>774</v>
      </c>
      <c r="D148" s="47" t="s">
        <v>775</v>
      </c>
      <c r="E148" s="207" t="s">
        <v>470</v>
      </c>
      <c r="F148" s="160">
        <v>3</v>
      </c>
      <c r="G148" s="114">
        <v>4000</v>
      </c>
      <c r="H148" s="116">
        <f t="shared" si="36"/>
        <v>12000</v>
      </c>
      <c r="I148" s="160">
        <v>3</v>
      </c>
      <c r="J148" s="114">
        <v>4000</v>
      </c>
      <c r="K148" s="116">
        <f t="shared" si="37"/>
        <v>12000</v>
      </c>
      <c r="L148" s="160">
        <v>2</v>
      </c>
      <c r="M148" s="114">
        <v>4000</v>
      </c>
      <c r="N148" s="116">
        <f t="shared" si="38"/>
        <v>8000</v>
      </c>
      <c r="O148" s="160">
        <v>2</v>
      </c>
      <c r="P148" s="114">
        <v>4000</v>
      </c>
      <c r="Q148" s="116">
        <f t="shared" si="39"/>
        <v>8000</v>
      </c>
      <c r="R148" s="117"/>
      <c r="S148" s="118"/>
      <c r="T148" s="116">
        <f t="shared" si="40"/>
        <v>0</v>
      </c>
      <c r="U148" s="117"/>
      <c r="V148" s="118"/>
      <c r="W148" s="116">
        <f t="shared" si="41"/>
        <v>0</v>
      </c>
      <c r="X148" s="119">
        <f t="shared" si="42"/>
        <v>20000</v>
      </c>
      <c r="Y148" s="120">
        <f t="shared" si="43"/>
        <v>20000</v>
      </c>
      <c r="Z148" s="120">
        <f t="shared" si="44"/>
        <v>0</v>
      </c>
      <c r="AA148" s="121">
        <f t="shared" si="45"/>
        <v>0</v>
      </c>
      <c r="AB148" s="122"/>
      <c r="AC148" s="34"/>
      <c r="AD148" s="34"/>
      <c r="AE148" s="34"/>
      <c r="AF148" s="34"/>
      <c r="AG148" s="34"/>
      <c r="AH148" s="34"/>
    </row>
    <row r="149" spans="1:34" ht="62.4" customHeight="1" thickBot="1">
      <c r="A149" s="45" t="s">
        <v>767</v>
      </c>
      <c r="B149" s="159" t="s">
        <v>428</v>
      </c>
      <c r="C149" s="199" t="s">
        <v>776</v>
      </c>
      <c r="D149" s="47" t="s">
        <v>777</v>
      </c>
      <c r="E149" s="207" t="s">
        <v>470</v>
      </c>
      <c r="F149" s="160">
        <v>3</v>
      </c>
      <c r="G149" s="114">
        <v>600</v>
      </c>
      <c r="H149" s="116">
        <f t="shared" si="36"/>
        <v>1800</v>
      </c>
      <c r="I149" s="160">
        <v>3</v>
      </c>
      <c r="J149" s="114">
        <v>600</v>
      </c>
      <c r="K149" s="116">
        <f t="shared" si="37"/>
        <v>1800</v>
      </c>
      <c r="L149" s="160">
        <v>2</v>
      </c>
      <c r="M149" s="114">
        <v>600</v>
      </c>
      <c r="N149" s="116">
        <f t="shared" si="38"/>
        <v>1200</v>
      </c>
      <c r="O149" s="160">
        <v>2</v>
      </c>
      <c r="P149" s="114">
        <v>600</v>
      </c>
      <c r="Q149" s="116">
        <f t="shared" si="39"/>
        <v>1200</v>
      </c>
      <c r="R149" s="117"/>
      <c r="S149" s="118"/>
      <c r="T149" s="116">
        <f t="shared" si="40"/>
        <v>0</v>
      </c>
      <c r="U149" s="117"/>
      <c r="V149" s="118"/>
      <c r="W149" s="116">
        <f t="shared" si="41"/>
        <v>0</v>
      </c>
      <c r="X149" s="119">
        <f t="shared" si="42"/>
        <v>3000</v>
      </c>
      <c r="Y149" s="120">
        <f t="shared" si="43"/>
        <v>3000</v>
      </c>
      <c r="Z149" s="120">
        <f t="shared" si="44"/>
        <v>0</v>
      </c>
      <c r="AA149" s="121">
        <f t="shared" si="45"/>
        <v>0</v>
      </c>
      <c r="AB149" s="122"/>
      <c r="AC149" s="34"/>
      <c r="AD149" s="34"/>
      <c r="AE149" s="34"/>
      <c r="AF149" s="34"/>
      <c r="AG149" s="34"/>
      <c r="AH149" s="34"/>
    </row>
    <row r="150" spans="1:34" ht="58.2" customHeight="1" thickBot="1">
      <c r="A150" s="45" t="s">
        <v>767</v>
      </c>
      <c r="B150" s="159" t="s">
        <v>428</v>
      </c>
      <c r="C150" s="199" t="s">
        <v>778</v>
      </c>
      <c r="D150" s="47" t="s">
        <v>779</v>
      </c>
      <c r="E150" s="207" t="s">
        <v>470</v>
      </c>
      <c r="F150" s="160">
        <v>3</v>
      </c>
      <c r="G150" s="114">
        <v>750</v>
      </c>
      <c r="H150" s="116">
        <f t="shared" si="36"/>
        <v>2250</v>
      </c>
      <c r="I150" s="160">
        <v>3</v>
      </c>
      <c r="J150" s="114">
        <v>750</v>
      </c>
      <c r="K150" s="116">
        <f t="shared" si="37"/>
        <v>2250</v>
      </c>
      <c r="L150" s="160">
        <v>2</v>
      </c>
      <c r="M150" s="114">
        <v>750</v>
      </c>
      <c r="N150" s="116">
        <f t="shared" si="38"/>
        <v>1500</v>
      </c>
      <c r="O150" s="160">
        <v>2</v>
      </c>
      <c r="P150" s="114">
        <v>750</v>
      </c>
      <c r="Q150" s="116">
        <f t="shared" si="39"/>
        <v>1500</v>
      </c>
      <c r="R150" s="117"/>
      <c r="S150" s="118"/>
      <c r="T150" s="116">
        <f t="shared" si="40"/>
        <v>0</v>
      </c>
      <c r="U150" s="117"/>
      <c r="V150" s="118"/>
      <c r="W150" s="116">
        <f t="shared" si="41"/>
        <v>0</v>
      </c>
      <c r="X150" s="119">
        <f t="shared" si="42"/>
        <v>3750</v>
      </c>
      <c r="Y150" s="120">
        <f t="shared" si="43"/>
        <v>3750</v>
      </c>
      <c r="Z150" s="120">
        <f t="shared" si="44"/>
        <v>0</v>
      </c>
      <c r="AA150" s="121">
        <f t="shared" si="45"/>
        <v>0</v>
      </c>
      <c r="AB150" s="122"/>
      <c r="AC150" s="34"/>
      <c r="AD150" s="34"/>
      <c r="AE150" s="34"/>
      <c r="AF150" s="34"/>
      <c r="AG150" s="34"/>
      <c r="AH150" s="34"/>
    </row>
    <row r="151" spans="1:34" ht="54" customHeight="1" thickBot="1">
      <c r="A151" s="45" t="s">
        <v>767</v>
      </c>
      <c r="B151" s="159" t="s">
        <v>428</v>
      </c>
      <c r="C151" s="199" t="s">
        <v>780</v>
      </c>
      <c r="D151" s="47" t="s">
        <v>781</v>
      </c>
      <c r="E151" s="207" t="s">
        <v>470</v>
      </c>
      <c r="F151" s="160">
        <v>3</v>
      </c>
      <c r="G151" s="114">
        <v>750</v>
      </c>
      <c r="H151" s="116">
        <f t="shared" si="36"/>
        <v>2250</v>
      </c>
      <c r="I151" s="160">
        <v>3</v>
      </c>
      <c r="J151" s="114">
        <v>750</v>
      </c>
      <c r="K151" s="116">
        <f t="shared" si="37"/>
        <v>2250</v>
      </c>
      <c r="L151" s="160">
        <v>2</v>
      </c>
      <c r="M151" s="114">
        <v>750</v>
      </c>
      <c r="N151" s="116">
        <f t="shared" si="38"/>
        <v>1500</v>
      </c>
      <c r="O151" s="160">
        <v>2</v>
      </c>
      <c r="P151" s="114">
        <v>750</v>
      </c>
      <c r="Q151" s="116">
        <f t="shared" si="39"/>
        <v>1500</v>
      </c>
      <c r="R151" s="117"/>
      <c r="S151" s="118"/>
      <c r="T151" s="116">
        <f t="shared" si="40"/>
        <v>0</v>
      </c>
      <c r="U151" s="117"/>
      <c r="V151" s="118"/>
      <c r="W151" s="116">
        <f t="shared" si="41"/>
        <v>0</v>
      </c>
      <c r="X151" s="119">
        <f t="shared" si="42"/>
        <v>3750</v>
      </c>
      <c r="Y151" s="120">
        <f t="shared" si="43"/>
        <v>3750</v>
      </c>
      <c r="Z151" s="120">
        <f t="shared" si="44"/>
        <v>0</v>
      </c>
      <c r="AA151" s="121">
        <f t="shared" si="45"/>
        <v>0</v>
      </c>
      <c r="AB151" s="122"/>
      <c r="AC151" s="34"/>
      <c r="AD151" s="34"/>
      <c r="AE151" s="34"/>
      <c r="AF151" s="34"/>
      <c r="AG151" s="34"/>
      <c r="AH151" s="34"/>
    </row>
    <row r="152" spans="1:34" ht="30" customHeight="1" thickBot="1">
      <c r="A152" s="51"/>
      <c r="B152" s="130" t="s">
        <v>428</v>
      </c>
      <c r="C152" s="417" t="s">
        <v>511</v>
      </c>
      <c r="D152" s="36" t="s">
        <v>486</v>
      </c>
      <c r="E152" s="207" t="s">
        <v>509</v>
      </c>
      <c r="F152" s="132"/>
      <c r="G152" s="133"/>
      <c r="H152" s="134">
        <f>F152*G152</f>
        <v>0</v>
      </c>
      <c r="I152" s="132"/>
      <c r="J152" s="133"/>
      <c r="K152" s="134">
        <f>I152*J152</f>
        <v>0</v>
      </c>
      <c r="L152" s="132"/>
      <c r="M152" s="133"/>
      <c r="N152" s="134">
        <f>L152*M152</f>
        <v>0</v>
      </c>
      <c r="O152" s="132"/>
      <c r="P152" s="133"/>
      <c r="Q152" s="134">
        <f>O152*P152</f>
        <v>0</v>
      </c>
      <c r="R152" s="132"/>
      <c r="S152" s="133"/>
      <c r="T152" s="134">
        <f>R152*S152</f>
        <v>0</v>
      </c>
      <c r="U152" s="132"/>
      <c r="V152" s="133"/>
      <c r="W152" s="134">
        <f>U152*V152</f>
        <v>0</v>
      </c>
      <c r="X152" s="135">
        <f>H152+N152+T152</f>
        <v>0</v>
      </c>
      <c r="Y152" s="120">
        <f>K152+Q152+W152</f>
        <v>0</v>
      </c>
      <c r="Z152" s="120">
        <f>X152-Y152</f>
        <v>0</v>
      </c>
      <c r="AA152" s="121" t="e">
        <f>Z152/X152</f>
        <v>#DIV/0!</v>
      </c>
      <c r="AB152" s="136"/>
      <c r="AC152" s="34"/>
      <c r="AD152" s="34"/>
      <c r="AE152" s="34"/>
      <c r="AF152" s="34"/>
      <c r="AG152" s="34"/>
      <c r="AH152" s="34"/>
    </row>
    <row r="153" spans="1:34" ht="30" customHeight="1">
      <c r="A153" s="51"/>
      <c r="B153" s="102" t="s">
        <v>425</v>
      </c>
      <c r="C153" s="415" t="s">
        <v>512</v>
      </c>
      <c r="D153" s="38" t="s">
        <v>513</v>
      </c>
      <c r="E153" s="137"/>
      <c r="F153" s="138">
        <f>SUM(F154:F170)</f>
        <v>2690</v>
      </c>
      <c r="G153" s="139"/>
      <c r="H153" s="140">
        <f>SUM(H154:H170)</f>
        <v>107600</v>
      </c>
      <c r="I153" s="138">
        <f>SUM(I154:I170)</f>
        <v>4400</v>
      </c>
      <c r="J153" s="139"/>
      <c r="K153" s="140">
        <f>SUM(K154:K170)</f>
        <v>96800</v>
      </c>
      <c r="L153" s="138">
        <f>SUM(L154:L170)</f>
        <v>9009</v>
      </c>
      <c r="M153" s="139"/>
      <c r="N153" s="140">
        <f>SUM(N154:N170)</f>
        <v>295400</v>
      </c>
      <c r="O153" s="138">
        <f>SUM(O154:O170)</f>
        <v>6656</v>
      </c>
      <c r="P153" s="139"/>
      <c r="Q153" s="140">
        <f>SUM(Q154:Q170)</f>
        <v>158560</v>
      </c>
      <c r="R153" s="138">
        <f>SUM(R154:R170)</f>
        <v>0</v>
      </c>
      <c r="S153" s="139"/>
      <c r="T153" s="140">
        <f>SUM(T154:T170)</f>
        <v>0</v>
      </c>
      <c r="U153" s="138">
        <f>SUM(U154:U170)</f>
        <v>0</v>
      </c>
      <c r="V153" s="139"/>
      <c r="W153" s="140">
        <f>SUM(W154:W170)</f>
        <v>0</v>
      </c>
      <c r="X153" s="140">
        <f>SUM(X154:X170)</f>
        <v>403000</v>
      </c>
      <c r="Y153" s="140">
        <f>SUM(Y154:Y170)</f>
        <v>255360</v>
      </c>
      <c r="Z153" s="140">
        <f>X153-Y153</f>
        <v>147640</v>
      </c>
      <c r="AA153" s="140">
        <f>Z153/X153</f>
        <v>0.36635235732009924</v>
      </c>
      <c r="AB153" s="142"/>
      <c r="AC153" s="32"/>
      <c r="AD153" s="32"/>
      <c r="AE153" s="32"/>
      <c r="AF153" s="32"/>
      <c r="AG153" s="32"/>
      <c r="AH153" s="32"/>
    </row>
    <row r="154" spans="1:34" ht="154.80000000000001" customHeight="1">
      <c r="A154" s="51" t="s">
        <v>824</v>
      </c>
      <c r="B154" s="159" t="s">
        <v>428</v>
      </c>
      <c r="C154" s="199" t="s">
        <v>514</v>
      </c>
      <c r="D154" s="209" t="s">
        <v>818</v>
      </c>
      <c r="E154" s="61" t="s">
        <v>819</v>
      </c>
      <c r="F154" s="117"/>
      <c r="G154" s="118"/>
      <c r="H154" s="116">
        <f>F154*G154</f>
        <v>0</v>
      </c>
      <c r="I154" s="117"/>
      <c r="J154" s="118"/>
      <c r="K154" s="116">
        <f>I154*J154</f>
        <v>0</v>
      </c>
      <c r="L154" s="206">
        <v>920</v>
      </c>
      <c r="M154" s="158">
        <v>40</v>
      </c>
      <c r="N154" s="116">
        <f>L154*M154</f>
        <v>36800</v>
      </c>
      <c r="O154" s="117">
        <v>1200</v>
      </c>
      <c r="P154" s="118">
        <v>22</v>
      </c>
      <c r="Q154" s="116">
        <f>O154*P154</f>
        <v>26400</v>
      </c>
      <c r="R154" s="117"/>
      <c r="S154" s="118"/>
      <c r="T154" s="116">
        <f>R154*S154</f>
        <v>0</v>
      </c>
      <c r="U154" s="117"/>
      <c r="V154" s="118"/>
      <c r="W154" s="116">
        <f>U154*V154</f>
        <v>0</v>
      </c>
      <c r="X154" s="119">
        <f>H154+N154+T154</f>
        <v>36800</v>
      </c>
      <c r="Y154" s="120">
        <f>K154+Q154+W154</f>
        <v>26400</v>
      </c>
      <c r="Z154" s="120">
        <f>X154-Y154</f>
        <v>10400</v>
      </c>
      <c r="AA154" s="121">
        <f>Z154/X154</f>
        <v>0.28260869565217389</v>
      </c>
      <c r="AB154" s="399" t="s">
        <v>327</v>
      </c>
      <c r="AC154" s="34"/>
      <c r="AD154" s="34"/>
      <c r="AE154" s="34"/>
      <c r="AF154" s="34"/>
      <c r="AG154" s="34"/>
      <c r="AH154" s="34"/>
    </row>
    <row r="155" spans="1:34" ht="169.8" customHeight="1">
      <c r="A155" s="51" t="s">
        <v>824</v>
      </c>
      <c r="B155" s="159" t="s">
        <v>428</v>
      </c>
      <c r="C155" s="199" t="s">
        <v>515</v>
      </c>
      <c r="D155" s="209" t="s">
        <v>820</v>
      </c>
      <c r="E155" s="61" t="s">
        <v>819</v>
      </c>
      <c r="F155" s="117"/>
      <c r="G155" s="118"/>
      <c r="H155" s="116">
        <f t="shared" ref="H155:H166" si="46">F155*G155</f>
        <v>0</v>
      </c>
      <c r="I155" s="117"/>
      <c r="J155" s="118"/>
      <c r="K155" s="116">
        <f t="shared" ref="K155:K166" si="47">I155*J155</f>
        <v>0</v>
      </c>
      <c r="L155" s="206">
        <v>920</v>
      </c>
      <c r="M155" s="158">
        <v>40</v>
      </c>
      <c r="N155" s="116">
        <f t="shared" ref="N155:N166" si="48">L155*M155</f>
        <v>36800</v>
      </c>
      <c r="O155" s="117">
        <v>1200</v>
      </c>
      <c r="P155" s="118">
        <v>22</v>
      </c>
      <c r="Q155" s="116">
        <f t="shared" ref="Q155:Q166" si="49">O155*P155</f>
        <v>26400</v>
      </c>
      <c r="R155" s="117"/>
      <c r="S155" s="118"/>
      <c r="T155" s="116">
        <f t="shared" ref="T155:T166" si="50">R155*S155</f>
        <v>0</v>
      </c>
      <c r="U155" s="117"/>
      <c r="V155" s="118"/>
      <c r="W155" s="116">
        <f t="shared" ref="W155:W166" si="51">U155*V155</f>
        <v>0</v>
      </c>
      <c r="X155" s="119">
        <f t="shared" ref="X155:X166" si="52">H155+N155+T155</f>
        <v>36800</v>
      </c>
      <c r="Y155" s="120">
        <f t="shared" ref="Y155:Y166" si="53">K155+Q155+W155</f>
        <v>26400</v>
      </c>
      <c r="Z155" s="120">
        <f t="shared" ref="Z155:Z166" si="54">X155-Y155</f>
        <v>10400</v>
      </c>
      <c r="AA155" s="121">
        <f t="shared" ref="AA155:AA166" si="55">Z155/X155</f>
        <v>0.28260869565217389</v>
      </c>
      <c r="AB155" s="399" t="s">
        <v>327</v>
      </c>
      <c r="AC155" s="34"/>
      <c r="AD155" s="34"/>
      <c r="AE155" s="34"/>
      <c r="AF155" s="34"/>
      <c r="AG155" s="34"/>
      <c r="AH155" s="34"/>
    </row>
    <row r="156" spans="1:34" ht="151.80000000000001" customHeight="1" thickBot="1">
      <c r="A156" s="51" t="s">
        <v>824</v>
      </c>
      <c r="B156" s="208" t="s">
        <v>428</v>
      </c>
      <c r="C156" s="210" t="s">
        <v>516</v>
      </c>
      <c r="D156" s="211" t="s">
        <v>821</v>
      </c>
      <c r="E156" s="61" t="s">
        <v>819</v>
      </c>
      <c r="F156" s="117"/>
      <c r="G156" s="118"/>
      <c r="H156" s="116">
        <f t="shared" si="46"/>
        <v>0</v>
      </c>
      <c r="I156" s="117"/>
      <c r="J156" s="118"/>
      <c r="K156" s="116">
        <f t="shared" si="47"/>
        <v>0</v>
      </c>
      <c r="L156" s="206">
        <v>195</v>
      </c>
      <c r="M156" s="158">
        <v>40</v>
      </c>
      <c r="N156" s="116">
        <f t="shared" si="48"/>
        <v>7800</v>
      </c>
      <c r="O156" s="201">
        <v>0</v>
      </c>
      <c r="P156" s="202">
        <v>0</v>
      </c>
      <c r="Q156" s="116">
        <f t="shared" si="49"/>
        <v>0</v>
      </c>
      <c r="R156" s="117"/>
      <c r="S156" s="118"/>
      <c r="T156" s="116">
        <f t="shared" si="50"/>
        <v>0</v>
      </c>
      <c r="U156" s="117"/>
      <c r="V156" s="118"/>
      <c r="W156" s="116">
        <f t="shared" si="51"/>
        <v>0</v>
      </c>
      <c r="X156" s="119">
        <f t="shared" si="52"/>
        <v>7800</v>
      </c>
      <c r="Y156" s="120">
        <f t="shared" si="53"/>
        <v>0</v>
      </c>
      <c r="Z156" s="120">
        <f t="shared" si="54"/>
        <v>7800</v>
      </c>
      <c r="AA156" s="121">
        <f t="shared" si="55"/>
        <v>1</v>
      </c>
      <c r="AB156" s="398" t="s">
        <v>326</v>
      </c>
      <c r="AC156" s="34"/>
      <c r="AD156" s="34"/>
      <c r="AE156" s="34"/>
      <c r="AF156" s="34"/>
      <c r="AG156" s="34"/>
      <c r="AH156" s="34"/>
    </row>
    <row r="157" spans="1:34" ht="173.4" customHeight="1" thickBot="1">
      <c r="A157" s="51" t="s">
        <v>824</v>
      </c>
      <c r="B157" s="212" t="s">
        <v>428</v>
      </c>
      <c r="C157" s="210" t="s">
        <v>822</v>
      </c>
      <c r="D157" s="211" t="s">
        <v>823</v>
      </c>
      <c r="E157" s="61" t="s">
        <v>819</v>
      </c>
      <c r="F157" s="117"/>
      <c r="G157" s="118"/>
      <c r="H157" s="116">
        <f t="shared" si="46"/>
        <v>0</v>
      </c>
      <c r="I157" s="117"/>
      <c r="J157" s="118"/>
      <c r="K157" s="116">
        <f t="shared" si="47"/>
        <v>0</v>
      </c>
      <c r="L157" s="213">
        <v>195</v>
      </c>
      <c r="M157" s="214">
        <v>40</v>
      </c>
      <c r="N157" s="116">
        <f t="shared" si="48"/>
        <v>7800</v>
      </c>
      <c r="O157" s="215">
        <v>0</v>
      </c>
      <c r="P157" s="216">
        <v>0</v>
      </c>
      <c r="Q157" s="116">
        <f t="shared" si="49"/>
        <v>0</v>
      </c>
      <c r="R157" s="117"/>
      <c r="S157" s="118"/>
      <c r="T157" s="116">
        <f t="shared" si="50"/>
        <v>0</v>
      </c>
      <c r="U157" s="117"/>
      <c r="V157" s="118"/>
      <c r="W157" s="116">
        <f t="shared" si="51"/>
        <v>0</v>
      </c>
      <c r="X157" s="119">
        <f t="shared" si="52"/>
        <v>7800</v>
      </c>
      <c r="Y157" s="120">
        <f t="shared" si="53"/>
        <v>0</v>
      </c>
      <c r="Z157" s="120">
        <f t="shared" si="54"/>
        <v>7800</v>
      </c>
      <c r="AA157" s="121">
        <f t="shared" si="55"/>
        <v>1</v>
      </c>
      <c r="AB157" s="398" t="s">
        <v>326</v>
      </c>
      <c r="AC157" s="34"/>
      <c r="AD157" s="34"/>
      <c r="AE157" s="34"/>
      <c r="AF157" s="34"/>
      <c r="AG157" s="34"/>
      <c r="AH157" s="34"/>
    </row>
    <row r="158" spans="1:34" ht="135" customHeight="1">
      <c r="A158" s="51" t="s">
        <v>786</v>
      </c>
      <c r="B158" s="212" t="s">
        <v>428</v>
      </c>
      <c r="C158" s="199" t="s">
        <v>514</v>
      </c>
      <c r="D158" s="209" t="s">
        <v>902</v>
      </c>
      <c r="E158" s="205" t="s">
        <v>819</v>
      </c>
      <c r="F158" s="206">
        <v>460</v>
      </c>
      <c r="G158" s="158">
        <v>40</v>
      </c>
      <c r="H158" s="116">
        <f t="shared" si="46"/>
        <v>18400</v>
      </c>
      <c r="I158" s="117">
        <v>800</v>
      </c>
      <c r="J158" s="118">
        <v>22</v>
      </c>
      <c r="K158" s="116">
        <f t="shared" si="47"/>
        <v>17600</v>
      </c>
      <c r="L158" s="117"/>
      <c r="M158" s="118"/>
      <c r="N158" s="116">
        <f t="shared" si="48"/>
        <v>0</v>
      </c>
      <c r="O158" s="117"/>
      <c r="P158" s="118"/>
      <c r="Q158" s="116">
        <f t="shared" si="49"/>
        <v>0</v>
      </c>
      <c r="R158" s="117"/>
      <c r="S158" s="118"/>
      <c r="T158" s="116">
        <f t="shared" si="50"/>
        <v>0</v>
      </c>
      <c r="U158" s="117"/>
      <c r="V158" s="118"/>
      <c r="W158" s="116">
        <f t="shared" si="51"/>
        <v>0</v>
      </c>
      <c r="X158" s="119">
        <f t="shared" si="52"/>
        <v>18400</v>
      </c>
      <c r="Y158" s="120">
        <f t="shared" si="53"/>
        <v>17600</v>
      </c>
      <c r="Z158" s="120">
        <f t="shared" si="54"/>
        <v>800</v>
      </c>
      <c r="AA158" s="121">
        <f t="shared" si="55"/>
        <v>4.3478260869565216E-2</v>
      </c>
      <c r="AB158" s="403" t="s">
        <v>335</v>
      </c>
      <c r="AC158" s="34"/>
      <c r="AD158" s="34"/>
      <c r="AE158" s="34"/>
      <c r="AF158" s="34"/>
      <c r="AG158" s="34"/>
      <c r="AH158" s="34"/>
    </row>
    <row r="159" spans="1:34" ht="126" customHeight="1">
      <c r="A159" s="51" t="s">
        <v>786</v>
      </c>
      <c r="B159" s="212" t="s">
        <v>428</v>
      </c>
      <c r="C159" s="199" t="s">
        <v>515</v>
      </c>
      <c r="D159" s="209" t="s">
        <v>903</v>
      </c>
      <c r="E159" s="205" t="s">
        <v>819</v>
      </c>
      <c r="F159" s="206">
        <v>460</v>
      </c>
      <c r="G159" s="158">
        <v>40</v>
      </c>
      <c r="H159" s="116">
        <f t="shared" si="46"/>
        <v>18400</v>
      </c>
      <c r="I159" s="117">
        <v>800</v>
      </c>
      <c r="J159" s="118">
        <v>22</v>
      </c>
      <c r="K159" s="116">
        <f t="shared" si="47"/>
        <v>17600</v>
      </c>
      <c r="L159" s="117"/>
      <c r="M159" s="118"/>
      <c r="N159" s="116">
        <f t="shared" si="48"/>
        <v>0</v>
      </c>
      <c r="O159" s="117"/>
      <c r="P159" s="118"/>
      <c r="Q159" s="116">
        <f t="shared" si="49"/>
        <v>0</v>
      </c>
      <c r="R159" s="117"/>
      <c r="S159" s="118"/>
      <c r="T159" s="116">
        <f t="shared" si="50"/>
        <v>0</v>
      </c>
      <c r="U159" s="117"/>
      <c r="V159" s="118"/>
      <c r="W159" s="116">
        <f t="shared" si="51"/>
        <v>0</v>
      </c>
      <c r="X159" s="119">
        <f t="shared" si="52"/>
        <v>18400</v>
      </c>
      <c r="Y159" s="120">
        <f t="shared" si="53"/>
        <v>17600</v>
      </c>
      <c r="Z159" s="120">
        <f t="shared" si="54"/>
        <v>800</v>
      </c>
      <c r="AA159" s="121">
        <f t="shared" si="55"/>
        <v>4.3478260869565216E-2</v>
      </c>
      <c r="AB159" s="403" t="s">
        <v>335</v>
      </c>
      <c r="AC159" s="34"/>
      <c r="AD159" s="34"/>
      <c r="AE159" s="34"/>
      <c r="AF159" s="34"/>
      <c r="AG159" s="34"/>
      <c r="AH159" s="34"/>
    </row>
    <row r="160" spans="1:34" ht="123" customHeight="1">
      <c r="A160" s="51" t="s">
        <v>789</v>
      </c>
      <c r="B160" s="212" t="s">
        <v>428</v>
      </c>
      <c r="C160" s="199" t="s">
        <v>514</v>
      </c>
      <c r="D160" s="54" t="s">
        <v>43</v>
      </c>
      <c r="E160" s="123" t="s">
        <v>819</v>
      </c>
      <c r="F160" s="117"/>
      <c r="G160" s="118"/>
      <c r="H160" s="116">
        <f t="shared" si="46"/>
        <v>0</v>
      </c>
      <c r="I160" s="117"/>
      <c r="J160" s="118"/>
      <c r="K160" s="116">
        <f t="shared" si="47"/>
        <v>0</v>
      </c>
      <c r="L160" s="114">
        <v>1150</v>
      </c>
      <c r="M160" s="114">
        <v>40</v>
      </c>
      <c r="N160" s="116">
        <f t="shared" si="48"/>
        <v>46000</v>
      </c>
      <c r="O160" s="117">
        <v>2000</v>
      </c>
      <c r="P160" s="118">
        <v>22</v>
      </c>
      <c r="Q160" s="116">
        <f t="shared" si="49"/>
        <v>44000</v>
      </c>
      <c r="R160" s="117"/>
      <c r="S160" s="118"/>
      <c r="T160" s="116">
        <f t="shared" si="50"/>
        <v>0</v>
      </c>
      <c r="U160" s="117"/>
      <c r="V160" s="118"/>
      <c r="W160" s="116">
        <f t="shared" si="51"/>
        <v>0</v>
      </c>
      <c r="X160" s="119">
        <f t="shared" si="52"/>
        <v>46000</v>
      </c>
      <c r="Y160" s="120">
        <f t="shared" si="53"/>
        <v>44000</v>
      </c>
      <c r="Z160" s="120">
        <f t="shared" si="54"/>
        <v>2000</v>
      </c>
      <c r="AA160" s="121">
        <f t="shared" si="55"/>
        <v>4.3478260869565216E-2</v>
      </c>
      <c r="AB160" s="399" t="s">
        <v>330</v>
      </c>
      <c r="AC160" s="34"/>
      <c r="AD160" s="34"/>
      <c r="AE160" s="34"/>
      <c r="AF160" s="34"/>
      <c r="AG160" s="34"/>
      <c r="AH160" s="34"/>
    </row>
    <row r="161" spans="1:34" ht="123" customHeight="1">
      <c r="A161" s="51" t="s">
        <v>789</v>
      </c>
      <c r="B161" s="212" t="s">
        <v>428</v>
      </c>
      <c r="C161" s="199" t="s">
        <v>515</v>
      </c>
      <c r="D161" s="54" t="s">
        <v>44</v>
      </c>
      <c r="E161" s="123" t="s">
        <v>819</v>
      </c>
      <c r="F161" s="117"/>
      <c r="G161" s="118"/>
      <c r="H161" s="116">
        <f t="shared" si="46"/>
        <v>0</v>
      </c>
      <c r="I161" s="117"/>
      <c r="J161" s="118"/>
      <c r="K161" s="116">
        <f t="shared" si="47"/>
        <v>0</v>
      </c>
      <c r="L161" s="114">
        <v>1150</v>
      </c>
      <c r="M161" s="114">
        <v>40</v>
      </c>
      <c r="N161" s="116">
        <f t="shared" si="48"/>
        <v>46000</v>
      </c>
      <c r="O161" s="117">
        <v>2000</v>
      </c>
      <c r="P161" s="118">
        <v>22</v>
      </c>
      <c r="Q161" s="116">
        <f t="shared" si="49"/>
        <v>44000</v>
      </c>
      <c r="R161" s="117"/>
      <c r="S161" s="118"/>
      <c r="T161" s="116">
        <f t="shared" si="50"/>
        <v>0</v>
      </c>
      <c r="U161" s="117"/>
      <c r="V161" s="118"/>
      <c r="W161" s="116">
        <f t="shared" si="51"/>
        <v>0</v>
      </c>
      <c r="X161" s="119">
        <f t="shared" si="52"/>
        <v>46000</v>
      </c>
      <c r="Y161" s="120">
        <f t="shared" si="53"/>
        <v>44000</v>
      </c>
      <c r="Z161" s="120">
        <f t="shared" si="54"/>
        <v>2000</v>
      </c>
      <c r="AA161" s="121">
        <f t="shared" si="55"/>
        <v>4.3478260869565216E-2</v>
      </c>
      <c r="AB161" s="399" t="s">
        <v>330</v>
      </c>
      <c r="AC161" s="34"/>
      <c r="AD161" s="34"/>
      <c r="AE161" s="34"/>
      <c r="AF161" s="34"/>
      <c r="AG161" s="34"/>
      <c r="AH161" s="34"/>
    </row>
    <row r="162" spans="1:34" ht="111.6" customHeight="1">
      <c r="A162" s="51" t="s">
        <v>789</v>
      </c>
      <c r="B162" s="212" t="s">
        <v>428</v>
      </c>
      <c r="C162" s="199" t="s">
        <v>516</v>
      </c>
      <c r="D162" s="54" t="s">
        <v>45</v>
      </c>
      <c r="E162" s="123" t="s">
        <v>819</v>
      </c>
      <c r="F162" s="117"/>
      <c r="G162" s="118"/>
      <c r="H162" s="116">
        <f t="shared" si="46"/>
        <v>0</v>
      </c>
      <c r="I162" s="117"/>
      <c r="J162" s="118"/>
      <c r="K162" s="116">
        <f t="shared" si="47"/>
        <v>0</v>
      </c>
      <c r="L162" s="114">
        <v>325</v>
      </c>
      <c r="M162" s="114">
        <v>40</v>
      </c>
      <c r="N162" s="116">
        <f t="shared" si="48"/>
        <v>13000</v>
      </c>
      <c r="O162" s="117">
        <v>120</v>
      </c>
      <c r="P162" s="118">
        <v>22</v>
      </c>
      <c r="Q162" s="116">
        <f t="shared" si="49"/>
        <v>2640</v>
      </c>
      <c r="R162" s="117"/>
      <c r="S162" s="118"/>
      <c r="T162" s="116">
        <f t="shared" si="50"/>
        <v>0</v>
      </c>
      <c r="U162" s="117"/>
      <c r="V162" s="118"/>
      <c r="W162" s="116">
        <f t="shared" si="51"/>
        <v>0</v>
      </c>
      <c r="X162" s="119">
        <f t="shared" si="52"/>
        <v>13000</v>
      </c>
      <c r="Y162" s="120">
        <f t="shared" si="53"/>
        <v>2640</v>
      </c>
      <c r="Z162" s="120">
        <f t="shared" si="54"/>
        <v>10360</v>
      </c>
      <c r="AA162" s="121">
        <f t="shared" si="55"/>
        <v>0.79692307692307696</v>
      </c>
      <c r="AB162" s="399" t="s">
        <v>330</v>
      </c>
      <c r="AC162" s="34"/>
      <c r="AD162" s="34"/>
      <c r="AE162" s="34"/>
      <c r="AF162" s="34"/>
      <c r="AG162" s="34"/>
      <c r="AH162" s="34"/>
    </row>
    <row r="163" spans="1:34" ht="137.4" customHeight="1">
      <c r="A163" s="51" t="s">
        <v>789</v>
      </c>
      <c r="B163" s="212" t="s">
        <v>428</v>
      </c>
      <c r="C163" s="199" t="s">
        <v>822</v>
      </c>
      <c r="D163" s="54" t="s">
        <v>46</v>
      </c>
      <c r="E163" s="123" t="s">
        <v>819</v>
      </c>
      <c r="F163" s="117"/>
      <c r="G163" s="118"/>
      <c r="H163" s="116">
        <f t="shared" si="46"/>
        <v>0</v>
      </c>
      <c r="I163" s="117"/>
      <c r="J163" s="118"/>
      <c r="K163" s="116">
        <f t="shared" si="47"/>
        <v>0</v>
      </c>
      <c r="L163" s="114">
        <v>325</v>
      </c>
      <c r="M163" s="114">
        <v>40</v>
      </c>
      <c r="N163" s="116">
        <f t="shared" si="48"/>
        <v>13000</v>
      </c>
      <c r="O163" s="117">
        <v>120</v>
      </c>
      <c r="P163" s="118">
        <v>22</v>
      </c>
      <c r="Q163" s="116">
        <f t="shared" si="49"/>
        <v>2640</v>
      </c>
      <c r="R163" s="117"/>
      <c r="S163" s="118"/>
      <c r="T163" s="116">
        <f t="shared" si="50"/>
        <v>0</v>
      </c>
      <c r="U163" s="117"/>
      <c r="V163" s="118"/>
      <c r="W163" s="116">
        <f t="shared" si="51"/>
        <v>0</v>
      </c>
      <c r="X163" s="119">
        <f t="shared" si="52"/>
        <v>13000</v>
      </c>
      <c r="Y163" s="120">
        <f t="shared" si="53"/>
        <v>2640</v>
      </c>
      <c r="Z163" s="120">
        <f t="shared" si="54"/>
        <v>10360</v>
      </c>
      <c r="AA163" s="121">
        <f t="shared" si="55"/>
        <v>0.79692307692307696</v>
      </c>
      <c r="AB163" s="399" t="s">
        <v>330</v>
      </c>
      <c r="AC163" s="34"/>
      <c r="AD163" s="34"/>
      <c r="AE163" s="34"/>
      <c r="AF163" s="34"/>
      <c r="AG163" s="34"/>
      <c r="AH163" s="34"/>
    </row>
    <row r="164" spans="1:34" ht="123.6" customHeight="1">
      <c r="A164" s="51" t="s">
        <v>291</v>
      </c>
      <c r="B164" s="212" t="s">
        <v>428</v>
      </c>
      <c r="C164" s="199" t="s">
        <v>514</v>
      </c>
      <c r="D164" s="211" t="s">
        <v>292</v>
      </c>
      <c r="E164" s="205" t="s">
        <v>819</v>
      </c>
      <c r="F164" s="206">
        <v>690</v>
      </c>
      <c r="G164" s="158">
        <v>40</v>
      </c>
      <c r="H164" s="116">
        <f t="shared" si="46"/>
        <v>27600</v>
      </c>
      <c r="I164" s="117">
        <v>1200</v>
      </c>
      <c r="J164" s="118">
        <v>22</v>
      </c>
      <c r="K164" s="116">
        <f t="shared" si="47"/>
        <v>26400</v>
      </c>
      <c r="L164" s="117"/>
      <c r="M164" s="118"/>
      <c r="N164" s="116">
        <f t="shared" si="48"/>
        <v>0</v>
      </c>
      <c r="O164" s="117"/>
      <c r="P164" s="118"/>
      <c r="Q164" s="116">
        <f t="shared" si="49"/>
        <v>0</v>
      </c>
      <c r="R164" s="117"/>
      <c r="S164" s="118"/>
      <c r="T164" s="116">
        <f t="shared" si="50"/>
        <v>0</v>
      </c>
      <c r="U164" s="117"/>
      <c r="V164" s="118"/>
      <c r="W164" s="116">
        <f t="shared" si="51"/>
        <v>0</v>
      </c>
      <c r="X164" s="119">
        <f t="shared" si="52"/>
        <v>27600</v>
      </c>
      <c r="Y164" s="120">
        <f t="shared" si="53"/>
        <v>26400</v>
      </c>
      <c r="Z164" s="120">
        <f t="shared" si="54"/>
        <v>1200</v>
      </c>
      <c r="AA164" s="121">
        <f t="shared" si="55"/>
        <v>4.3478260869565216E-2</v>
      </c>
      <c r="AB164" s="399" t="s">
        <v>330</v>
      </c>
      <c r="AC164" s="34"/>
      <c r="AD164" s="34"/>
      <c r="AE164" s="34"/>
      <c r="AF164" s="34"/>
      <c r="AG164" s="34"/>
      <c r="AH164" s="34"/>
    </row>
    <row r="165" spans="1:34" ht="153.6" customHeight="1">
      <c r="A165" s="51" t="s">
        <v>291</v>
      </c>
      <c r="B165" s="212" t="s">
        <v>428</v>
      </c>
      <c r="C165" s="199" t="s">
        <v>515</v>
      </c>
      <c r="D165" s="211" t="s">
        <v>293</v>
      </c>
      <c r="E165" s="205" t="s">
        <v>819</v>
      </c>
      <c r="F165" s="206">
        <v>690</v>
      </c>
      <c r="G165" s="158">
        <v>40</v>
      </c>
      <c r="H165" s="116">
        <f t="shared" si="46"/>
        <v>27600</v>
      </c>
      <c r="I165" s="117">
        <v>1600</v>
      </c>
      <c r="J165" s="118">
        <v>22</v>
      </c>
      <c r="K165" s="116">
        <f t="shared" si="47"/>
        <v>35200</v>
      </c>
      <c r="L165" s="117"/>
      <c r="M165" s="118"/>
      <c r="N165" s="116">
        <f t="shared" si="48"/>
        <v>0</v>
      </c>
      <c r="O165" s="117"/>
      <c r="P165" s="118"/>
      <c r="Q165" s="116">
        <f t="shared" si="49"/>
        <v>0</v>
      </c>
      <c r="R165" s="117"/>
      <c r="S165" s="118"/>
      <c r="T165" s="116">
        <f t="shared" si="50"/>
        <v>0</v>
      </c>
      <c r="U165" s="117"/>
      <c r="V165" s="118"/>
      <c r="W165" s="116">
        <f t="shared" si="51"/>
        <v>0</v>
      </c>
      <c r="X165" s="119">
        <f t="shared" si="52"/>
        <v>27600</v>
      </c>
      <c r="Y165" s="120">
        <f t="shared" si="53"/>
        <v>35200</v>
      </c>
      <c r="Z165" s="120">
        <f t="shared" si="54"/>
        <v>-7600</v>
      </c>
      <c r="AA165" s="121">
        <f t="shared" si="55"/>
        <v>-0.27536231884057971</v>
      </c>
      <c r="AB165" s="405" t="s">
        <v>337</v>
      </c>
      <c r="AC165" s="34"/>
      <c r="AD165" s="34"/>
      <c r="AE165" s="34"/>
      <c r="AF165" s="34"/>
      <c r="AG165" s="34"/>
      <c r="AH165" s="34"/>
    </row>
    <row r="166" spans="1:34" ht="132" customHeight="1" thickBot="1">
      <c r="A166" s="51" t="s">
        <v>291</v>
      </c>
      <c r="B166" s="212" t="s">
        <v>428</v>
      </c>
      <c r="C166" s="210" t="s">
        <v>516</v>
      </c>
      <c r="D166" s="211" t="s">
        <v>294</v>
      </c>
      <c r="E166" s="205" t="s">
        <v>819</v>
      </c>
      <c r="F166" s="206">
        <v>195</v>
      </c>
      <c r="G166" s="158">
        <v>40</v>
      </c>
      <c r="H166" s="116">
        <f t="shared" si="46"/>
        <v>7800</v>
      </c>
      <c r="I166" s="117"/>
      <c r="J166" s="118"/>
      <c r="K166" s="116">
        <f t="shared" si="47"/>
        <v>0</v>
      </c>
      <c r="L166" s="117"/>
      <c r="M166" s="118"/>
      <c r="N166" s="116">
        <f t="shared" si="48"/>
        <v>0</v>
      </c>
      <c r="O166" s="117"/>
      <c r="P166" s="118"/>
      <c r="Q166" s="116">
        <f t="shared" si="49"/>
        <v>0</v>
      </c>
      <c r="R166" s="117"/>
      <c r="S166" s="118"/>
      <c r="T166" s="116">
        <f t="shared" si="50"/>
        <v>0</v>
      </c>
      <c r="U166" s="117"/>
      <c r="V166" s="118"/>
      <c r="W166" s="116">
        <f t="shared" si="51"/>
        <v>0</v>
      </c>
      <c r="X166" s="119">
        <f t="shared" si="52"/>
        <v>7800</v>
      </c>
      <c r="Y166" s="120">
        <f t="shared" si="53"/>
        <v>0</v>
      </c>
      <c r="Z166" s="120">
        <f t="shared" si="54"/>
        <v>7800</v>
      </c>
      <c r="AA166" s="121">
        <f t="shared" si="55"/>
        <v>1</v>
      </c>
      <c r="AB166" s="398" t="s">
        <v>326</v>
      </c>
      <c r="AC166" s="34"/>
      <c r="AD166" s="34"/>
      <c r="AE166" s="34"/>
      <c r="AF166" s="34"/>
      <c r="AG166" s="34"/>
      <c r="AH166" s="34"/>
    </row>
    <row r="167" spans="1:34" ht="136.19999999999999" customHeight="1" thickBot="1">
      <c r="A167" s="51" t="s">
        <v>291</v>
      </c>
      <c r="B167" s="111" t="s">
        <v>428</v>
      </c>
      <c r="C167" s="210" t="s">
        <v>822</v>
      </c>
      <c r="D167" s="211" t="s">
        <v>295</v>
      </c>
      <c r="E167" s="205" t="s">
        <v>819</v>
      </c>
      <c r="F167" s="213">
        <v>195</v>
      </c>
      <c r="G167" s="214">
        <v>40</v>
      </c>
      <c r="H167" s="116">
        <f>F167*G167</f>
        <v>7800</v>
      </c>
      <c r="I167" s="117"/>
      <c r="J167" s="118"/>
      <c r="K167" s="116">
        <f>I167*J167</f>
        <v>0</v>
      </c>
      <c r="L167" s="117"/>
      <c r="M167" s="118"/>
      <c r="N167" s="116">
        <f>L167*M167</f>
        <v>0</v>
      </c>
      <c r="O167" s="117"/>
      <c r="P167" s="118"/>
      <c r="Q167" s="116">
        <f>O167*P167</f>
        <v>0</v>
      </c>
      <c r="R167" s="117"/>
      <c r="S167" s="118"/>
      <c r="T167" s="116">
        <f>R167*S167</f>
        <v>0</v>
      </c>
      <c r="U167" s="117"/>
      <c r="V167" s="118"/>
      <c r="W167" s="116">
        <f>U167*V167</f>
        <v>0</v>
      </c>
      <c r="X167" s="119">
        <f>H167+N167+T167</f>
        <v>7800</v>
      </c>
      <c r="Y167" s="120">
        <f>K167+Q167+W167</f>
        <v>0</v>
      </c>
      <c r="Z167" s="120">
        <f t="shared" ref="Z167:Z191" si="56">X167-Y167</f>
        <v>7800</v>
      </c>
      <c r="AA167" s="121">
        <f t="shared" ref="AA167:AA191" si="57">Z167/X167</f>
        <v>1</v>
      </c>
      <c r="AB167" s="398" t="s">
        <v>326</v>
      </c>
      <c r="AC167" s="34"/>
      <c r="AD167" s="34"/>
      <c r="AE167" s="34"/>
      <c r="AF167" s="34"/>
      <c r="AG167" s="34"/>
      <c r="AH167" s="34"/>
    </row>
    <row r="168" spans="1:34" ht="124.2" customHeight="1" thickBot="1">
      <c r="A168" s="51" t="s">
        <v>291</v>
      </c>
      <c r="B168" s="130" t="s">
        <v>428</v>
      </c>
      <c r="C168" s="210" t="s">
        <v>296</v>
      </c>
      <c r="D168" s="211" t="s">
        <v>297</v>
      </c>
      <c r="E168" s="205" t="s">
        <v>298</v>
      </c>
      <c r="F168" s="213"/>
      <c r="G168" s="214"/>
      <c r="H168" s="134">
        <f>F168*G168</f>
        <v>0</v>
      </c>
      <c r="I168" s="132"/>
      <c r="J168" s="133"/>
      <c r="K168" s="134">
        <f>I168*J168</f>
        <v>0</v>
      </c>
      <c r="L168" s="213">
        <v>24</v>
      </c>
      <c r="M168" s="214">
        <v>625</v>
      </c>
      <c r="N168" s="134">
        <f>L168*M168</f>
        <v>15000</v>
      </c>
      <c r="O168" s="132">
        <v>16</v>
      </c>
      <c r="P168" s="133">
        <v>780</v>
      </c>
      <c r="Q168" s="134">
        <f>O168*P168</f>
        <v>12480</v>
      </c>
      <c r="R168" s="132"/>
      <c r="S168" s="133"/>
      <c r="T168" s="134">
        <f>R168*S168</f>
        <v>0</v>
      </c>
      <c r="U168" s="132"/>
      <c r="V168" s="133"/>
      <c r="W168" s="134">
        <f>U168*V168</f>
        <v>0</v>
      </c>
      <c r="X168" s="135">
        <f>H168+N168+T168</f>
        <v>15000</v>
      </c>
      <c r="Y168" s="120">
        <f>K168+Q168+W168</f>
        <v>12480</v>
      </c>
      <c r="Z168" s="120">
        <f>X168-Y168</f>
        <v>2520</v>
      </c>
      <c r="AA168" s="121">
        <f>Z168/X168</f>
        <v>0.16800000000000001</v>
      </c>
      <c r="AB168" s="399" t="s">
        <v>330</v>
      </c>
      <c r="AC168" s="34"/>
      <c r="AD168" s="34"/>
      <c r="AE168" s="34"/>
      <c r="AF168" s="34"/>
      <c r="AG168" s="34"/>
      <c r="AH168" s="34"/>
    </row>
    <row r="169" spans="1:34" ht="82.2" customHeight="1" thickBot="1">
      <c r="A169" s="45" t="s">
        <v>794</v>
      </c>
      <c r="B169" s="130" t="s">
        <v>428</v>
      </c>
      <c r="C169" s="199" t="s">
        <v>514</v>
      </c>
      <c r="D169" s="58" t="s">
        <v>176</v>
      </c>
      <c r="E169" s="205" t="s">
        <v>493</v>
      </c>
      <c r="F169" s="213"/>
      <c r="G169" s="214"/>
      <c r="H169" s="134"/>
      <c r="I169" s="132"/>
      <c r="J169" s="133"/>
      <c r="K169" s="134"/>
      <c r="L169" s="206">
        <v>5</v>
      </c>
      <c r="M169" s="158">
        <v>5520</v>
      </c>
      <c r="N169" s="134">
        <f>L169*M169</f>
        <v>27600</v>
      </c>
      <c r="O169" s="132"/>
      <c r="P169" s="133"/>
      <c r="Q169" s="134">
        <f>O169*P169</f>
        <v>0</v>
      </c>
      <c r="R169" s="132"/>
      <c r="S169" s="133"/>
      <c r="T169" s="134">
        <f>R169*S169</f>
        <v>0</v>
      </c>
      <c r="U169" s="132"/>
      <c r="V169" s="133"/>
      <c r="W169" s="134">
        <f>U169*V169</f>
        <v>0</v>
      </c>
      <c r="X169" s="135">
        <f>H169+N169+T169</f>
        <v>27600</v>
      </c>
      <c r="Y169" s="120">
        <f>K169+Q169+W169</f>
        <v>0</v>
      </c>
      <c r="Z169" s="120">
        <f>X169-Y169</f>
        <v>27600</v>
      </c>
      <c r="AA169" s="121">
        <f>Z169/X169</f>
        <v>1</v>
      </c>
      <c r="AB169" s="398" t="s">
        <v>326</v>
      </c>
      <c r="AC169" s="34"/>
      <c r="AD169" s="34"/>
      <c r="AE169" s="34"/>
      <c r="AF169" s="34"/>
      <c r="AG169" s="34"/>
      <c r="AH169" s="34"/>
    </row>
    <row r="170" spans="1:34" ht="86.4" customHeight="1" thickBot="1">
      <c r="A170" s="45" t="s">
        <v>794</v>
      </c>
      <c r="B170" s="130" t="s">
        <v>428</v>
      </c>
      <c r="C170" s="199" t="s">
        <v>515</v>
      </c>
      <c r="D170" s="58" t="s">
        <v>177</v>
      </c>
      <c r="E170" s="205" t="s">
        <v>819</v>
      </c>
      <c r="F170" s="213"/>
      <c r="G170" s="214"/>
      <c r="H170" s="134">
        <f>F170*G170</f>
        <v>0</v>
      </c>
      <c r="I170" s="132"/>
      <c r="J170" s="133"/>
      <c r="K170" s="134">
        <f>I170*J170</f>
        <v>0</v>
      </c>
      <c r="L170" s="206">
        <v>3800</v>
      </c>
      <c r="M170" s="158">
        <v>12</v>
      </c>
      <c r="N170" s="134">
        <f>L170*M170</f>
        <v>45600</v>
      </c>
      <c r="O170" s="132"/>
      <c r="P170" s="133"/>
      <c r="Q170" s="134">
        <f>O170*P170</f>
        <v>0</v>
      </c>
      <c r="R170" s="132"/>
      <c r="S170" s="133"/>
      <c r="T170" s="134">
        <f>R170*S170</f>
        <v>0</v>
      </c>
      <c r="U170" s="132"/>
      <c r="V170" s="133"/>
      <c r="W170" s="134">
        <f>U170*V170</f>
        <v>0</v>
      </c>
      <c r="X170" s="135">
        <f>H170+N170+T170</f>
        <v>45600</v>
      </c>
      <c r="Y170" s="120">
        <f>K170+Q170+W170</f>
        <v>0</v>
      </c>
      <c r="Z170" s="120">
        <f t="shared" si="56"/>
        <v>45600</v>
      </c>
      <c r="AA170" s="121">
        <f t="shared" si="57"/>
        <v>1</v>
      </c>
      <c r="AB170" s="398" t="s">
        <v>326</v>
      </c>
      <c r="AC170" s="34"/>
      <c r="AD170" s="34"/>
      <c r="AE170" s="34"/>
      <c r="AF170" s="34"/>
      <c r="AG170" s="34"/>
      <c r="AH170" s="34"/>
    </row>
    <row r="171" spans="1:34" ht="30" customHeight="1">
      <c r="A171" s="51"/>
      <c r="B171" s="102" t="s">
        <v>425</v>
      </c>
      <c r="C171" s="415" t="s">
        <v>517</v>
      </c>
      <c r="D171" s="38" t="s">
        <v>518</v>
      </c>
      <c r="E171" s="137"/>
      <c r="F171" s="138">
        <f>SUM(F172:F174)</f>
        <v>0</v>
      </c>
      <c r="G171" s="139"/>
      <c r="H171" s="140">
        <f>SUM(H172:H174)</f>
        <v>0</v>
      </c>
      <c r="I171" s="138">
        <f>SUM(I172:I174)</f>
        <v>0</v>
      </c>
      <c r="J171" s="139"/>
      <c r="K171" s="140">
        <f>SUM(K172:K174)</f>
        <v>0</v>
      </c>
      <c r="L171" s="138">
        <f>SUM(L172:L174)</f>
        <v>0</v>
      </c>
      <c r="M171" s="139"/>
      <c r="N171" s="140">
        <f>SUM(N172:N174)</f>
        <v>0</v>
      </c>
      <c r="O171" s="138">
        <f>SUM(O172:O174)</f>
        <v>0</v>
      </c>
      <c r="P171" s="139"/>
      <c r="Q171" s="140">
        <f>SUM(Q172:Q174)</f>
        <v>0</v>
      </c>
      <c r="R171" s="138">
        <f>SUM(R172:R174)</f>
        <v>0</v>
      </c>
      <c r="S171" s="139"/>
      <c r="T171" s="140">
        <f>SUM(T172:T174)</f>
        <v>0</v>
      </c>
      <c r="U171" s="138">
        <f>SUM(U172:U174)</f>
        <v>0</v>
      </c>
      <c r="V171" s="139"/>
      <c r="W171" s="140">
        <f>SUM(W172:W174)</f>
        <v>0</v>
      </c>
      <c r="X171" s="140">
        <f>SUM(X172:X174)</f>
        <v>0</v>
      </c>
      <c r="Y171" s="140">
        <f>SUM(Y172:Y174)</f>
        <v>0</v>
      </c>
      <c r="Z171" s="140">
        <f t="shared" si="56"/>
        <v>0</v>
      </c>
      <c r="AA171" s="140" t="e">
        <f t="shared" si="57"/>
        <v>#DIV/0!</v>
      </c>
      <c r="AB171" s="142"/>
      <c r="AC171" s="32"/>
      <c r="AD171" s="32"/>
      <c r="AE171" s="32"/>
      <c r="AF171" s="32"/>
      <c r="AG171" s="32"/>
      <c r="AH171" s="32"/>
    </row>
    <row r="172" spans="1:34" ht="30" customHeight="1">
      <c r="A172" s="51"/>
      <c r="B172" s="111" t="s">
        <v>428</v>
      </c>
      <c r="C172" s="412" t="s">
        <v>519</v>
      </c>
      <c r="D172" s="194" t="s">
        <v>520</v>
      </c>
      <c r="E172" s="207" t="s">
        <v>463</v>
      </c>
      <c r="F172" s="117"/>
      <c r="G172" s="118"/>
      <c r="H172" s="116">
        <f>F172*G172</f>
        <v>0</v>
      </c>
      <c r="I172" s="117"/>
      <c r="J172" s="118"/>
      <c r="K172" s="116">
        <f>I172*J172</f>
        <v>0</v>
      </c>
      <c r="L172" s="117"/>
      <c r="M172" s="118"/>
      <c r="N172" s="116">
        <f>L172*M172</f>
        <v>0</v>
      </c>
      <c r="O172" s="117"/>
      <c r="P172" s="118"/>
      <c r="Q172" s="116">
        <f>O172*P172</f>
        <v>0</v>
      </c>
      <c r="R172" s="117"/>
      <c r="S172" s="118"/>
      <c r="T172" s="116">
        <f>R172*S172</f>
        <v>0</v>
      </c>
      <c r="U172" s="117"/>
      <c r="V172" s="118"/>
      <c r="W172" s="116">
        <f>U172*V172</f>
        <v>0</v>
      </c>
      <c r="X172" s="119">
        <f>H172+N172+T172</f>
        <v>0</v>
      </c>
      <c r="Y172" s="120">
        <f>K172+Q172+W172</f>
        <v>0</v>
      </c>
      <c r="Z172" s="120">
        <f t="shared" si="56"/>
        <v>0</v>
      </c>
      <c r="AA172" s="121" t="e">
        <f t="shared" si="57"/>
        <v>#DIV/0!</v>
      </c>
      <c r="AB172" s="122"/>
      <c r="AC172" s="34"/>
      <c r="AD172" s="34"/>
      <c r="AE172" s="34"/>
      <c r="AF172" s="34"/>
      <c r="AG172" s="34"/>
      <c r="AH172" s="34"/>
    </row>
    <row r="173" spans="1:34" ht="30" customHeight="1">
      <c r="A173" s="51"/>
      <c r="B173" s="111" t="s">
        <v>428</v>
      </c>
      <c r="C173" s="412" t="s">
        <v>521</v>
      </c>
      <c r="D173" s="194" t="s">
        <v>520</v>
      </c>
      <c r="E173" s="207" t="s">
        <v>463</v>
      </c>
      <c r="F173" s="117"/>
      <c r="G173" s="118"/>
      <c r="H173" s="116">
        <f>F173*G173</f>
        <v>0</v>
      </c>
      <c r="I173" s="117"/>
      <c r="J173" s="118"/>
      <c r="K173" s="116">
        <f>I173*J173</f>
        <v>0</v>
      </c>
      <c r="L173" s="117"/>
      <c r="M173" s="118"/>
      <c r="N173" s="116">
        <f>L173*M173</f>
        <v>0</v>
      </c>
      <c r="O173" s="117"/>
      <c r="P173" s="118"/>
      <c r="Q173" s="116">
        <f>O173*P173</f>
        <v>0</v>
      </c>
      <c r="R173" s="117"/>
      <c r="S173" s="118"/>
      <c r="T173" s="116">
        <f>R173*S173</f>
        <v>0</v>
      </c>
      <c r="U173" s="117"/>
      <c r="V173" s="118"/>
      <c r="W173" s="116">
        <f>U173*V173</f>
        <v>0</v>
      </c>
      <c r="X173" s="119">
        <f>H173+N173+T173</f>
        <v>0</v>
      </c>
      <c r="Y173" s="120">
        <f>K173+Q173+W173</f>
        <v>0</v>
      </c>
      <c r="Z173" s="120">
        <f t="shared" si="56"/>
        <v>0</v>
      </c>
      <c r="AA173" s="121" t="e">
        <f t="shared" si="57"/>
        <v>#DIV/0!</v>
      </c>
      <c r="AB173" s="122"/>
      <c r="AC173" s="34"/>
      <c r="AD173" s="34"/>
      <c r="AE173" s="34"/>
      <c r="AF173" s="34"/>
      <c r="AG173" s="34"/>
      <c r="AH173" s="34"/>
    </row>
    <row r="174" spans="1:34" ht="30" customHeight="1">
      <c r="A174" s="51"/>
      <c r="B174" s="130" t="s">
        <v>428</v>
      </c>
      <c r="C174" s="413" t="s">
        <v>522</v>
      </c>
      <c r="D174" s="36" t="s">
        <v>520</v>
      </c>
      <c r="E174" s="217" t="s">
        <v>463</v>
      </c>
      <c r="F174" s="132"/>
      <c r="G174" s="133"/>
      <c r="H174" s="134">
        <f>F174*G174</f>
        <v>0</v>
      </c>
      <c r="I174" s="132"/>
      <c r="J174" s="133"/>
      <c r="K174" s="134">
        <f>I174*J174</f>
        <v>0</v>
      </c>
      <c r="L174" s="132"/>
      <c r="M174" s="133"/>
      <c r="N174" s="134">
        <f>L174*M174</f>
        <v>0</v>
      </c>
      <c r="O174" s="132"/>
      <c r="P174" s="133"/>
      <c r="Q174" s="134">
        <f>O174*P174</f>
        <v>0</v>
      </c>
      <c r="R174" s="132"/>
      <c r="S174" s="133"/>
      <c r="T174" s="134">
        <f>R174*S174</f>
        <v>0</v>
      </c>
      <c r="U174" s="132"/>
      <c r="V174" s="133"/>
      <c r="W174" s="134">
        <f>U174*V174</f>
        <v>0</v>
      </c>
      <c r="X174" s="135">
        <f>H174+N174+T174</f>
        <v>0</v>
      </c>
      <c r="Y174" s="120">
        <f>K174+Q174+W174</f>
        <v>0</v>
      </c>
      <c r="Z174" s="120">
        <f t="shared" si="56"/>
        <v>0</v>
      </c>
      <c r="AA174" s="121" t="e">
        <f t="shared" si="57"/>
        <v>#DIV/0!</v>
      </c>
      <c r="AB174" s="136"/>
      <c r="AC174" s="34"/>
      <c r="AD174" s="34"/>
      <c r="AE174" s="34"/>
      <c r="AF174" s="34"/>
      <c r="AG174" s="34"/>
      <c r="AH174" s="34"/>
    </row>
    <row r="175" spans="1:34" ht="30" customHeight="1">
      <c r="A175" s="51"/>
      <c r="B175" s="102" t="s">
        <v>425</v>
      </c>
      <c r="C175" s="415" t="s">
        <v>523</v>
      </c>
      <c r="D175" s="38" t="s">
        <v>524</v>
      </c>
      <c r="E175" s="137"/>
      <c r="F175" s="138">
        <f>SUM(F176:F190)</f>
        <v>23</v>
      </c>
      <c r="G175" s="139"/>
      <c r="H175" s="140">
        <f>SUM(H176:H190)</f>
        <v>352000</v>
      </c>
      <c r="I175" s="138">
        <f>SUM(I176:I190)</f>
        <v>17</v>
      </c>
      <c r="J175" s="139"/>
      <c r="K175" s="140">
        <f>SUM(K176:K190)</f>
        <v>319500</v>
      </c>
      <c r="L175" s="138">
        <f>SUM(L176:L190)</f>
        <v>37</v>
      </c>
      <c r="M175" s="139"/>
      <c r="N175" s="140">
        <f>SUM(N176:N190)</f>
        <v>463910</v>
      </c>
      <c r="O175" s="138">
        <f>SUM(O176:O190)</f>
        <v>69</v>
      </c>
      <c r="P175" s="139"/>
      <c r="Q175" s="140">
        <f>SUM(Q176:Q190)</f>
        <v>413399</v>
      </c>
      <c r="R175" s="138">
        <f>SUM(R176:R190)</f>
        <v>0</v>
      </c>
      <c r="S175" s="139"/>
      <c r="T175" s="140">
        <f>SUM(T176:T190)</f>
        <v>0</v>
      </c>
      <c r="U175" s="138">
        <f>SUM(U176:U190)</f>
        <v>0</v>
      </c>
      <c r="V175" s="139"/>
      <c r="W175" s="140">
        <f>SUM(W176:W190)</f>
        <v>0</v>
      </c>
      <c r="X175" s="140">
        <f>SUM(X176:X190)</f>
        <v>815910</v>
      </c>
      <c r="Y175" s="140">
        <f>SUM(Y176:Y190)</f>
        <v>732899</v>
      </c>
      <c r="Z175" s="140">
        <f t="shared" si="56"/>
        <v>83011</v>
      </c>
      <c r="AA175" s="140">
        <f t="shared" si="57"/>
        <v>0.10174038803299383</v>
      </c>
      <c r="AB175" s="142"/>
      <c r="AC175" s="32"/>
      <c r="AD175" s="32"/>
      <c r="AE175" s="32"/>
      <c r="AF175" s="32"/>
      <c r="AG175" s="32"/>
      <c r="AH175" s="32"/>
    </row>
    <row r="176" spans="1:34" ht="88.2" customHeight="1">
      <c r="A176" s="51" t="s">
        <v>824</v>
      </c>
      <c r="B176" s="159" t="s">
        <v>428</v>
      </c>
      <c r="C176" s="199" t="s">
        <v>525</v>
      </c>
      <c r="D176" s="112" t="s">
        <v>825</v>
      </c>
      <c r="E176" s="205" t="s">
        <v>470</v>
      </c>
      <c r="F176" s="117"/>
      <c r="G176" s="118"/>
      <c r="H176" s="116">
        <f>F176*G176</f>
        <v>0</v>
      </c>
      <c r="I176" s="117"/>
      <c r="J176" s="118"/>
      <c r="K176" s="116">
        <f>I176*J176</f>
        <v>0</v>
      </c>
      <c r="L176" s="206">
        <v>10</v>
      </c>
      <c r="M176" s="158">
        <v>3091</v>
      </c>
      <c r="N176" s="116">
        <f>L176*M176</f>
        <v>30910</v>
      </c>
      <c r="O176" s="206">
        <v>10</v>
      </c>
      <c r="P176" s="158">
        <v>3091</v>
      </c>
      <c r="Q176" s="116">
        <f>O176*P176</f>
        <v>30910</v>
      </c>
      <c r="R176" s="117"/>
      <c r="S176" s="118"/>
      <c r="T176" s="116">
        <f>R176*S176</f>
        <v>0</v>
      </c>
      <c r="U176" s="117"/>
      <c r="V176" s="118"/>
      <c r="W176" s="116">
        <f>U176*V176</f>
        <v>0</v>
      </c>
      <c r="X176" s="119">
        <f>H176+N176+T176</f>
        <v>30910</v>
      </c>
      <c r="Y176" s="120">
        <f>K176+Q176+W176</f>
        <v>30910</v>
      </c>
      <c r="Z176" s="120">
        <f t="shared" si="56"/>
        <v>0</v>
      </c>
      <c r="AA176" s="121">
        <f t="shared" si="57"/>
        <v>0</v>
      </c>
      <c r="AB176" s="122"/>
      <c r="AC176" s="34"/>
      <c r="AD176" s="34"/>
      <c r="AE176" s="34"/>
      <c r="AF176" s="34"/>
      <c r="AG176" s="34"/>
      <c r="AH176" s="34"/>
    </row>
    <row r="177" spans="1:34" ht="51" customHeight="1">
      <c r="A177" s="51" t="s">
        <v>824</v>
      </c>
      <c r="B177" s="159" t="s">
        <v>428</v>
      </c>
      <c r="C177" s="199" t="s">
        <v>526</v>
      </c>
      <c r="D177" s="114" t="s">
        <v>826</v>
      </c>
      <c r="E177" s="123" t="s">
        <v>470</v>
      </c>
      <c r="F177" s="160">
        <v>7</v>
      </c>
      <c r="G177" s="115">
        <v>40000</v>
      </c>
      <c r="H177" s="116">
        <f>F177*G177</f>
        <v>280000</v>
      </c>
      <c r="I177" s="160">
        <v>7</v>
      </c>
      <c r="J177" s="115">
        <v>40000</v>
      </c>
      <c r="K177" s="116">
        <f>I177*J177</f>
        <v>280000</v>
      </c>
      <c r="L177" s="117"/>
      <c r="M177" s="118"/>
      <c r="N177" s="116">
        <f>L177*M177</f>
        <v>0</v>
      </c>
      <c r="O177" s="117"/>
      <c r="P177" s="118"/>
      <c r="Q177" s="116">
        <f>O177*P177</f>
        <v>0</v>
      </c>
      <c r="R177" s="117"/>
      <c r="S177" s="118"/>
      <c r="T177" s="116">
        <f>R177*S177</f>
        <v>0</v>
      </c>
      <c r="U177" s="117"/>
      <c r="V177" s="118"/>
      <c r="W177" s="116">
        <f>U177*V177</f>
        <v>0</v>
      </c>
      <c r="X177" s="119">
        <f>H177+N177+T177</f>
        <v>280000</v>
      </c>
      <c r="Y177" s="120">
        <f>K177+Q177+W177</f>
        <v>280000</v>
      </c>
      <c r="Z177" s="120">
        <f t="shared" si="56"/>
        <v>0</v>
      </c>
      <c r="AA177" s="121">
        <f t="shared" si="57"/>
        <v>0</v>
      </c>
      <c r="AB177" s="122"/>
      <c r="AC177" s="34"/>
      <c r="AD177" s="34"/>
      <c r="AE177" s="34"/>
      <c r="AF177" s="34"/>
      <c r="AG177" s="34"/>
      <c r="AH177" s="34"/>
    </row>
    <row r="178" spans="1:34" ht="47.4" customHeight="1" thickBot="1">
      <c r="A178" s="51" t="s">
        <v>824</v>
      </c>
      <c r="B178" s="212" t="s">
        <v>428</v>
      </c>
      <c r="C178" s="210" t="s">
        <v>527</v>
      </c>
      <c r="D178" s="112" t="s">
        <v>827</v>
      </c>
      <c r="E178" s="218" t="s">
        <v>463</v>
      </c>
      <c r="F178" s="213">
        <v>6</v>
      </c>
      <c r="G178" s="214">
        <v>4000</v>
      </c>
      <c r="H178" s="116">
        <f>F178*G178</f>
        <v>24000</v>
      </c>
      <c r="I178" s="215">
        <v>0</v>
      </c>
      <c r="J178" s="216">
        <v>0</v>
      </c>
      <c r="K178" s="116">
        <f>I178*J178</f>
        <v>0</v>
      </c>
      <c r="L178" s="117"/>
      <c r="M178" s="118"/>
      <c r="N178" s="116">
        <f>L178*M178</f>
        <v>0</v>
      </c>
      <c r="O178" s="117"/>
      <c r="P178" s="118"/>
      <c r="Q178" s="116">
        <f>O178*P178</f>
        <v>0</v>
      </c>
      <c r="R178" s="117"/>
      <c r="S178" s="118"/>
      <c r="T178" s="116">
        <f>R178*S178</f>
        <v>0</v>
      </c>
      <c r="U178" s="117"/>
      <c r="V178" s="118"/>
      <c r="W178" s="116">
        <f>U178*V178</f>
        <v>0</v>
      </c>
      <c r="X178" s="119">
        <f>H178+N178+T178</f>
        <v>24000</v>
      </c>
      <c r="Y178" s="120">
        <f>K178+Q178+W178</f>
        <v>0</v>
      </c>
      <c r="Z178" s="120">
        <f t="shared" si="56"/>
        <v>24000</v>
      </c>
      <c r="AA178" s="121">
        <f t="shared" si="57"/>
        <v>1</v>
      </c>
      <c r="AB178" s="398" t="s">
        <v>326</v>
      </c>
      <c r="AC178" s="34"/>
      <c r="AD178" s="34"/>
      <c r="AE178" s="34"/>
      <c r="AF178" s="34"/>
      <c r="AG178" s="34"/>
      <c r="AH178" s="34"/>
    </row>
    <row r="179" spans="1:34" ht="116.4" customHeight="1">
      <c r="A179" s="51" t="s">
        <v>786</v>
      </c>
      <c r="B179" s="212" t="s">
        <v>428</v>
      </c>
      <c r="C179" s="199" t="s">
        <v>525</v>
      </c>
      <c r="D179" s="58" t="s">
        <v>904</v>
      </c>
      <c r="E179" s="218" t="s">
        <v>493</v>
      </c>
      <c r="F179" s="117"/>
      <c r="G179" s="118"/>
      <c r="H179" s="116">
        <f t="shared" ref="H179:H188" si="58">F179*G179</f>
        <v>0</v>
      </c>
      <c r="I179" s="215"/>
      <c r="J179" s="216"/>
      <c r="K179" s="116">
        <f t="shared" ref="K179:K188" si="59">I179*J179</f>
        <v>0</v>
      </c>
      <c r="L179" s="213">
        <v>10</v>
      </c>
      <c r="M179" s="214">
        <v>8800</v>
      </c>
      <c r="N179" s="116">
        <f t="shared" ref="N179:N188" si="60">L179*M179</f>
        <v>88000</v>
      </c>
      <c r="O179" s="117">
        <v>11</v>
      </c>
      <c r="P179" s="118">
        <v>7900</v>
      </c>
      <c r="Q179" s="116">
        <f t="shared" ref="Q179:Q188" si="61">O179*P179</f>
        <v>86900</v>
      </c>
      <c r="R179" s="117"/>
      <c r="S179" s="118"/>
      <c r="T179" s="116">
        <f t="shared" ref="T179:T188" si="62">R179*S179</f>
        <v>0</v>
      </c>
      <c r="U179" s="117"/>
      <c r="V179" s="118"/>
      <c r="W179" s="116">
        <f t="shared" ref="W179:W188" si="63">U179*V179</f>
        <v>0</v>
      </c>
      <c r="X179" s="119">
        <f t="shared" ref="X179:X188" si="64">H179+N179+T179</f>
        <v>88000</v>
      </c>
      <c r="Y179" s="120">
        <f t="shared" ref="Y179:Y188" si="65">K179+Q179+W179</f>
        <v>86900</v>
      </c>
      <c r="Z179" s="120">
        <f t="shared" ref="Z179:Z188" si="66">X179-Y179</f>
        <v>1100</v>
      </c>
      <c r="AA179" s="121">
        <f t="shared" ref="AA179:AA188" si="67">Z179/X179</f>
        <v>1.2500000000000001E-2</v>
      </c>
      <c r="AB179" s="399" t="s">
        <v>330</v>
      </c>
      <c r="AC179" s="34"/>
      <c r="AD179" s="34"/>
      <c r="AE179" s="34"/>
      <c r="AF179" s="34"/>
      <c r="AG179" s="34"/>
      <c r="AH179" s="34"/>
    </row>
    <row r="180" spans="1:34" ht="135" customHeight="1">
      <c r="A180" s="51" t="s">
        <v>786</v>
      </c>
      <c r="B180" s="212" t="s">
        <v>428</v>
      </c>
      <c r="C180" s="199" t="s">
        <v>526</v>
      </c>
      <c r="D180" s="153" t="s">
        <v>905</v>
      </c>
      <c r="E180" s="61" t="s">
        <v>493</v>
      </c>
      <c r="F180" s="219">
        <v>8</v>
      </c>
      <c r="G180" s="219">
        <v>5000</v>
      </c>
      <c r="H180" s="116">
        <f t="shared" si="58"/>
        <v>40000</v>
      </c>
      <c r="I180" s="117">
        <v>10</v>
      </c>
      <c r="J180" s="118">
        <v>3950</v>
      </c>
      <c r="K180" s="116">
        <f t="shared" si="59"/>
        <v>39500</v>
      </c>
      <c r="L180" s="117"/>
      <c r="M180" s="118"/>
      <c r="N180" s="116">
        <f t="shared" si="60"/>
        <v>0</v>
      </c>
      <c r="O180" s="117"/>
      <c r="P180" s="118"/>
      <c r="Q180" s="116">
        <f t="shared" si="61"/>
        <v>0</v>
      </c>
      <c r="R180" s="117"/>
      <c r="S180" s="118"/>
      <c r="T180" s="116">
        <f t="shared" si="62"/>
        <v>0</v>
      </c>
      <c r="U180" s="117"/>
      <c r="V180" s="118"/>
      <c r="W180" s="116">
        <f t="shared" si="63"/>
        <v>0</v>
      </c>
      <c r="X180" s="119">
        <f t="shared" si="64"/>
        <v>40000</v>
      </c>
      <c r="Y180" s="120">
        <f t="shared" si="65"/>
        <v>39500</v>
      </c>
      <c r="Z180" s="120">
        <f t="shared" si="66"/>
        <v>500</v>
      </c>
      <c r="AA180" s="121">
        <f t="shared" si="67"/>
        <v>1.2500000000000001E-2</v>
      </c>
      <c r="AB180" s="399" t="s">
        <v>330</v>
      </c>
      <c r="AC180" s="34"/>
      <c r="AD180" s="34"/>
      <c r="AE180" s="34"/>
      <c r="AF180" s="34"/>
      <c r="AG180" s="34"/>
      <c r="AH180" s="34"/>
    </row>
    <row r="181" spans="1:34" ht="180" customHeight="1">
      <c r="A181" s="51" t="s">
        <v>786</v>
      </c>
      <c r="B181" s="212" t="s">
        <v>428</v>
      </c>
      <c r="C181" s="199" t="s">
        <v>527</v>
      </c>
      <c r="D181" s="61" t="s">
        <v>906</v>
      </c>
      <c r="E181" s="220" t="s">
        <v>493</v>
      </c>
      <c r="F181" s="117"/>
      <c r="G181" s="118"/>
      <c r="H181" s="116">
        <f t="shared" si="58"/>
        <v>0</v>
      </c>
      <c r="I181" s="215"/>
      <c r="J181" s="216"/>
      <c r="K181" s="116">
        <f t="shared" si="59"/>
        <v>0</v>
      </c>
      <c r="L181" s="219">
        <v>3</v>
      </c>
      <c r="M181" s="219">
        <v>30000</v>
      </c>
      <c r="N181" s="116">
        <f t="shared" si="60"/>
        <v>90000</v>
      </c>
      <c r="O181" s="117">
        <v>11</v>
      </c>
      <c r="P181" s="118">
        <v>8181.8</v>
      </c>
      <c r="Q181" s="116">
        <f t="shared" si="61"/>
        <v>89999.8</v>
      </c>
      <c r="R181" s="117"/>
      <c r="S181" s="118"/>
      <c r="T181" s="116">
        <f t="shared" si="62"/>
        <v>0</v>
      </c>
      <c r="U181" s="117"/>
      <c r="V181" s="118"/>
      <c r="W181" s="116">
        <f t="shared" si="63"/>
        <v>0</v>
      </c>
      <c r="X181" s="119">
        <f t="shared" si="64"/>
        <v>90000</v>
      </c>
      <c r="Y181" s="120">
        <f t="shared" si="65"/>
        <v>89999.8</v>
      </c>
      <c r="Z181" s="120">
        <f t="shared" si="66"/>
        <v>0.19999999999708962</v>
      </c>
      <c r="AA181" s="121">
        <f t="shared" si="67"/>
        <v>2.2222222221898845E-6</v>
      </c>
      <c r="AB181" s="122"/>
      <c r="AC181" s="34"/>
      <c r="AD181" s="34"/>
      <c r="AE181" s="34"/>
      <c r="AF181" s="34"/>
      <c r="AG181" s="34"/>
      <c r="AH181" s="34"/>
    </row>
    <row r="182" spans="1:34" ht="166.2" customHeight="1">
      <c r="A182" s="51" t="s">
        <v>786</v>
      </c>
      <c r="B182" s="212" t="s">
        <v>428</v>
      </c>
      <c r="C182" s="199" t="s">
        <v>907</v>
      </c>
      <c r="D182" s="221" t="s">
        <v>908</v>
      </c>
      <c r="E182" s="222" t="s">
        <v>493</v>
      </c>
      <c r="F182" s="117"/>
      <c r="G182" s="118"/>
      <c r="H182" s="116">
        <f t="shared" si="58"/>
        <v>0</v>
      </c>
      <c r="I182" s="215"/>
      <c r="J182" s="216"/>
      <c r="K182" s="116">
        <f t="shared" si="59"/>
        <v>0</v>
      </c>
      <c r="L182" s="219">
        <v>4</v>
      </c>
      <c r="M182" s="219">
        <v>20000</v>
      </c>
      <c r="N182" s="116">
        <f t="shared" si="60"/>
        <v>80000</v>
      </c>
      <c r="O182" s="117">
        <v>8</v>
      </c>
      <c r="P182" s="118">
        <v>10000</v>
      </c>
      <c r="Q182" s="116">
        <f t="shared" si="61"/>
        <v>80000</v>
      </c>
      <c r="R182" s="117"/>
      <c r="S182" s="118"/>
      <c r="T182" s="116">
        <f t="shared" si="62"/>
        <v>0</v>
      </c>
      <c r="U182" s="117"/>
      <c r="V182" s="118"/>
      <c r="W182" s="116">
        <f t="shared" si="63"/>
        <v>0</v>
      </c>
      <c r="X182" s="119">
        <f t="shared" si="64"/>
        <v>80000</v>
      </c>
      <c r="Y182" s="120">
        <f t="shared" si="65"/>
        <v>80000</v>
      </c>
      <c r="Z182" s="120">
        <f t="shared" si="66"/>
        <v>0</v>
      </c>
      <c r="AA182" s="121">
        <f t="shared" si="67"/>
        <v>0</v>
      </c>
      <c r="AB182" s="122"/>
      <c r="AC182" s="34"/>
      <c r="AD182" s="34"/>
      <c r="AE182" s="34"/>
      <c r="AF182" s="34"/>
      <c r="AG182" s="34"/>
      <c r="AH182" s="34"/>
    </row>
    <row r="183" spans="1:34" ht="130.19999999999999" customHeight="1">
      <c r="A183" s="51" t="s">
        <v>786</v>
      </c>
      <c r="B183" s="212" t="s">
        <v>428</v>
      </c>
      <c r="C183" s="199" t="s">
        <v>909</v>
      </c>
      <c r="D183" s="223" t="s">
        <v>910</v>
      </c>
      <c r="E183" s="222" t="s">
        <v>493</v>
      </c>
      <c r="F183" s="117"/>
      <c r="G183" s="118"/>
      <c r="H183" s="116">
        <f t="shared" si="58"/>
        <v>0</v>
      </c>
      <c r="I183" s="215"/>
      <c r="J183" s="216"/>
      <c r="K183" s="116">
        <f t="shared" si="59"/>
        <v>0</v>
      </c>
      <c r="L183" s="155">
        <v>1</v>
      </c>
      <c r="M183" s="155">
        <v>29000</v>
      </c>
      <c r="N183" s="116">
        <f t="shared" si="60"/>
        <v>29000</v>
      </c>
      <c r="O183" s="117">
        <v>11</v>
      </c>
      <c r="P183" s="118">
        <v>2636.2</v>
      </c>
      <c r="Q183" s="116">
        <f t="shared" si="61"/>
        <v>28998.199999999997</v>
      </c>
      <c r="R183" s="117"/>
      <c r="S183" s="118"/>
      <c r="T183" s="116">
        <f t="shared" si="62"/>
        <v>0</v>
      </c>
      <c r="U183" s="117"/>
      <c r="V183" s="118"/>
      <c r="W183" s="116">
        <f t="shared" si="63"/>
        <v>0</v>
      </c>
      <c r="X183" s="119">
        <f t="shared" si="64"/>
        <v>29000</v>
      </c>
      <c r="Y183" s="120">
        <f t="shared" si="65"/>
        <v>28998.199999999997</v>
      </c>
      <c r="Z183" s="120">
        <f t="shared" si="66"/>
        <v>1.8000000000029104</v>
      </c>
      <c r="AA183" s="121">
        <f t="shared" si="67"/>
        <v>6.206896551734174E-5</v>
      </c>
      <c r="AB183" s="399" t="s">
        <v>330</v>
      </c>
      <c r="AC183" s="34"/>
      <c r="AD183" s="34"/>
      <c r="AE183" s="34"/>
      <c r="AF183" s="34"/>
      <c r="AG183" s="34"/>
      <c r="AH183" s="34"/>
    </row>
    <row r="184" spans="1:34" ht="125.4" customHeight="1">
      <c r="A184" s="51" t="s">
        <v>786</v>
      </c>
      <c r="B184" s="212" t="s">
        <v>428</v>
      </c>
      <c r="C184" s="199" t="s">
        <v>911</v>
      </c>
      <c r="D184" s="61" t="s">
        <v>912</v>
      </c>
      <c r="E184" s="222" t="s">
        <v>493</v>
      </c>
      <c r="F184" s="117"/>
      <c r="G184" s="118"/>
      <c r="H184" s="116">
        <f t="shared" si="58"/>
        <v>0</v>
      </c>
      <c r="I184" s="215"/>
      <c r="J184" s="216"/>
      <c r="K184" s="116">
        <f t="shared" si="59"/>
        <v>0</v>
      </c>
      <c r="L184" s="219">
        <v>2</v>
      </c>
      <c r="M184" s="219">
        <v>15000</v>
      </c>
      <c r="N184" s="116">
        <f t="shared" si="60"/>
        <v>30000</v>
      </c>
      <c r="O184" s="117">
        <v>4</v>
      </c>
      <c r="P184" s="118">
        <v>7900</v>
      </c>
      <c r="Q184" s="116">
        <f t="shared" si="61"/>
        <v>31600</v>
      </c>
      <c r="R184" s="117"/>
      <c r="S184" s="118"/>
      <c r="T184" s="116">
        <f t="shared" si="62"/>
        <v>0</v>
      </c>
      <c r="U184" s="117"/>
      <c r="V184" s="118"/>
      <c r="W184" s="116">
        <f t="shared" si="63"/>
        <v>0</v>
      </c>
      <c r="X184" s="119">
        <f t="shared" si="64"/>
        <v>30000</v>
      </c>
      <c r="Y184" s="120">
        <f t="shared" si="65"/>
        <v>31600</v>
      </c>
      <c r="Z184" s="120">
        <f t="shared" si="66"/>
        <v>-1600</v>
      </c>
      <c r="AA184" s="121">
        <f t="shared" si="67"/>
        <v>-5.3333333333333337E-2</v>
      </c>
      <c r="AB184" s="404" t="s">
        <v>336</v>
      </c>
      <c r="AC184" s="34"/>
      <c r="AD184" s="34"/>
      <c r="AE184" s="34"/>
      <c r="AF184" s="34"/>
      <c r="AG184" s="34"/>
      <c r="AH184" s="34"/>
    </row>
    <row r="185" spans="1:34" ht="118.2" customHeight="1">
      <c r="A185" s="51" t="s">
        <v>786</v>
      </c>
      <c r="B185" s="212" t="s">
        <v>428</v>
      </c>
      <c r="C185" s="199" t="s">
        <v>913</v>
      </c>
      <c r="D185" s="224" t="s">
        <v>914</v>
      </c>
      <c r="E185" s="222" t="s">
        <v>493</v>
      </c>
      <c r="F185" s="117"/>
      <c r="G185" s="118"/>
      <c r="H185" s="116">
        <f t="shared" si="58"/>
        <v>0</v>
      </c>
      <c r="I185" s="215"/>
      <c r="J185" s="216"/>
      <c r="K185" s="116">
        <f t="shared" si="59"/>
        <v>0</v>
      </c>
      <c r="L185" s="155">
        <v>1</v>
      </c>
      <c r="M185" s="155">
        <v>35000</v>
      </c>
      <c r="N185" s="116">
        <f t="shared" si="60"/>
        <v>35000</v>
      </c>
      <c r="O185" s="117">
        <v>11</v>
      </c>
      <c r="P185" s="118">
        <v>3181</v>
      </c>
      <c r="Q185" s="116">
        <f t="shared" si="61"/>
        <v>34991</v>
      </c>
      <c r="R185" s="117"/>
      <c r="S185" s="118"/>
      <c r="T185" s="116">
        <f t="shared" si="62"/>
        <v>0</v>
      </c>
      <c r="U185" s="117"/>
      <c r="V185" s="118"/>
      <c r="W185" s="116">
        <f t="shared" si="63"/>
        <v>0</v>
      </c>
      <c r="X185" s="119">
        <f t="shared" si="64"/>
        <v>35000</v>
      </c>
      <c r="Y185" s="120">
        <f t="shared" si="65"/>
        <v>34991</v>
      </c>
      <c r="Z185" s="120">
        <f t="shared" si="66"/>
        <v>9</v>
      </c>
      <c r="AA185" s="121">
        <f t="shared" si="67"/>
        <v>2.5714285714285715E-4</v>
      </c>
      <c r="AB185" s="399" t="s">
        <v>330</v>
      </c>
      <c r="AC185" s="34"/>
      <c r="AD185" s="34"/>
      <c r="AE185" s="34"/>
      <c r="AF185" s="34"/>
      <c r="AG185" s="34"/>
      <c r="AH185" s="34"/>
    </row>
    <row r="186" spans="1:34" ht="141" customHeight="1">
      <c r="A186" s="51" t="s">
        <v>786</v>
      </c>
      <c r="B186" s="212" t="s">
        <v>428</v>
      </c>
      <c r="C186" s="199" t="s">
        <v>915</v>
      </c>
      <c r="D186" s="61" t="s">
        <v>916</v>
      </c>
      <c r="E186" s="222" t="s">
        <v>493</v>
      </c>
      <c r="F186" s="117"/>
      <c r="G186" s="118"/>
      <c r="H186" s="116">
        <f t="shared" si="58"/>
        <v>0</v>
      </c>
      <c r="I186" s="215"/>
      <c r="J186" s="216"/>
      <c r="K186" s="116">
        <f t="shared" si="59"/>
        <v>0</v>
      </c>
      <c r="L186" s="219">
        <v>1</v>
      </c>
      <c r="M186" s="219">
        <v>30000</v>
      </c>
      <c r="N186" s="116">
        <f t="shared" si="60"/>
        <v>30000</v>
      </c>
      <c r="O186" s="117">
        <v>3</v>
      </c>
      <c r="P186" s="118">
        <v>10000</v>
      </c>
      <c r="Q186" s="116">
        <f t="shared" si="61"/>
        <v>30000</v>
      </c>
      <c r="R186" s="117"/>
      <c r="S186" s="118"/>
      <c r="T186" s="116">
        <f t="shared" si="62"/>
        <v>0</v>
      </c>
      <c r="U186" s="117"/>
      <c r="V186" s="118"/>
      <c r="W186" s="116">
        <f t="shared" si="63"/>
        <v>0</v>
      </c>
      <c r="X186" s="119">
        <f t="shared" si="64"/>
        <v>30000</v>
      </c>
      <c r="Y186" s="120">
        <f t="shared" si="65"/>
        <v>30000</v>
      </c>
      <c r="Z186" s="120">
        <f t="shared" si="66"/>
        <v>0</v>
      </c>
      <c r="AA186" s="121">
        <f t="shared" si="67"/>
        <v>0</v>
      </c>
      <c r="AB186" s="122"/>
      <c r="AC186" s="34"/>
      <c r="AD186" s="34"/>
      <c r="AE186" s="34"/>
      <c r="AF186" s="34"/>
      <c r="AG186" s="34"/>
      <c r="AH186" s="34"/>
    </row>
    <row r="187" spans="1:34" ht="47.4" customHeight="1">
      <c r="A187" s="51" t="s">
        <v>789</v>
      </c>
      <c r="B187" s="212" t="s">
        <v>428</v>
      </c>
      <c r="C187" s="199" t="s">
        <v>525</v>
      </c>
      <c r="D187" s="114" t="s">
        <v>47</v>
      </c>
      <c r="E187" s="128" t="s">
        <v>470</v>
      </c>
      <c r="F187" s="213"/>
      <c r="G187" s="214"/>
      <c r="H187" s="116">
        <f t="shared" si="58"/>
        <v>0</v>
      </c>
      <c r="I187" s="215"/>
      <c r="J187" s="216"/>
      <c r="K187" s="116">
        <f t="shared" si="59"/>
        <v>0</v>
      </c>
      <c r="L187" s="160">
        <v>3</v>
      </c>
      <c r="M187" s="115">
        <v>4000</v>
      </c>
      <c r="N187" s="116">
        <f t="shared" si="60"/>
        <v>12000</v>
      </c>
      <c r="O187" s="117"/>
      <c r="P187" s="118"/>
      <c r="Q187" s="116">
        <f t="shared" si="61"/>
        <v>0</v>
      </c>
      <c r="R187" s="117"/>
      <c r="S187" s="118"/>
      <c r="T187" s="116">
        <f t="shared" si="62"/>
        <v>0</v>
      </c>
      <c r="U187" s="117"/>
      <c r="V187" s="118"/>
      <c r="W187" s="116">
        <f t="shared" si="63"/>
        <v>0</v>
      </c>
      <c r="X187" s="119">
        <f t="shared" si="64"/>
        <v>12000</v>
      </c>
      <c r="Y187" s="120">
        <f t="shared" si="65"/>
        <v>0</v>
      </c>
      <c r="Z187" s="120">
        <f t="shared" si="66"/>
        <v>12000</v>
      </c>
      <c r="AA187" s="121">
        <f t="shared" si="67"/>
        <v>1</v>
      </c>
      <c r="AB187" s="398" t="s">
        <v>326</v>
      </c>
      <c r="AC187" s="34"/>
      <c r="AD187" s="34"/>
      <c r="AE187" s="34"/>
      <c r="AF187" s="34"/>
      <c r="AG187" s="34"/>
      <c r="AH187" s="34"/>
    </row>
    <row r="188" spans="1:34" ht="47.4" customHeight="1" thickBot="1">
      <c r="A188" s="51" t="s">
        <v>291</v>
      </c>
      <c r="B188" s="212" t="s">
        <v>428</v>
      </c>
      <c r="C188" s="199" t="s">
        <v>525</v>
      </c>
      <c r="D188" s="114" t="s">
        <v>47</v>
      </c>
      <c r="E188" s="128" t="s">
        <v>470</v>
      </c>
      <c r="F188" s="114">
        <v>2</v>
      </c>
      <c r="G188" s="114">
        <v>4000</v>
      </c>
      <c r="H188" s="116">
        <f t="shared" si="58"/>
        <v>8000</v>
      </c>
      <c r="I188" s="215"/>
      <c r="J188" s="216"/>
      <c r="K188" s="116">
        <f t="shared" si="59"/>
        <v>0</v>
      </c>
      <c r="L188" s="114">
        <v>1</v>
      </c>
      <c r="M188" s="114">
        <v>4000</v>
      </c>
      <c r="N188" s="116">
        <f t="shared" si="60"/>
        <v>4000</v>
      </c>
      <c r="O188" s="117"/>
      <c r="P188" s="118"/>
      <c r="Q188" s="116">
        <f t="shared" si="61"/>
        <v>0</v>
      </c>
      <c r="R188" s="117"/>
      <c r="S188" s="118"/>
      <c r="T188" s="116">
        <f t="shared" si="62"/>
        <v>0</v>
      </c>
      <c r="U188" s="117"/>
      <c r="V188" s="118"/>
      <c r="W188" s="116">
        <f t="shared" si="63"/>
        <v>0</v>
      </c>
      <c r="X188" s="119">
        <f t="shared" si="64"/>
        <v>12000</v>
      </c>
      <c r="Y188" s="120">
        <f t="shared" si="65"/>
        <v>0</v>
      </c>
      <c r="Z188" s="120">
        <f t="shared" si="66"/>
        <v>12000</v>
      </c>
      <c r="AA188" s="121">
        <f t="shared" si="67"/>
        <v>1</v>
      </c>
      <c r="AB188" s="398" t="s">
        <v>326</v>
      </c>
      <c r="AC188" s="34"/>
      <c r="AD188" s="34"/>
      <c r="AE188" s="34"/>
      <c r="AF188" s="34"/>
      <c r="AG188" s="34"/>
      <c r="AH188" s="34"/>
    </row>
    <row r="189" spans="1:34" ht="66" customHeight="1" thickBot="1">
      <c r="A189" s="45" t="s">
        <v>794</v>
      </c>
      <c r="B189" s="111" t="s">
        <v>428</v>
      </c>
      <c r="C189" s="199" t="s">
        <v>525</v>
      </c>
      <c r="D189" s="58" t="s">
        <v>178</v>
      </c>
      <c r="E189" s="113" t="s">
        <v>493</v>
      </c>
      <c r="F189" s="117"/>
      <c r="G189" s="118"/>
      <c r="H189" s="116">
        <f>F189*G189</f>
        <v>0</v>
      </c>
      <c r="I189" s="117"/>
      <c r="J189" s="118"/>
      <c r="K189" s="116">
        <f>I189*J189</f>
        <v>0</v>
      </c>
      <c r="L189" s="206">
        <v>1</v>
      </c>
      <c r="M189" s="158">
        <v>35000</v>
      </c>
      <c r="N189" s="116">
        <f>L189*M189</f>
        <v>35000</v>
      </c>
      <c r="O189" s="117"/>
      <c r="P189" s="118"/>
      <c r="Q189" s="116">
        <f>O189*P189</f>
        <v>0</v>
      </c>
      <c r="R189" s="117"/>
      <c r="S189" s="118"/>
      <c r="T189" s="116">
        <f>R189*S189</f>
        <v>0</v>
      </c>
      <c r="U189" s="117"/>
      <c r="V189" s="118"/>
      <c r="W189" s="116">
        <f>U189*V189</f>
        <v>0</v>
      </c>
      <c r="X189" s="119">
        <f>H189+N189+T189</f>
        <v>35000</v>
      </c>
      <c r="Y189" s="120">
        <f>K189+Q189+W189</f>
        <v>0</v>
      </c>
      <c r="Z189" s="120">
        <f t="shared" si="56"/>
        <v>35000</v>
      </c>
      <c r="AA189" s="121">
        <f t="shared" si="57"/>
        <v>1</v>
      </c>
      <c r="AB189" s="398" t="s">
        <v>326</v>
      </c>
      <c r="AC189" s="34"/>
      <c r="AD189" s="34"/>
      <c r="AE189" s="34"/>
      <c r="AF189" s="34"/>
      <c r="AG189" s="34"/>
      <c r="AH189" s="34"/>
    </row>
    <row r="190" spans="1:34" ht="30" customHeight="1" thickBot="1">
      <c r="A190" s="51"/>
      <c r="B190" s="130" t="s">
        <v>428</v>
      </c>
      <c r="C190" s="417" t="s">
        <v>527</v>
      </c>
      <c r="D190" s="36" t="s">
        <v>520</v>
      </c>
      <c r="E190" s="217" t="s">
        <v>463</v>
      </c>
      <c r="F190" s="132"/>
      <c r="G190" s="133"/>
      <c r="H190" s="134">
        <f>F190*G190</f>
        <v>0</v>
      </c>
      <c r="I190" s="132"/>
      <c r="J190" s="133"/>
      <c r="K190" s="134">
        <f>I190*J190</f>
        <v>0</v>
      </c>
      <c r="L190" s="132"/>
      <c r="M190" s="133"/>
      <c r="N190" s="134">
        <f>L190*M190</f>
        <v>0</v>
      </c>
      <c r="O190" s="132"/>
      <c r="P190" s="133"/>
      <c r="Q190" s="134">
        <f>O190*P190</f>
        <v>0</v>
      </c>
      <c r="R190" s="132"/>
      <c r="S190" s="133"/>
      <c r="T190" s="134">
        <f>R190*S190</f>
        <v>0</v>
      </c>
      <c r="U190" s="132"/>
      <c r="V190" s="133"/>
      <c r="W190" s="134">
        <f>U190*V190</f>
        <v>0</v>
      </c>
      <c r="X190" s="135">
        <f>H190+N190+T190</f>
        <v>0</v>
      </c>
      <c r="Y190" s="120">
        <f>K190+Q190+W190</f>
        <v>0</v>
      </c>
      <c r="Z190" s="176">
        <f t="shared" si="56"/>
        <v>0</v>
      </c>
      <c r="AA190" s="121" t="e">
        <f t="shared" si="57"/>
        <v>#DIV/0!</v>
      </c>
      <c r="AB190" s="136"/>
      <c r="AC190" s="34"/>
      <c r="AD190" s="34"/>
      <c r="AE190" s="34"/>
      <c r="AF190" s="34"/>
      <c r="AG190" s="34"/>
      <c r="AH190" s="34"/>
    </row>
    <row r="191" spans="1:34" ht="30" customHeight="1">
      <c r="A191" s="51"/>
      <c r="B191" s="177" t="s">
        <v>528</v>
      </c>
      <c r="C191" s="418"/>
      <c r="D191" s="178"/>
      <c r="E191" s="179"/>
      <c r="F191" s="183">
        <f>F175+F171+F153+F80+F76</f>
        <v>2973</v>
      </c>
      <c r="G191" s="196"/>
      <c r="H191" s="182">
        <f>H175+H171+H153+H80+H76</f>
        <v>1666600</v>
      </c>
      <c r="I191" s="183">
        <f>I175+I171+I153+I80+I76</f>
        <v>4677</v>
      </c>
      <c r="J191" s="196"/>
      <c r="K191" s="182">
        <f>K175+K171+K153+K80+K76</f>
        <v>1623300</v>
      </c>
      <c r="L191" s="197">
        <f>L175+L171+L153+L80+L76</f>
        <v>9181</v>
      </c>
      <c r="M191" s="196"/>
      <c r="N191" s="182">
        <f>N175+N171+N153+N80+N76</f>
        <v>1465810</v>
      </c>
      <c r="O191" s="197">
        <f>O175+O171+O153+O80+O76</f>
        <v>6859</v>
      </c>
      <c r="P191" s="196"/>
      <c r="Q191" s="182">
        <f>Q175+Q171+Q153+Q80+Q76</f>
        <v>1238459</v>
      </c>
      <c r="R191" s="197">
        <f>R175+R171+R153+R80+R76</f>
        <v>0</v>
      </c>
      <c r="S191" s="196"/>
      <c r="T191" s="182">
        <f>T175+T171+T153+T80+T76</f>
        <v>0</v>
      </c>
      <c r="U191" s="197">
        <f>U175+U171+U153+U80+U76</f>
        <v>0</v>
      </c>
      <c r="V191" s="196"/>
      <c r="W191" s="182">
        <f>W175+W171+W153+W80+W76</f>
        <v>0</v>
      </c>
      <c r="X191" s="198">
        <f>X175+X171+X153+X80+X76</f>
        <v>3132410</v>
      </c>
      <c r="Y191" s="225">
        <f>Y175+Y171+Y153+Y80+Y76</f>
        <v>2861759</v>
      </c>
      <c r="Z191" s="226">
        <f t="shared" si="56"/>
        <v>270651</v>
      </c>
      <c r="AA191" s="226">
        <f t="shared" si="57"/>
        <v>8.6403440162686238E-2</v>
      </c>
      <c r="AB191" s="187"/>
      <c r="AC191" s="6"/>
      <c r="AD191" s="6"/>
      <c r="AE191" s="6"/>
      <c r="AF191" s="6"/>
      <c r="AG191" s="6"/>
      <c r="AH191" s="6"/>
    </row>
    <row r="192" spans="1:34" ht="30" customHeight="1">
      <c r="A192" s="51"/>
      <c r="B192" s="227" t="s">
        <v>423</v>
      </c>
      <c r="C192" s="420">
        <v>5</v>
      </c>
      <c r="D192" s="227" t="s">
        <v>529</v>
      </c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100"/>
      <c r="Y192" s="100"/>
      <c r="Z192" s="228"/>
      <c r="AA192" s="100"/>
      <c r="AB192" s="101"/>
      <c r="AC192" s="6"/>
      <c r="AD192" s="6"/>
      <c r="AE192" s="6"/>
      <c r="AF192" s="6"/>
      <c r="AG192" s="6"/>
      <c r="AH192" s="6"/>
    </row>
    <row r="193" spans="1:34" ht="30" customHeight="1">
      <c r="A193" s="51"/>
      <c r="B193" s="102" t="s">
        <v>425</v>
      </c>
      <c r="C193" s="415" t="s">
        <v>530</v>
      </c>
      <c r="D193" s="40" t="s">
        <v>531</v>
      </c>
      <c r="E193" s="137"/>
      <c r="F193" s="138">
        <f>SUM(F194:F199)</f>
        <v>4150</v>
      </c>
      <c r="G193" s="139"/>
      <c r="H193" s="140">
        <f>SUM(H194:H199)</f>
        <v>903500</v>
      </c>
      <c r="I193" s="138">
        <f>SUM(I194:I199)</f>
        <v>2460</v>
      </c>
      <c r="J193" s="139"/>
      <c r="K193" s="140">
        <f>SUM(K194:K199)</f>
        <v>559748.4</v>
      </c>
      <c r="L193" s="138">
        <f>SUM(L194:L199)</f>
        <v>0</v>
      </c>
      <c r="M193" s="139"/>
      <c r="N193" s="140">
        <f>SUM(N194:N199)</f>
        <v>0</v>
      </c>
      <c r="O193" s="138">
        <f>SUM(O194:O199)</f>
        <v>0</v>
      </c>
      <c r="P193" s="139"/>
      <c r="Q193" s="140">
        <f>SUM(Q194:Q199)</f>
        <v>0</v>
      </c>
      <c r="R193" s="138">
        <f>SUM(R194:R199)</f>
        <v>0</v>
      </c>
      <c r="S193" s="139"/>
      <c r="T193" s="140">
        <f>SUM(T194:T199)</f>
        <v>0</v>
      </c>
      <c r="U193" s="138">
        <f>SUM(U194:U199)</f>
        <v>0</v>
      </c>
      <c r="V193" s="139"/>
      <c r="W193" s="140">
        <f>SUM(W194:W199)</f>
        <v>0</v>
      </c>
      <c r="X193" s="229">
        <f>SUM(X194:X199)</f>
        <v>903500</v>
      </c>
      <c r="Y193" s="229">
        <f>SUM(Y194:Y199)</f>
        <v>559748.4</v>
      </c>
      <c r="Z193" s="229">
        <f t="shared" ref="Z193:Z211" si="68">X193-Y193</f>
        <v>343751.6</v>
      </c>
      <c r="AA193" s="109">
        <f t="shared" ref="AA193:AA211" si="69">Z193/X193</f>
        <v>0.38046662977310458</v>
      </c>
      <c r="AB193" s="142"/>
      <c r="AC193" s="34"/>
      <c r="AD193" s="34"/>
      <c r="AE193" s="34"/>
      <c r="AF193" s="34"/>
      <c r="AG193" s="34"/>
      <c r="AH193" s="34"/>
    </row>
    <row r="194" spans="1:34" ht="182.4" customHeight="1">
      <c r="A194" s="51" t="s">
        <v>824</v>
      </c>
      <c r="B194" s="111" t="s">
        <v>428</v>
      </c>
      <c r="C194" s="199" t="s">
        <v>532</v>
      </c>
      <c r="D194" s="53" t="s">
        <v>828</v>
      </c>
      <c r="E194" s="205" t="s">
        <v>534</v>
      </c>
      <c r="F194" s="206">
        <v>2500</v>
      </c>
      <c r="G194" s="158">
        <v>200</v>
      </c>
      <c r="H194" s="116">
        <f t="shared" ref="H194:H199" si="70">F194*G194</f>
        <v>500000</v>
      </c>
      <c r="I194" s="201">
        <v>810</v>
      </c>
      <c r="J194" s="202">
        <v>200</v>
      </c>
      <c r="K194" s="116">
        <f t="shared" ref="K194:K199" si="71">I194*J194</f>
        <v>162000</v>
      </c>
      <c r="L194" s="117"/>
      <c r="M194" s="118"/>
      <c r="N194" s="116">
        <f t="shared" ref="N194:N199" si="72">L194*M194</f>
        <v>0</v>
      </c>
      <c r="O194" s="117"/>
      <c r="P194" s="118"/>
      <c r="Q194" s="116">
        <f t="shared" ref="Q194:Q199" si="73">O194*P194</f>
        <v>0</v>
      </c>
      <c r="R194" s="117"/>
      <c r="S194" s="118"/>
      <c r="T194" s="116">
        <f t="shared" ref="T194:T199" si="74">R194*S194</f>
        <v>0</v>
      </c>
      <c r="U194" s="117"/>
      <c r="V194" s="118"/>
      <c r="W194" s="116">
        <f t="shared" ref="W194:W199" si="75">U194*V194</f>
        <v>0</v>
      </c>
      <c r="X194" s="119">
        <f t="shared" ref="X194:X199" si="76">H194+N194+T194</f>
        <v>500000</v>
      </c>
      <c r="Y194" s="120">
        <f t="shared" ref="Y194:Y199" si="77">K194+Q194+W194</f>
        <v>162000</v>
      </c>
      <c r="Z194" s="120">
        <f t="shared" si="68"/>
        <v>338000</v>
      </c>
      <c r="AA194" s="121">
        <f t="shared" si="69"/>
        <v>0.67600000000000005</v>
      </c>
      <c r="AB194" s="399" t="s">
        <v>328</v>
      </c>
      <c r="AC194" s="34"/>
      <c r="AD194" s="34"/>
      <c r="AE194" s="34"/>
      <c r="AF194" s="34"/>
      <c r="AG194" s="34"/>
      <c r="AH194" s="34"/>
    </row>
    <row r="195" spans="1:34" ht="130.19999999999999" customHeight="1">
      <c r="A195" s="51" t="s">
        <v>786</v>
      </c>
      <c r="B195" s="111" t="s">
        <v>428</v>
      </c>
      <c r="C195" s="199" t="s">
        <v>532</v>
      </c>
      <c r="D195" s="209" t="s">
        <v>917</v>
      </c>
      <c r="E195" s="205" t="s">
        <v>534</v>
      </c>
      <c r="F195" s="206">
        <v>330</v>
      </c>
      <c r="G195" s="158">
        <v>250</v>
      </c>
      <c r="H195" s="116">
        <f t="shared" si="70"/>
        <v>82500</v>
      </c>
      <c r="I195" s="117">
        <v>330</v>
      </c>
      <c r="J195" s="118">
        <v>248.48</v>
      </c>
      <c r="K195" s="116">
        <f t="shared" si="71"/>
        <v>81998.399999999994</v>
      </c>
      <c r="L195" s="117"/>
      <c r="M195" s="118"/>
      <c r="N195" s="116">
        <f t="shared" si="72"/>
        <v>0</v>
      </c>
      <c r="O195" s="117"/>
      <c r="P195" s="118"/>
      <c r="Q195" s="116">
        <f t="shared" si="73"/>
        <v>0</v>
      </c>
      <c r="R195" s="117"/>
      <c r="S195" s="118"/>
      <c r="T195" s="116">
        <f t="shared" si="74"/>
        <v>0</v>
      </c>
      <c r="U195" s="117"/>
      <c r="V195" s="118"/>
      <c r="W195" s="116">
        <f t="shared" si="75"/>
        <v>0</v>
      </c>
      <c r="X195" s="119">
        <f t="shared" si="76"/>
        <v>82500</v>
      </c>
      <c r="Y195" s="120">
        <f t="shared" si="77"/>
        <v>81998.399999999994</v>
      </c>
      <c r="Z195" s="120">
        <f>X195-Y195</f>
        <v>501.60000000000582</v>
      </c>
      <c r="AA195" s="121">
        <f>Z195/X195</f>
        <v>6.0800000000000706E-3</v>
      </c>
      <c r="AB195" s="399" t="s">
        <v>330</v>
      </c>
      <c r="AC195" s="34"/>
      <c r="AD195" s="34"/>
      <c r="AE195" s="34"/>
      <c r="AF195" s="34"/>
      <c r="AG195" s="34"/>
      <c r="AH195" s="34"/>
    </row>
    <row r="196" spans="1:34" ht="118.2" customHeight="1">
      <c r="A196" s="51" t="s">
        <v>789</v>
      </c>
      <c r="B196" s="111" t="s">
        <v>428</v>
      </c>
      <c r="C196" s="199" t="s">
        <v>532</v>
      </c>
      <c r="D196" s="209" t="s">
        <v>48</v>
      </c>
      <c r="E196" s="205" t="s">
        <v>534</v>
      </c>
      <c r="F196" s="206">
        <v>750</v>
      </c>
      <c r="G196" s="158">
        <v>250</v>
      </c>
      <c r="H196" s="116">
        <f t="shared" si="70"/>
        <v>187500</v>
      </c>
      <c r="I196" s="117">
        <v>750</v>
      </c>
      <c r="J196" s="118">
        <v>240</v>
      </c>
      <c r="K196" s="116">
        <f t="shared" si="71"/>
        <v>180000</v>
      </c>
      <c r="L196" s="117"/>
      <c r="M196" s="118"/>
      <c r="N196" s="116">
        <f>L196*M196</f>
        <v>0</v>
      </c>
      <c r="O196" s="117"/>
      <c r="P196" s="118"/>
      <c r="Q196" s="116">
        <f>O196*P196</f>
        <v>0</v>
      </c>
      <c r="R196" s="117"/>
      <c r="S196" s="118"/>
      <c r="T196" s="116">
        <f>R196*S196</f>
        <v>0</v>
      </c>
      <c r="U196" s="117"/>
      <c r="V196" s="118"/>
      <c r="W196" s="116">
        <f>U196*V196</f>
        <v>0</v>
      </c>
      <c r="X196" s="119">
        <f>H196+N196+T196</f>
        <v>187500</v>
      </c>
      <c r="Y196" s="120">
        <f>K196+Q196+W196</f>
        <v>180000</v>
      </c>
      <c r="Z196" s="120">
        <f>X196-Y196</f>
        <v>7500</v>
      </c>
      <c r="AA196" s="121">
        <f>Z196/X196</f>
        <v>0.04</v>
      </c>
      <c r="AB196" s="399" t="s">
        <v>330</v>
      </c>
      <c r="AC196" s="34"/>
      <c r="AD196" s="34"/>
      <c r="AE196" s="34"/>
      <c r="AF196" s="34"/>
      <c r="AG196" s="34"/>
      <c r="AH196" s="34"/>
    </row>
    <row r="197" spans="1:34" ht="155.4" customHeight="1">
      <c r="A197" s="51" t="s">
        <v>789</v>
      </c>
      <c r="B197" s="111" t="s">
        <v>428</v>
      </c>
      <c r="C197" s="199" t="s">
        <v>535</v>
      </c>
      <c r="D197" s="209" t="s">
        <v>49</v>
      </c>
      <c r="E197" s="205" t="s">
        <v>848</v>
      </c>
      <c r="F197" s="206">
        <v>120</v>
      </c>
      <c r="G197" s="158">
        <v>175</v>
      </c>
      <c r="H197" s="116">
        <f t="shared" si="70"/>
        <v>21000</v>
      </c>
      <c r="I197" s="117">
        <v>120</v>
      </c>
      <c r="J197" s="118">
        <v>250</v>
      </c>
      <c r="K197" s="116">
        <f t="shared" si="71"/>
        <v>30000</v>
      </c>
      <c r="L197" s="117"/>
      <c r="M197" s="118"/>
      <c r="N197" s="116">
        <f>L197*M197</f>
        <v>0</v>
      </c>
      <c r="O197" s="117"/>
      <c r="P197" s="118"/>
      <c r="Q197" s="116">
        <f>O197*P197</f>
        <v>0</v>
      </c>
      <c r="R197" s="117"/>
      <c r="S197" s="118"/>
      <c r="T197" s="116">
        <f>R197*S197</f>
        <v>0</v>
      </c>
      <c r="U197" s="117"/>
      <c r="V197" s="118"/>
      <c r="W197" s="116">
        <f>U197*V197</f>
        <v>0</v>
      </c>
      <c r="X197" s="119">
        <f>H197+N197+T197</f>
        <v>21000</v>
      </c>
      <c r="Y197" s="120">
        <f>K197+Q197+W197</f>
        <v>30000</v>
      </c>
      <c r="Z197" s="120">
        <f>X197-Y197</f>
        <v>-9000</v>
      </c>
      <c r="AA197" s="121">
        <f>Z197/X197</f>
        <v>-0.42857142857142855</v>
      </c>
      <c r="AB197" s="405" t="s">
        <v>337</v>
      </c>
      <c r="AC197" s="34"/>
      <c r="AD197" s="34"/>
      <c r="AE197" s="34"/>
      <c r="AF197" s="34"/>
      <c r="AG197" s="34"/>
      <c r="AH197" s="34"/>
    </row>
    <row r="198" spans="1:34" ht="135.6" customHeight="1">
      <c r="A198" s="51" t="s">
        <v>291</v>
      </c>
      <c r="B198" s="111" t="s">
        <v>428</v>
      </c>
      <c r="C198" s="199" t="s">
        <v>532</v>
      </c>
      <c r="D198" s="209" t="s">
        <v>299</v>
      </c>
      <c r="E198" s="205" t="s">
        <v>534</v>
      </c>
      <c r="F198" s="206">
        <v>450</v>
      </c>
      <c r="G198" s="158">
        <v>250</v>
      </c>
      <c r="H198" s="116">
        <f t="shared" si="70"/>
        <v>112500</v>
      </c>
      <c r="I198" s="117">
        <v>450</v>
      </c>
      <c r="J198" s="118">
        <v>235</v>
      </c>
      <c r="K198" s="116">
        <f t="shared" si="71"/>
        <v>105750</v>
      </c>
      <c r="L198" s="117"/>
      <c r="M198" s="118"/>
      <c r="N198" s="116">
        <f t="shared" si="72"/>
        <v>0</v>
      </c>
      <c r="O198" s="117"/>
      <c r="P198" s="118"/>
      <c r="Q198" s="116">
        <f t="shared" si="73"/>
        <v>0</v>
      </c>
      <c r="R198" s="117"/>
      <c r="S198" s="118"/>
      <c r="T198" s="116">
        <f t="shared" si="74"/>
        <v>0</v>
      </c>
      <c r="U198" s="117"/>
      <c r="V198" s="118"/>
      <c r="W198" s="116">
        <f t="shared" si="75"/>
        <v>0</v>
      </c>
      <c r="X198" s="119">
        <f t="shared" si="76"/>
        <v>112500</v>
      </c>
      <c r="Y198" s="120">
        <f t="shared" si="77"/>
        <v>105750</v>
      </c>
      <c r="Z198" s="120">
        <f>X198-Y198</f>
        <v>6750</v>
      </c>
      <c r="AA198" s="121">
        <f>Z198/X198</f>
        <v>0.06</v>
      </c>
      <c r="AB198" s="399" t="s">
        <v>338</v>
      </c>
      <c r="AC198" s="34"/>
      <c r="AD198" s="34"/>
      <c r="AE198" s="34"/>
      <c r="AF198" s="34"/>
      <c r="AG198" s="34"/>
      <c r="AH198" s="34"/>
    </row>
    <row r="199" spans="1:34" ht="30" customHeight="1" thickBot="1">
      <c r="A199" s="51"/>
      <c r="B199" s="130" t="s">
        <v>428</v>
      </c>
      <c r="C199" s="413" t="s">
        <v>536</v>
      </c>
      <c r="D199" s="230" t="s">
        <v>533</v>
      </c>
      <c r="E199" s="217" t="s">
        <v>534</v>
      </c>
      <c r="F199" s="132"/>
      <c r="G199" s="133"/>
      <c r="H199" s="134">
        <f t="shared" si="70"/>
        <v>0</v>
      </c>
      <c r="I199" s="132"/>
      <c r="J199" s="133"/>
      <c r="K199" s="134">
        <f t="shared" si="71"/>
        <v>0</v>
      </c>
      <c r="L199" s="132"/>
      <c r="M199" s="133"/>
      <c r="N199" s="134">
        <f t="shared" si="72"/>
        <v>0</v>
      </c>
      <c r="O199" s="132"/>
      <c r="P199" s="133"/>
      <c r="Q199" s="134">
        <f t="shared" si="73"/>
        <v>0</v>
      </c>
      <c r="R199" s="132"/>
      <c r="S199" s="133"/>
      <c r="T199" s="134">
        <f t="shared" si="74"/>
        <v>0</v>
      </c>
      <c r="U199" s="132"/>
      <c r="V199" s="133"/>
      <c r="W199" s="134">
        <f t="shared" si="75"/>
        <v>0</v>
      </c>
      <c r="X199" s="135">
        <f t="shared" si="76"/>
        <v>0</v>
      </c>
      <c r="Y199" s="120">
        <f t="shared" si="77"/>
        <v>0</v>
      </c>
      <c r="Z199" s="120">
        <f t="shared" si="68"/>
        <v>0</v>
      </c>
      <c r="AA199" s="121" t="e">
        <f t="shared" si="69"/>
        <v>#DIV/0!</v>
      </c>
      <c r="AB199" s="136"/>
      <c r="AC199" s="34"/>
      <c r="AD199" s="34"/>
      <c r="AE199" s="34"/>
      <c r="AF199" s="34"/>
      <c r="AG199" s="34"/>
      <c r="AH199" s="34"/>
    </row>
    <row r="200" spans="1:34" ht="30" customHeight="1">
      <c r="A200" s="51"/>
      <c r="B200" s="102" t="s">
        <v>425</v>
      </c>
      <c r="C200" s="415" t="s">
        <v>537</v>
      </c>
      <c r="D200" s="40" t="s">
        <v>538</v>
      </c>
      <c r="E200" s="231"/>
      <c r="F200" s="232">
        <f>SUM(F201:F203)</f>
        <v>0</v>
      </c>
      <c r="G200" s="139"/>
      <c r="H200" s="140">
        <f>SUM(H201:H203)</f>
        <v>0</v>
      </c>
      <c r="I200" s="232">
        <f>SUM(I201:I203)</f>
        <v>0</v>
      </c>
      <c r="J200" s="139"/>
      <c r="K200" s="140">
        <f>SUM(K201:K203)</f>
        <v>0</v>
      </c>
      <c r="L200" s="232">
        <f>SUM(L201:L203)</f>
        <v>0</v>
      </c>
      <c r="M200" s="139"/>
      <c r="N200" s="140">
        <f>SUM(N201:N203)</f>
        <v>0</v>
      </c>
      <c r="O200" s="232">
        <f>SUM(O201:O203)</f>
        <v>0</v>
      </c>
      <c r="P200" s="139"/>
      <c r="Q200" s="140">
        <f>SUM(Q201:Q203)</f>
        <v>0</v>
      </c>
      <c r="R200" s="232">
        <f>SUM(R201:R203)</f>
        <v>0</v>
      </c>
      <c r="S200" s="139"/>
      <c r="T200" s="140">
        <f>SUM(T201:T203)</f>
        <v>0</v>
      </c>
      <c r="U200" s="232">
        <f>SUM(U201:U203)</f>
        <v>0</v>
      </c>
      <c r="V200" s="139"/>
      <c r="W200" s="140">
        <f>SUM(W201:W203)</f>
        <v>0</v>
      </c>
      <c r="X200" s="229">
        <f>SUM(X201:X203)</f>
        <v>0</v>
      </c>
      <c r="Y200" s="229">
        <f>SUM(Y201:Y203)</f>
        <v>0</v>
      </c>
      <c r="Z200" s="229">
        <f t="shared" si="68"/>
        <v>0</v>
      </c>
      <c r="AA200" s="229" t="e">
        <f t="shared" si="69"/>
        <v>#DIV/0!</v>
      </c>
      <c r="AB200" s="142"/>
      <c r="AC200" s="34"/>
      <c r="AD200" s="34"/>
      <c r="AE200" s="34"/>
      <c r="AF200" s="34"/>
      <c r="AG200" s="34"/>
      <c r="AH200" s="34"/>
    </row>
    <row r="201" spans="1:34" ht="30" customHeight="1">
      <c r="A201" s="51"/>
      <c r="B201" s="111" t="s">
        <v>428</v>
      </c>
      <c r="C201" s="412" t="s">
        <v>539</v>
      </c>
      <c r="D201" s="230" t="s">
        <v>540</v>
      </c>
      <c r="E201" s="233" t="s">
        <v>463</v>
      </c>
      <c r="F201" s="117"/>
      <c r="G201" s="118"/>
      <c r="H201" s="116">
        <f>F201*G201</f>
        <v>0</v>
      </c>
      <c r="I201" s="117"/>
      <c r="J201" s="118"/>
      <c r="K201" s="116">
        <f>I201*J201</f>
        <v>0</v>
      </c>
      <c r="L201" s="117"/>
      <c r="M201" s="118"/>
      <c r="N201" s="116">
        <f>L201*M201</f>
        <v>0</v>
      </c>
      <c r="O201" s="117"/>
      <c r="P201" s="118"/>
      <c r="Q201" s="116">
        <f>O201*P201</f>
        <v>0</v>
      </c>
      <c r="R201" s="117"/>
      <c r="S201" s="118"/>
      <c r="T201" s="116">
        <f>R201*S201</f>
        <v>0</v>
      </c>
      <c r="U201" s="117"/>
      <c r="V201" s="118"/>
      <c r="W201" s="116">
        <f>U201*V201</f>
        <v>0</v>
      </c>
      <c r="X201" s="119">
        <f>H201+N201+T201</f>
        <v>0</v>
      </c>
      <c r="Y201" s="120">
        <f>K201+Q201+W201</f>
        <v>0</v>
      </c>
      <c r="Z201" s="120">
        <f t="shared" si="68"/>
        <v>0</v>
      </c>
      <c r="AA201" s="121" t="e">
        <f t="shared" si="69"/>
        <v>#DIV/0!</v>
      </c>
      <c r="AB201" s="122"/>
      <c r="AC201" s="34"/>
      <c r="AD201" s="34"/>
      <c r="AE201" s="34"/>
      <c r="AF201" s="34"/>
      <c r="AG201" s="34"/>
      <c r="AH201" s="34"/>
    </row>
    <row r="202" spans="1:34" ht="30" customHeight="1">
      <c r="A202" s="51"/>
      <c r="B202" s="111" t="s">
        <v>428</v>
      </c>
      <c r="C202" s="412" t="s">
        <v>541</v>
      </c>
      <c r="D202" s="194" t="s">
        <v>540</v>
      </c>
      <c r="E202" s="207" t="s">
        <v>463</v>
      </c>
      <c r="F202" s="117"/>
      <c r="G202" s="118"/>
      <c r="H202" s="116">
        <f>F202*G202</f>
        <v>0</v>
      </c>
      <c r="I202" s="117"/>
      <c r="J202" s="118"/>
      <c r="K202" s="116">
        <f>I202*J202</f>
        <v>0</v>
      </c>
      <c r="L202" s="117"/>
      <c r="M202" s="118"/>
      <c r="N202" s="116">
        <f>L202*M202</f>
        <v>0</v>
      </c>
      <c r="O202" s="117"/>
      <c r="P202" s="118"/>
      <c r="Q202" s="116">
        <f>O202*P202</f>
        <v>0</v>
      </c>
      <c r="R202" s="117"/>
      <c r="S202" s="118"/>
      <c r="T202" s="116">
        <f>R202*S202</f>
        <v>0</v>
      </c>
      <c r="U202" s="117"/>
      <c r="V202" s="118"/>
      <c r="W202" s="116">
        <f>U202*V202</f>
        <v>0</v>
      </c>
      <c r="X202" s="119">
        <f>H202+N202+T202</f>
        <v>0</v>
      </c>
      <c r="Y202" s="120">
        <f>K202+Q202+W202</f>
        <v>0</v>
      </c>
      <c r="Z202" s="120">
        <f t="shared" si="68"/>
        <v>0</v>
      </c>
      <c r="AA202" s="121" t="e">
        <f t="shared" si="69"/>
        <v>#DIV/0!</v>
      </c>
      <c r="AB202" s="122"/>
      <c r="AC202" s="34"/>
      <c r="AD202" s="34"/>
      <c r="AE202" s="34"/>
      <c r="AF202" s="34"/>
      <c r="AG202" s="34"/>
      <c r="AH202" s="34"/>
    </row>
    <row r="203" spans="1:34" ht="30" customHeight="1">
      <c r="A203" s="51"/>
      <c r="B203" s="130" t="s">
        <v>428</v>
      </c>
      <c r="C203" s="413" t="s">
        <v>542</v>
      </c>
      <c r="D203" s="36" t="s">
        <v>540</v>
      </c>
      <c r="E203" s="217" t="s">
        <v>463</v>
      </c>
      <c r="F203" s="132"/>
      <c r="G203" s="133"/>
      <c r="H203" s="134">
        <f>F203*G203</f>
        <v>0</v>
      </c>
      <c r="I203" s="132"/>
      <c r="J203" s="133"/>
      <c r="K203" s="134">
        <f>I203*J203</f>
        <v>0</v>
      </c>
      <c r="L203" s="132"/>
      <c r="M203" s="133"/>
      <c r="N203" s="134">
        <f>L203*M203</f>
        <v>0</v>
      </c>
      <c r="O203" s="132"/>
      <c r="P203" s="133"/>
      <c r="Q203" s="134">
        <f>O203*P203</f>
        <v>0</v>
      </c>
      <c r="R203" s="132"/>
      <c r="S203" s="133"/>
      <c r="T203" s="134">
        <f>R203*S203</f>
        <v>0</v>
      </c>
      <c r="U203" s="132"/>
      <c r="V203" s="133"/>
      <c r="W203" s="134">
        <f>U203*V203</f>
        <v>0</v>
      </c>
      <c r="X203" s="135">
        <f>H203+N203+T203</f>
        <v>0</v>
      </c>
      <c r="Y203" s="120">
        <f>K203+Q203+W203</f>
        <v>0</v>
      </c>
      <c r="Z203" s="120">
        <f t="shared" si="68"/>
        <v>0</v>
      </c>
      <c r="AA203" s="121" t="e">
        <f t="shared" si="69"/>
        <v>#DIV/0!</v>
      </c>
      <c r="AB203" s="136"/>
      <c r="AC203" s="34"/>
      <c r="AD203" s="34"/>
      <c r="AE203" s="34"/>
      <c r="AF203" s="34"/>
      <c r="AG203" s="34"/>
      <c r="AH203" s="34"/>
    </row>
    <row r="204" spans="1:34" ht="53.4" customHeight="1">
      <c r="A204" s="51"/>
      <c r="B204" s="102" t="s">
        <v>425</v>
      </c>
      <c r="C204" s="415" t="s">
        <v>543</v>
      </c>
      <c r="D204" s="234" t="s">
        <v>544</v>
      </c>
      <c r="E204" s="235"/>
      <c r="F204" s="232">
        <f>SUM(F205:F210)</f>
        <v>633</v>
      </c>
      <c r="G204" s="139"/>
      <c r="H204" s="140">
        <f>SUM(H205:H210)</f>
        <v>667500</v>
      </c>
      <c r="I204" s="232">
        <f>SUM(I205:I210)</f>
        <v>632</v>
      </c>
      <c r="J204" s="139"/>
      <c r="K204" s="140">
        <f>SUM(K205:K210)</f>
        <v>547800</v>
      </c>
      <c r="L204" s="232">
        <f>SUM(L205:L210)</f>
        <v>0</v>
      </c>
      <c r="M204" s="139"/>
      <c r="N204" s="140">
        <f>SUM(N205:N210)</f>
        <v>0</v>
      </c>
      <c r="O204" s="232">
        <f>SUM(O205:O210)</f>
        <v>0</v>
      </c>
      <c r="P204" s="139"/>
      <c r="Q204" s="140">
        <f>SUM(Q205:Q210)</f>
        <v>0</v>
      </c>
      <c r="R204" s="232">
        <f>SUM(R205:R210)</f>
        <v>0</v>
      </c>
      <c r="S204" s="139"/>
      <c r="T204" s="140">
        <f>SUM(T205:T210)</f>
        <v>0</v>
      </c>
      <c r="U204" s="232">
        <f>SUM(U205:U210)</f>
        <v>0</v>
      </c>
      <c r="V204" s="139"/>
      <c r="W204" s="140">
        <f>SUM(W205:W210)</f>
        <v>0</v>
      </c>
      <c r="X204" s="229">
        <f>SUM(X205:X210)</f>
        <v>667500</v>
      </c>
      <c r="Y204" s="229">
        <f>SUM(Y205:Y210)</f>
        <v>547800</v>
      </c>
      <c r="Z204" s="229">
        <f t="shared" si="68"/>
        <v>119700</v>
      </c>
      <c r="AA204" s="229">
        <f t="shared" si="69"/>
        <v>0.17932584269662921</v>
      </c>
      <c r="AB204" s="142"/>
      <c r="AC204" s="34"/>
      <c r="AD204" s="34"/>
      <c r="AE204" s="34"/>
      <c r="AF204" s="34"/>
      <c r="AG204" s="34"/>
      <c r="AH204" s="34"/>
    </row>
    <row r="205" spans="1:34" ht="138.6" customHeight="1">
      <c r="A205" s="51" t="s">
        <v>824</v>
      </c>
      <c r="B205" s="111" t="s">
        <v>428</v>
      </c>
      <c r="C205" s="421" t="s">
        <v>545</v>
      </c>
      <c r="D205" s="58" t="s">
        <v>829</v>
      </c>
      <c r="E205" s="205" t="s">
        <v>470</v>
      </c>
      <c r="F205" s="206">
        <v>10</v>
      </c>
      <c r="G205" s="158">
        <v>18000</v>
      </c>
      <c r="H205" s="116">
        <f t="shared" ref="H205:H210" si="78">F205*G205</f>
        <v>180000</v>
      </c>
      <c r="I205" s="117">
        <v>9</v>
      </c>
      <c r="J205" s="118">
        <v>9000</v>
      </c>
      <c r="K205" s="116">
        <f t="shared" ref="K205:K210" si="79">I205*J205</f>
        <v>81000</v>
      </c>
      <c r="L205" s="117"/>
      <c r="M205" s="118"/>
      <c r="N205" s="116">
        <f t="shared" ref="N205:N210" si="80">L205*M205</f>
        <v>0</v>
      </c>
      <c r="O205" s="117"/>
      <c r="P205" s="118"/>
      <c r="Q205" s="116">
        <f t="shared" ref="Q205:Q210" si="81">O205*P205</f>
        <v>0</v>
      </c>
      <c r="R205" s="117"/>
      <c r="S205" s="118"/>
      <c r="T205" s="116">
        <f t="shared" ref="T205:T210" si="82">R205*S205</f>
        <v>0</v>
      </c>
      <c r="U205" s="117"/>
      <c r="V205" s="118"/>
      <c r="W205" s="116">
        <f t="shared" ref="W205:W210" si="83">U205*V205</f>
        <v>0</v>
      </c>
      <c r="X205" s="119">
        <f t="shared" ref="X205:X210" si="84">H205+N205+T205</f>
        <v>180000</v>
      </c>
      <c r="Y205" s="120">
        <f t="shared" ref="Y205:Y210" si="85">K205+Q205+W205</f>
        <v>81000</v>
      </c>
      <c r="Z205" s="120">
        <f t="shared" si="68"/>
        <v>99000</v>
      </c>
      <c r="AA205" s="121">
        <f t="shared" si="69"/>
        <v>0.55000000000000004</v>
      </c>
      <c r="AB205" s="399" t="s">
        <v>329</v>
      </c>
      <c r="AC205" s="33"/>
      <c r="AD205" s="34"/>
      <c r="AE205" s="34"/>
      <c r="AF205" s="34"/>
      <c r="AG205" s="34"/>
      <c r="AH205" s="34"/>
    </row>
    <row r="206" spans="1:34" ht="95.4" customHeight="1">
      <c r="A206" s="51" t="s">
        <v>786</v>
      </c>
      <c r="B206" s="111" t="s">
        <v>428</v>
      </c>
      <c r="C206" s="236" t="s">
        <v>545</v>
      </c>
      <c r="D206" s="237" t="s">
        <v>918</v>
      </c>
      <c r="E206" s="220" t="s">
        <v>919</v>
      </c>
      <c r="F206" s="219">
        <v>330</v>
      </c>
      <c r="G206" s="238">
        <v>600</v>
      </c>
      <c r="H206" s="116">
        <f t="shared" si="78"/>
        <v>198000</v>
      </c>
      <c r="I206" s="117">
        <v>330</v>
      </c>
      <c r="J206" s="118">
        <v>600</v>
      </c>
      <c r="K206" s="116">
        <f t="shared" si="79"/>
        <v>198000</v>
      </c>
      <c r="L206" s="117"/>
      <c r="M206" s="118"/>
      <c r="N206" s="116">
        <f t="shared" si="80"/>
        <v>0</v>
      </c>
      <c r="O206" s="117"/>
      <c r="P206" s="118"/>
      <c r="Q206" s="116">
        <f t="shared" si="81"/>
        <v>0</v>
      </c>
      <c r="R206" s="117"/>
      <c r="S206" s="118"/>
      <c r="T206" s="116">
        <f t="shared" si="82"/>
        <v>0</v>
      </c>
      <c r="U206" s="117"/>
      <c r="V206" s="118"/>
      <c r="W206" s="116">
        <f t="shared" si="83"/>
        <v>0</v>
      </c>
      <c r="X206" s="119">
        <f t="shared" si="84"/>
        <v>198000</v>
      </c>
      <c r="Y206" s="120">
        <f t="shared" si="85"/>
        <v>198000</v>
      </c>
      <c r="Z206" s="120">
        <f>X206-Y206</f>
        <v>0</v>
      </c>
      <c r="AA206" s="121">
        <f>Z206/X206</f>
        <v>0</v>
      </c>
      <c r="AB206" s="122"/>
      <c r="AC206" s="33"/>
      <c r="AD206" s="34"/>
      <c r="AE206" s="34"/>
      <c r="AF206" s="34"/>
      <c r="AG206" s="34"/>
      <c r="AH206" s="34"/>
    </row>
    <row r="207" spans="1:34" ht="193.8" customHeight="1">
      <c r="A207" s="51" t="s">
        <v>789</v>
      </c>
      <c r="B207" s="111" t="s">
        <v>428</v>
      </c>
      <c r="C207" s="236" t="s">
        <v>545</v>
      </c>
      <c r="D207" s="112" t="s">
        <v>50</v>
      </c>
      <c r="E207" s="112" t="s">
        <v>848</v>
      </c>
      <c r="F207" s="112">
        <v>40</v>
      </c>
      <c r="G207" s="112">
        <v>1800</v>
      </c>
      <c r="H207" s="116">
        <f t="shared" si="78"/>
        <v>72000</v>
      </c>
      <c r="I207" s="112">
        <v>40</v>
      </c>
      <c r="J207" s="112">
        <v>1800</v>
      </c>
      <c r="K207" s="116">
        <f t="shared" si="79"/>
        <v>72000</v>
      </c>
      <c r="L207" s="117"/>
      <c r="M207" s="118"/>
      <c r="N207" s="116">
        <f t="shared" si="80"/>
        <v>0</v>
      </c>
      <c r="O207" s="117"/>
      <c r="P207" s="118"/>
      <c r="Q207" s="116">
        <f t="shared" si="81"/>
        <v>0</v>
      </c>
      <c r="R207" s="117"/>
      <c r="S207" s="118"/>
      <c r="T207" s="116">
        <f t="shared" si="82"/>
        <v>0</v>
      </c>
      <c r="U207" s="117"/>
      <c r="V207" s="118"/>
      <c r="W207" s="116">
        <f t="shared" si="83"/>
        <v>0</v>
      </c>
      <c r="X207" s="119">
        <f t="shared" si="84"/>
        <v>72000</v>
      </c>
      <c r="Y207" s="120">
        <f t="shared" si="85"/>
        <v>72000</v>
      </c>
      <c r="Z207" s="120">
        <f>X207-Y207</f>
        <v>0</v>
      </c>
      <c r="AA207" s="121">
        <f>Z207/X207</f>
        <v>0</v>
      </c>
      <c r="AB207" s="122"/>
      <c r="AC207" s="33"/>
      <c r="AD207" s="34"/>
      <c r="AE207" s="34"/>
      <c r="AF207" s="34"/>
      <c r="AG207" s="34"/>
      <c r="AH207" s="34"/>
    </row>
    <row r="208" spans="1:34" ht="87.6" customHeight="1">
      <c r="A208" s="51" t="s">
        <v>789</v>
      </c>
      <c r="B208" s="111" t="s">
        <v>428</v>
      </c>
      <c r="C208" s="236" t="s">
        <v>546</v>
      </c>
      <c r="D208" s="112" t="s">
        <v>51</v>
      </c>
      <c r="E208" s="112" t="s">
        <v>848</v>
      </c>
      <c r="F208" s="112">
        <v>250</v>
      </c>
      <c r="G208" s="112">
        <v>600</v>
      </c>
      <c r="H208" s="116">
        <f t="shared" si="78"/>
        <v>150000</v>
      </c>
      <c r="I208" s="112">
        <v>250</v>
      </c>
      <c r="J208" s="112">
        <v>600</v>
      </c>
      <c r="K208" s="116">
        <f t="shared" si="79"/>
        <v>150000</v>
      </c>
      <c r="L208" s="117"/>
      <c r="M208" s="118"/>
      <c r="N208" s="116">
        <f t="shared" si="80"/>
        <v>0</v>
      </c>
      <c r="O208" s="117"/>
      <c r="P208" s="118"/>
      <c r="Q208" s="116">
        <f t="shared" si="81"/>
        <v>0</v>
      </c>
      <c r="R208" s="117"/>
      <c r="S208" s="118"/>
      <c r="T208" s="116">
        <f t="shared" si="82"/>
        <v>0</v>
      </c>
      <c r="U208" s="117"/>
      <c r="V208" s="118"/>
      <c r="W208" s="116">
        <f t="shared" si="83"/>
        <v>0</v>
      </c>
      <c r="X208" s="119">
        <f t="shared" si="84"/>
        <v>150000</v>
      </c>
      <c r="Y208" s="120">
        <f t="shared" si="85"/>
        <v>150000</v>
      </c>
      <c r="Z208" s="120">
        <f>X208-Y208</f>
        <v>0</v>
      </c>
      <c r="AA208" s="121">
        <f>Z208/X208</f>
        <v>0</v>
      </c>
      <c r="AB208" s="122"/>
      <c r="AC208" s="33"/>
      <c r="AD208" s="34"/>
      <c r="AE208" s="34"/>
      <c r="AF208" s="34"/>
      <c r="AG208" s="34"/>
      <c r="AH208" s="34"/>
    </row>
    <row r="209" spans="1:34" ht="78" customHeight="1">
      <c r="A209" s="51" t="s">
        <v>291</v>
      </c>
      <c r="B209" s="111" t="s">
        <v>428</v>
      </c>
      <c r="C209" s="236" t="s">
        <v>545</v>
      </c>
      <c r="D209" s="58" t="s">
        <v>300</v>
      </c>
      <c r="E209" s="205" t="s">
        <v>470</v>
      </c>
      <c r="F209" s="206">
        <v>3</v>
      </c>
      <c r="G209" s="158">
        <v>22500</v>
      </c>
      <c r="H209" s="116">
        <f t="shared" si="78"/>
        <v>67500</v>
      </c>
      <c r="I209" s="117">
        <v>3</v>
      </c>
      <c r="J209" s="118">
        <v>15600</v>
      </c>
      <c r="K209" s="116">
        <f t="shared" si="79"/>
        <v>46800</v>
      </c>
      <c r="L209" s="117"/>
      <c r="M209" s="118"/>
      <c r="N209" s="116">
        <f t="shared" si="80"/>
        <v>0</v>
      </c>
      <c r="O209" s="117"/>
      <c r="P209" s="118"/>
      <c r="Q209" s="116">
        <f t="shared" si="81"/>
        <v>0</v>
      </c>
      <c r="R209" s="117"/>
      <c r="S209" s="118"/>
      <c r="T209" s="116">
        <f t="shared" si="82"/>
        <v>0</v>
      </c>
      <c r="U209" s="117"/>
      <c r="V209" s="118"/>
      <c r="W209" s="116">
        <f t="shared" si="83"/>
        <v>0</v>
      </c>
      <c r="X209" s="119">
        <f t="shared" si="84"/>
        <v>67500</v>
      </c>
      <c r="Y209" s="120">
        <f t="shared" si="85"/>
        <v>46800</v>
      </c>
      <c r="Z209" s="120">
        <f>X209-Y209</f>
        <v>20700</v>
      </c>
      <c r="AA209" s="121">
        <f>Z209/X209</f>
        <v>0.30666666666666664</v>
      </c>
      <c r="AB209" s="399" t="s">
        <v>339</v>
      </c>
      <c r="AC209" s="33"/>
      <c r="AD209" s="34"/>
      <c r="AE209" s="34"/>
      <c r="AF209" s="34"/>
      <c r="AG209" s="34"/>
      <c r="AH209" s="34"/>
    </row>
    <row r="210" spans="1:34" ht="30" customHeight="1" thickBot="1">
      <c r="A210" s="51"/>
      <c r="B210" s="130" t="s">
        <v>428</v>
      </c>
      <c r="C210" s="413" t="s">
        <v>547</v>
      </c>
      <c r="D210" s="239" t="s">
        <v>469</v>
      </c>
      <c r="E210" s="129" t="s">
        <v>470</v>
      </c>
      <c r="F210" s="145"/>
      <c r="G210" s="146"/>
      <c r="H210" s="147">
        <f t="shared" si="78"/>
        <v>0</v>
      </c>
      <c r="I210" s="145"/>
      <c r="J210" s="146"/>
      <c r="K210" s="147">
        <f t="shared" si="79"/>
        <v>0</v>
      </c>
      <c r="L210" s="145"/>
      <c r="M210" s="146"/>
      <c r="N210" s="147">
        <f t="shared" si="80"/>
        <v>0</v>
      </c>
      <c r="O210" s="145"/>
      <c r="P210" s="146"/>
      <c r="Q210" s="147">
        <f t="shared" si="81"/>
        <v>0</v>
      </c>
      <c r="R210" s="145"/>
      <c r="S210" s="146"/>
      <c r="T210" s="147">
        <f t="shared" si="82"/>
        <v>0</v>
      </c>
      <c r="U210" s="145"/>
      <c r="V210" s="146"/>
      <c r="W210" s="147">
        <f t="shared" si="83"/>
        <v>0</v>
      </c>
      <c r="X210" s="135">
        <f t="shared" si="84"/>
        <v>0</v>
      </c>
      <c r="Y210" s="120">
        <f t="shared" si="85"/>
        <v>0</v>
      </c>
      <c r="Z210" s="120">
        <f t="shared" si="68"/>
        <v>0</v>
      </c>
      <c r="AA210" s="121" t="e">
        <f t="shared" si="69"/>
        <v>#DIV/0!</v>
      </c>
      <c r="AB210" s="148"/>
      <c r="AC210" s="34"/>
      <c r="AD210" s="34"/>
      <c r="AE210" s="34"/>
      <c r="AF210" s="34"/>
      <c r="AG210" s="34"/>
      <c r="AH210" s="34"/>
    </row>
    <row r="211" spans="1:34" ht="39.75" customHeight="1">
      <c r="A211" s="51"/>
      <c r="B211" s="480" t="s">
        <v>548</v>
      </c>
      <c r="C211" s="463"/>
      <c r="D211" s="463"/>
      <c r="E211" s="464"/>
      <c r="F211" s="196"/>
      <c r="G211" s="196"/>
      <c r="H211" s="182">
        <f>H193+H200+H204</f>
        <v>1571000</v>
      </c>
      <c r="I211" s="196"/>
      <c r="J211" s="196"/>
      <c r="K211" s="182">
        <f>K193+K200+K204</f>
        <v>1107548.3999999999</v>
      </c>
      <c r="L211" s="196"/>
      <c r="M211" s="196"/>
      <c r="N211" s="182">
        <f>N193+N200+N204</f>
        <v>0</v>
      </c>
      <c r="O211" s="196"/>
      <c r="P211" s="196"/>
      <c r="Q211" s="182">
        <f>Q193+Q200+Q204</f>
        <v>0</v>
      </c>
      <c r="R211" s="196"/>
      <c r="S211" s="196"/>
      <c r="T211" s="182">
        <f>T193+T200+T204</f>
        <v>0</v>
      </c>
      <c r="U211" s="196"/>
      <c r="V211" s="196"/>
      <c r="W211" s="182">
        <f>W193+W200+W204</f>
        <v>0</v>
      </c>
      <c r="X211" s="198">
        <f>X193+X200+X204</f>
        <v>1571000</v>
      </c>
      <c r="Y211" s="198">
        <f>Y193+Y200+Y204</f>
        <v>1107548.3999999999</v>
      </c>
      <c r="Z211" s="198">
        <f t="shared" si="68"/>
        <v>463451.60000000009</v>
      </c>
      <c r="AA211" s="198">
        <f t="shared" si="69"/>
        <v>0.29500420114576709</v>
      </c>
      <c r="AB211" s="187"/>
      <c r="AC211" s="4"/>
      <c r="AD211" s="6"/>
      <c r="AE211" s="6"/>
      <c r="AF211" s="6"/>
      <c r="AG211" s="6"/>
      <c r="AH211" s="6"/>
    </row>
    <row r="212" spans="1:34" ht="30" customHeight="1">
      <c r="A212" s="51"/>
      <c r="B212" s="188" t="s">
        <v>423</v>
      </c>
      <c r="C212" s="419">
        <v>6</v>
      </c>
      <c r="D212" s="188" t="s">
        <v>549</v>
      </c>
      <c r="E212" s="18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100"/>
      <c r="Y212" s="100"/>
      <c r="Z212" s="228"/>
      <c r="AA212" s="100"/>
      <c r="AB212" s="101"/>
      <c r="AC212" s="6"/>
      <c r="AD212" s="6"/>
      <c r="AE212" s="6"/>
      <c r="AF212" s="6"/>
      <c r="AG212" s="6"/>
      <c r="AH212" s="6"/>
    </row>
    <row r="213" spans="1:34" ht="30" customHeight="1">
      <c r="A213" s="51"/>
      <c r="B213" s="102" t="s">
        <v>425</v>
      </c>
      <c r="C213" s="415" t="s">
        <v>550</v>
      </c>
      <c r="D213" s="37" t="s">
        <v>551</v>
      </c>
      <c r="E213" s="104"/>
      <c r="F213" s="105">
        <f>SUM(F214:F289)</f>
        <v>1768</v>
      </c>
      <c r="G213" s="106"/>
      <c r="H213" s="107">
        <f>SUM(H214:H289)</f>
        <v>194493</v>
      </c>
      <c r="I213" s="105">
        <f>SUM(I214:I289)</f>
        <v>1768</v>
      </c>
      <c r="J213" s="106"/>
      <c r="K213" s="107">
        <f>SUM(K214:K289)</f>
        <v>183953</v>
      </c>
      <c r="L213" s="105">
        <f>SUM(L214:L289)</f>
        <v>24623</v>
      </c>
      <c r="M213" s="106"/>
      <c r="N213" s="107">
        <f>SUM(N214:N289)</f>
        <v>657815</v>
      </c>
      <c r="O213" s="105">
        <f>SUM(O214:O289)</f>
        <v>24483</v>
      </c>
      <c r="P213" s="106"/>
      <c r="Q213" s="107">
        <f>SUM(Q214:Q289)</f>
        <v>454755.99979999999</v>
      </c>
      <c r="R213" s="105">
        <f>SUM(R214:R289)</f>
        <v>0</v>
      </c>
      <c r="S213" s="106"/>
      <c r="T213" s="107">
        <f>SUM(T214:T289)</f>
        <v>0</v>
      </c>
      <c r="U213" s="105">
        <f>SUM(U214:U289)</f>
        <v>0</v>
      </c>
      <c r="V213" s="106"/>
      <c r="W213" s="107">
        <f>SUM(W214:W289)</f>
        <v>0</v>
      </c>
      <c r="X213" s="107">
        <f>SUM(X214:X289)</f>
        <v>852308</v>
      </c>
      <c r="Y213" s="107">
        <f>SUM(Y214:Y289)</f>
        <v>638708.99979999999</v>
      </c>
      <c r="Z213" s="107">
        <f t="shared" ref="Z213:Z222" si="86">X213-Y213</f>
        <v>213599.00020000001</v>
      </c>
      <c r="AA213" s="109">
        <f t="shared" ref="AA213:AA222" si="87">Z213/X213</f>
        <v>0.25061245488720041</v>
      </c>
      <c r="AB213" s="110"/>
      <c r="AC213" s="32"/>
      <c r="AD213" s="32"/>
      <c r="AE213" s="32"/>
      <c r="AF213" s="32"/>
      <c r="AG213" s="32"/>
      <c r="AH213" s="32"/>
    </row>
    <row r="214" spans="1:34" ht="42" customHeight="1">
      <c r="A214" s="51" t="s">
        <v>824</v>
      </c>
      <c r="B214" s="111" t="s">
        <v>428</v>
      </c>
      <c r="C214" s="199" t="s">
        <v>552</v>
      </c>
      <c r="D214" s="112" t="s">
        <v>830</v>
      </c>
      <c r="E214" s="205" t="s">
        <v>463</v>
      </c>
      <c r="F214" s="112">
        <v>250</v>
      </c>
      <c r="G214" s="112">
        <v>32</v>
      </c>
      <c r="H214" s="116">
        <f t="shared" ref="H214:H222" si="88">F214*G214</f>
        <v>8000</v>
      </c>
      <c r="I214" s="117">
        <v>250</v>
      </c>
      <c r="J214" s="118">
        <v>32</v>
      </c>
      <c r="K214" s="116">
        <f t="shared" ref="K214:K222" si="89">I214*J214</f>
        <v>8000</v>
      </c>
      <c r="L214" s="117"/>
      <c r="M214" s="118"/>
      <c r="N214" s="116">
        <f t="shared" ref="N214:N222" si="90">L214*M214</f>
        <v>0</v>
      </c>
      <c r="O214" s="117"/>
      <c r="P214" s="118"/>
      <c r="Q214" s="116">
        <f t="shared" ref="Q214:Q222" si="91">O214*P214</f>
        <v>0</v>
      </c>
      <c r="R214" s="117"/>
      <c r="S214" s="118"/>
      <c r="T214" s="116">
        <f t="shared" ref="T214:T221" si="92">R214*S214</f>
        <v>0</v>
      </c>
      <c r="U214" s="117"/>
      <c r="V214" s="118"/>
      <c r="W214" s="116">
        <f t="shared" ref="W214:W221" si="93">U214*V214</f>
        <v>0</v>
      </c>
      <c r="X214" s="119">
        <f t="shared" ref="X214:X222" si="94">H214+N214+T214</f>
        <v>8000</v>
      </c>
      <c r="Y214" s="120">
        <f t="shared" ref="Y214:Y222" si="95">K214+Q214+W214</f>
        <v>8000</v>
      </c>
      <c r="Z214" s="120">
        <f t="shared" si="86"/>
        <v>0</v>
      </c>
      <c r="AA214" s="121">
        <f t="shared" si="87"/>
        <v>0</v>
      </c>
      <c r="AB214" s="122"/>
      <c r="AC214" s="34"/>
      <c r="AD214" s="34"/>
      <c r="AE214" s="34"/>
      <c r="AF214" s="34"/>
      <c r="AG214" s="34"/>
      <c r="AH214" s="34"/>
    </row>
    <row r="215" spans="1:34" ht="49.8" customHeight="1">
      <c r="A215" s="51" t="s">
        <v>824</v>
      </c>
      <c r="B215" s="111" t="s">
        <v>428</v>
      </c>
      <c r="C215" s="199" t="s">
        <v>554</v>
      </c>
      <c r="D215" s="112" t="s">
        <v>831</v>
      </c>
      <c r="E215" s="205" t="s">
        <v>463</v>
      </c>
      <c r="F215" s="112">
        <v>250</v>
      </c>
      <c r="G215" s="112">
        <v>32</v>
      </c>
      <c r="H215" s="116">
        <f t="shared" si="88"/>
        <v>8000</v>
      </c>
      <c r="I215" s="117">
        <v>250</v>
      </c>
      <c r="J215" s="118">
        <v>32</v>
      </c>
      <c r="K215" s="116">
        <f t="shared" si="89"/>
        <v>8000</v>
      </c>
      <c r="L215" s="117"/>
      <c r="M215" s="118"/>
      <c r="N215" s="116">
        <f t="shared" si="90"/>
        <v>0</v>
      </c>
      <c r="O215" s="117"/>
      <c r="P215" s="118"/>
      <c r="Q215" s="116">
        <f t="shared" si="91"/>
        <v>0</v>
      </c>
      <c r="R215" s="117"/>
      <c r="S215" s="118"/>
      <c r="T215" s="116">
        <f t="shared" si="92"/>
        <v>0</v>
      </c>
      <c r="U215" s="117"/>
      <c r="V215" s="118"/>
      <c r="W215" s="116">
        <f t="shared" si="93"/>
        <v>0</v>
      </c>
      <c r="X215" s="119">
        <f t="shared" si="94"/>
        <v>8000</v>
      </c>
      <c r="Y215" s="120">
        <f t="shared" si="95"/>
        <v>8000</v>
      </c>
      <c r="Z215" s="120">
        <f t="shared" si="86"/>
        <v>0</v>
      </c>
      <c r="AA215" s="121">
        <f t="shared" si="87"/>
        <v>0</v>
      </c>
      <c r="AB215" s="122"/>
      <c r="AC215" s="34"/>
      <c r="AD215" s="34"/>
      <c r="AE215" s="34"/>
      <c r="AF215" s="34"/>
      <c r="AG215" s="34"/>
      <c r="AH215" s="34"/>
    </row>
    <row r="216" spans="1:34" ht="48.6" customHeight="1">
      <c r="A216" s="51" t="s">
        <v>824</v>
      </c>
      <c r="B216" s="111" t="s">
        <v>428</v>
      </c>
      <c r="C216" s="199" t="s">
        <v>555</v>
      </c>
      <c r="D216" s="112" t="s">
        <v>832</v>
      </c>
      <c r="E216" s="205" t="s">
        <v>463</v>
      </c>
      <c r="F216" s="112">
        <v>120</v>
      </c>
      <c r="G216" s="112">
        <v>80</v>
      </c>
      <c r="H216" s="116">
        <f t="shared" si="88"/>
        <v>9600</v>
      </c>
      <c r="I216" s="117">
        <v>120</v>
      </c>
      <c r="J216" s="118">
        <v>80</v>
      </c>
      <c r="K216" s="116">
        <f t="shared" si="89"/>
        <v>9600</v>
      </c>
      <c r="L216" s="117"/>
      <c r="M216" s="118"/>
      <c r="N216" s="116">
        <f t="shared" si="90"/>
        <v>0</v>
      </c>
      <c r="O216" s="117"/>
      <c r="P216" s="118"/>
      <c r="Q216" s="116">
        <f t="shared" si="91"/>
        <v>0</v>
      </c>
      <c r="R216" s="117"/>
      <c r="S216" s="118"/>
      <c r="T216" s="116">
        <f t="shared" si="92"/>
        <v>0</v>
      </c>
      <c r="U216" s="117"/>
      <c r="V216" s="118"/>
      <c r="W216" s="116">
        <f t="shared" si="93"/>
        <v>0</v>
      </c>
      <c r="X216" s="119">
        <f t="shared" si="94"/>
        <v>9600</v>
      </c>
      <c r="Y216" s="120">
        <f t="shared" si="95"/>
        <v>9600</v>
      </c>
      <c r="Z216" s="120">
        <f t="shared" si="86"/>
        <v>0</v>
      </c>
      <c r="AA216" s="121">
        <f t="shared" si="87"/>
        <v>0</v>
      </c>
      <c r="AB216" s="122"/>
      <c r="AC216" s="34"/>
      <c r="AD216" s="34"/>
      <c r="AE216" s="34"/>
      <c r="AF216" s="34"/>
      <c r="AG216" s="34"/>
      <c r="AH216" s="34"/>
    </row>
    <row r="217" spans="1:34" ht="64.2" customHeight="1">
      <c r="A217" s="51" t="s">
        <v>824</v>
      </c>
      <c r="B217" s="111" t="s">
        <v>428</v>
      </c>
      <c r="C217" s="199" t="s">
        <v>833</v>
      </c>
      <c r="D217" s="112" t="s">
        <v>834</v>
      </c>
      <c r="E217" s="205" t="s">
        <v>463</v>
      </c>
      <c r="F217" s="112">
        <v>20</v>
      </c>
      <c r="G217" s="112">
        <v>120</v>
      </c>
      <c r="H217" s="116">
        <f t="shared" si="88"/>
        <v>2400</v>
      </c>
      <c r="I217" s="117">
        <v>20</v>
      </c>
      <c r="J217" s="118">
        <v>82</v>
      </c>
      <c r="K217" s="116">
        <f t="shared" si="89"/>
        <v>1640</v>
      </c>
      <c r="L217" s="117"/>
      <c r="M217" s="118"/>
      <c r="N217" s="116">
        <f t="shared" si="90"/>
        <v>0</v>
      </c>
      <c r="O217" s="117"/>
      <c r="P217" s="118"/>
      <c r="Q217" s="116">
        <f t="shared" si="91"/>
        <v>0</v>
      </c>
      <c r="R217" s="117"/>
      <c r="S217" s="118"/>
      <c r="T217" s="116">
        <f t="shared" si="92"/>
        <v>0</v>
      </c>
      <c r="U217" s="117"/>
      <c r="V217" s="118"/>
      <c r="W217" s="116">
        <f t="shared" si="93"/>
        <v>0</v>
      </c>
      <c r="X217" s="119">
        <f t="shared" si="94"/>
        <v>2400</v>
      </c>
      <c r="Y217" s="120">
        <f t="shared" si="95"/>
        <v>1640</v>
      </c>
      <c r="Z217" s="120">
        <f t="shared" si="86"/>
        <v>760</v>
      </c>
      <c r="AA217" s="121">
        <f t="shared" si="87"/>
        <v>0.31666666666666665</v>
      </c>
      <c r="AB217" s="495" t="s">
        <v>327</v>
      </c>
      <c r="AC217" s="34"/>
      <c r="AD217" s="34"/>
      <c r="AE217" s="34"/>
      <c r="AF217" s="34"/>
      <c r="AG217" s="34"/>
      <c r="AH217" s="34"/>
    </row>
    <row r="218" spans="1:34" ht="43.8" customHeight="1">
      <c r="A218" s="51" t="s">
        <v>824</v>
      </c>
      <c r="B218" s="111" t="s">
        <v>428</v>
      </c>
      <c r="C218" s="199" t="s">
        <v>835</v>
      </c>
      <c r="D218" s="112" t="s">
        <v>836</v>
      </c>
      <c r="E218" s="205" t="s">
        <v>463</v>
      </c>
      <c r="F218" s="112">
        <v>90</v>
      </c>
      <c r="G218" s="112">
        <v>75</v>
      </c>
      <c r="H218" s="116">
        <f t="shared" si="88"/>
        <v>6750</v>
      </c>
      <c r="I218" s="117">
        <v>90</v>
      </c>
      <c r="J218" s="118">
        <v>23</v>
      </c>
      <c r="K218" s="116">
        <f t="shared" si="89"/>
        <v>2070</v>
      </c>
      <c r="L218" s="117"/>
      <c r="M218" s="118"/>
      <c r="N218" s="116">
        <f t="shared" si="90"/>
        <v>0</v>
      </c>
      <c r="O218" s="117"/>
      <c r="P218" s="118"/>
      <c r="Q218" s="116">
        <f t="shared" si="91"/>
        <v>0</v>
      </c>
      <c r="R218" s="117"/>
      <c r="S218" s="118"/>
      <c r="T218" s="116">
        <f t="shared" si="92"/>
        <v>0</v>
      </c>
      <c r="U218" s="117"/>
      <c r="V218" s="118"/>
      <c r="W218" s="116">
        <f t="shared" si="93"/>
        <v>0</v>
      </c>
      <c r="X218" s="119">
        <f t="shared" si="94"/>
        <v>6750</v>
      </c>
      <c r="Y218" s="120">
        <f t="shared" si="95"/>
        <v>2070</v>
      </c>
      <c r="Z218" s="120">
        <f t="shared" si="86"/>
        <v>4680</v>
      </c>
      <c r="AA218" s="121">
        <f t="shared" si="87"/>
        <v>0.69333333333333336</v>
      </c>
      <c r="AB218" s="496"/>
      <c r="AC218" s="34"/>
      <c r="AD218" s="34"/>
      <c r="AE218" s="34"/>
      <c r="AF218" s="34"/>
      <c r="AG218" s="34"/>
      <c r="AH218" s="34"/>
    </row>
    <row r="219" spans="1:34" ht="46.2" customHeight="1">
      <c r="A219" s="51" t="s">
        <v>824</v>
      </c>
      <c r="B219" s="111" t="s">
        <v>428</v>
      </c>
      <c r="C219" s="199" t="s">
        <v>837</v>
      </c>
      <c r="D219" s="112" t="s">
        <v>838</v>
      </c>
      <c r="E219" s="205" t="s">
        <v>463</v>
      </c>
      <c r="F219" s="112">
        <v>30</v>
      </c>
      <c r="G219" s="112">
        <v>210</v>
      </c>
      <c r="H219" s="116">
        <f t="shared" si="88"/>
        <v>6300</v>
      </c>
      <c r="I219" s="132">
        <v>30</v>
      </c>
      <c r="J219" s="133">
        <v>40</v>
      </c>
      <c r="K219" s="116">
        <f t="shared" si="89"/>
        <v>1200</v>
      </c>
      <c r="L219" s="117"/>
      <c r="M219" s="118"/>
      <c r="N219" s="116">
        <f t="shared" si="90"/>
        <v>0</v>
      </c>
      <c r="O219" s="117"/>
      <c r="P219" s="118"/>
      <c r="Q219" s="116">
        <f t="shared" si="91"/>
        <v>0</v>
      </c>
      <c r="R219" s="117"/>
      <c r="S219" s="118"/>
      <c r="T219" s="116">
        <f t="shared" si="92"/>
        <v>0</v>
      </c>
      <c r="U219" s="117"/>
      <c r="V219" s="118"/>
      <c r="W219" s="116">
        <f t="shared" si="93"/>
        <v>0</v>
      </c>
      <c r="X219" s="119">
        <f t="shared" si="94"/>
        <v>6300</v>
      </c>
      <c r="Y219" s="120">
        <f t="shared" si="95"/>
        <v>1200</v>
      </c>
      <c r="Z219" s="120">
        <f t="shared" si="86"/>
        <v>5100</v>
      </c>
      <c r="AA219" s="121">
        <f t="shared" si="87"/>
        <v>0.80952380952380953</v>
      </c>
      <c r="AB219" s="497"/>
      <c r="AC219" s="34"/>
      <c r="AD219" s="34"/>
      <c r="AE219" s="34"/>
      <c r="AF219" s="34"/>
      <c r="AG219" s="34"/>
      <c r="AH219" s="34"/>
    </row>
    <row r="220" spans="1:34" ht="43.8" customHeight="1">
      <c r="A220" s="51" t="s">
        <v>786</v>
      </c>
      <c r="B220" s="111" t="s">
        <v>428</v>
      </c>
      <c r="C220" s="199" t="s">
        <v>552</v>
      </c>
      <c r="D220" s="112" t="s">
        <v>830</v>
      </c>
      <c r="E220" s="205" t="s">
        <v>463</v>
      </c>
      <c r="F220" s="117"/>
      <c r="G220" s="118"/>
      <c r="H220" s="116">
        <f t="shared" si="88"/>
        <v>0</v>
      </c>
      <c r="I220" s="117"/>
      <c r="J220" s="118"/>
      <c r="K220" s="116">
        <f t="shared" si="89"/>
        <v>0</v>
      </c>
      <c r="L220" s="112">
        <v>100</v>
      </c>
      <c r="M220" s="112">
        <v>32</v>
      </c>
      <c r="N220" s="116">
        <f t="shared" si="90"/>
        <v>3200</v>
      </c>
      <c r="O220" s="112">
        <v>100</v>
      </c>
      <c r="P220" s="112">
        <v>32</v>
      </c>
      <c r="Q220" s="116">
        <f t="shared" si="91"/>
        <v>3200</v>
      </c>
      <c r="R220" s="117"/>
      <c r="S220" s="118"/>
      <c r="T220" s="116">
        <f t="shared" si="92"/>
        <v>0</v>
      </c>
      <c r="U220" s="117"/>
      <c r="V220" s="118"/>
      <c r="W220" s="116">
        <f t="shared" si="93"/>
        <v>0</v>
      </c>
      <c r="X220" s="119">
        <f t="shared" si="94"/>
        <v>3200</v>
      </c>
      <c r="Y220" s="120">
        <f t="shared" si="95"/>
        <v>3200</v>
      </c>
      <c r="Z220" s="120">
        <f t="shared" si="86"/>
        <v>0</v>
      </c>
      <c r="AA220" s="121">
        <f t="shared" si="87"/>
        <v>0</v>
      </c>
      <c r="AB220" s="122"/>
      <c r="AC220" s="34"/>
      <c r="AD220" s="34"/>
      <c r="AE220" s="34"/>
      <c r="AF220" s="34"/>
      <c r="AG220" s="34"/>
      <c r="AH220" s="34"/>
    </row>
    <row r="221" spans="1:34" s="56" customFormat="1" ht="49.2" customHeight="1">
      <c r="A221" s="51" t="s">
        <v>786</v>
      </c>
      <c r="B221" s="240" t="s">
        <v>428</v>
      </c>
      <c r="C221" s="199" t="s">
        <v>554</v>
      </c>
      <c r="D221" s="112" t="s">
        <v>831</v>
      </c>
      <c r="E221" s="205" t="s">
        <v>463</v>
      </c>
      <c r="F221" s="201"/>
      <c r="G221" s="202"/>
      <c r="H221" s="241">
        <f t="shared" si="88"/>
        <v>0</v>
      </c>
      <c r="I221" s="201"/>
      <c r="J221" s="202"/>
      <c r="K221" s="241">
        <f t="shared" si="89"/>
        <v>0</v>
      </c>
      <c r="L221" s="112">
        <v>100</v>
      </c>
      <c r="M221" s="112">
        <v>32</v>
      </c>
      <c r="N221" s="241">
        <f t="shared" si="90"/>
        <v>3200</v>
      </c>
      <c r="O221" s="112">
        <v>100</v>
      </c>
      <c r="P221" s="112">
        <v>32</v>
      </c>
      <c r="Q221" s="241">
        <f t="shared" si="91"/>
        <v>3200</v>
      </c>
      <c r="R221" s="201"/>
      <c r="S221" s="202"/>
      <c r="T221" s="241">
        <f t="shared" si="92"/>
        <v>0</v>
      </c>
      <c r="U221" s="201"/>
      <c r="V221" s="202"/>
      <c r="W221" s="241">
        <f t="shared" si="93"/>
        <v>0</v>
      </c>
      <c r="X221" s="242">
        <f t="shared" si="94"/>
        <v>3200</v>
      </c>
      <c r="Y221" s="243">
        <f t="shared" si="95"/>
        <v>3200</v>
      </c>
      <c r="Z221" s="243">
        <f t="shared" si="86"/>
        <v>0</v>
      </c>
      <c r="AA221" s="244">
        <f t="shared" si="87"/>
        <v>0</v>
      </c>
      <c r="AB221" s="245"/>
      <c r="AC221" s="55"/>
      <c r="AD221" s="55"/>
      <c r="AE221" s="55"/>
      <c r="AF221" s="55"/>
      <c r="AG221" s="55"/>
      <c r="AH221" s="55"/>
    </row>
    <row r="222" spans="1:34" ht="87" customHeight="1">
      <c r="A222" s="51" t="s">
        <v>789</v>
      </c>
      <c r="B222" s="111" t="s">
        <v>428</v>
      </c>
      <c r="C222" s="199" t="s">
        <v>552</v>
      </c>
      <c r="D222" s="211" t="s">
        <v>52</v>
      </c>
      <c r="E222" s="112" t="s">
        <v>463</v>
      </c>
      <c r="F222" s="211"/>
      <c r="G222" s="246"/>
      <c r="H222" s="116">
        <f t="shared" si="88"/>
        <v>0</v>
      </c>
      <c r="I222" s="117"/>
      <c r="J222" s="118"/>
      <c r="K222" s="116">
        <f t="shared" si="89"/>
        <v>0</v>
      </c>
      <c r="L222" s="211">
        <v>100</v>
      </c>
      <c r="M222" s="246">
        <v>20</v>
      </c>
      <c r="N222" s="116">
        <f t="shared" si="90"/>
        <v>2000</v>
      </c>
      <c r="O222" s="117">
        <v>100</v>
      </c>
      <c r="P222" s="118">
        <v>9.1999999999999993</v>
      </c>
      <c r="Q222" s="116">
        <f t="shared" si="91"/>
        <v>919.99999999999989</v>
      </c>
      <c r="R222" s="117"/>
      <c r="S222" s="118"/>
      <c r="T222" s="116"/>
      <c r="U222" s="117"/>
      <c r="V222" s="118"/>
      <c r="W222" s="116"/>
      <c r="X222" s="119">
        <f t="shared" si="94"/>
        <v>2000</v>
      </c>
      <c r="Y222" s="120">
        <f t="shared" si="95"/>
        <v>919.99999999999989</v>
      </c>
      <c r="Z222" s="120">
        <f t="shared" si="86"/>
        <v>1080</v>
      </c>
      <c r="AA222" s="121">
        <f t="shared" si="87"/>
        <v>0.54</v>
      </c>
      <c r="AB222" s="495" t="s">
        <v>327</v>
      </c>
      <c r="AC222" s="34"/>
      <c r="AD222" s="34"/>
      <c r="AE222" s="34"/>
      <c r="AF222" s="34"/>
      <c r="AG222" s="34"/>
      <c r="AH222" s="34"/>
    </row>
    <row r="223" spans="1:34" ht="54.6" customHeight="1">
      <c r="A223" s="51" t="s">
        <v>789</v>
      </c>
      <c r="B223" s="111" t="s">
        <v>428</v>
      </c>
      <c r="C223" s="199" t="s">
        <v>554</v>
      </c>
      <c r="D223" s="211" t="s">
        <v>53</v>
      </c>
      <c r="E223" s="112" t="s">
        <v>463</v>
      </c>
      <c r="F223" s="211"/>
      <c r="G223" s="246"/>
      <c r="H223" s="116">
        <f t="shared" ref="H223:H284" si="96">F223*G223</f>
        <v>0</v>
      </c>
      <c r="I223" s="117"/>
      <c r="J223" s="118"/>
      <c r="K223" s="116">
        <f t="shared" ref="K223:K284" si="97">I223*J223</f>
        <v>0</v>
      </c>
      <c r="L223" s="211">
        <v>10</v>
      </c>
      <c r="M223" s="246">
        <v>120</v>
      </c>
      <c r="N223" s="116">
        <f t="shared" ref="N223:N284" si="98">L223*M223</f>
        <v>1200</v>
      </c>
      <c r="O223" s="117">
        <v>10</v>
      </c>
      <c r="P223" s="118">
        <v>82</v>
      </c>
      <c r="Q223" s="116">
        <f t="shared" ref="Q223:Q284" si="99">O223*P223</f>
        <v>820</v>
      </c>
      <c r="R223" s="117"/>
      <c r="S223" s="118"/>
      <c r="T223" s="116"/>
      <c r="U223" s="117"/>
      <c r="V223" s="118"/>
      <c r="W223" s="116"/>
      <c r="X223" s="119">
        <f t="shared" ref="X223:X284" si="100">H223+N223+T223</f>
        <v>1200</v>
      </c>
      <c r="Y223" s="120">
        <f t="shared" ref="Y223:Y284" si="101">K223+Q223+W223</f>
        <v>820</v>
      </c>
      <c r="Z223" s="120">
        <f t="shared" ref="Z223:Z284" si="102">X223-Y223</f>
        <v>380</v>
      </c>
      <c r="AA223" s="121">
        <f t="shared" ref="AA223:AA284" si="103">Z223/X223</f>
        <v>0.31666666666666665</v>
      </c>
      <c r="AB223" s="496"/>
      <c r="AC223" s="34"/>
      <c r="AD223" s="34"/>
      <c r="AE223" s="34"/>
      <c r="AF223" s="34"/>
      <c r="AG223" s="34"/>
      <c r="AH223" s="34"/>
    </row>
    <row r="224" spans="1:34" ht="48" customHeight="1">
      <c r="A224" s="51" t="s">
        <v>789</v>
      </c>
      <c r="B224" s="111" t="s">
        <v>428</v>
      </c>
      <c r="C224" s="199" t="s">
        <v>555</v>
      </c>
      <c r="D224" s="211" t="s">
        <v>54</v>
      </c>
      <c r="E224" s="112" t="s">
        <v>463</v>
      </c>
      <c r="F224" s="211"/>
      <c r="G224" s="246"/>
      <c r="H224" s="116">
        <f t="shared" si="96"/>
        <v>0</v>
      </c>
      <c r="I224" s="117"/>
      <c r="J224" s="118"/>
      <c r="K224" s="116">
        <f t="shared" si="97"/>
        <v>0</v>
      </c>
      <c r="L224" s="211">
        <v>200</v>
      </c>
      <c r="M224" s="246">
        <v>9.7200000000000006</v>
      </c>
      <c r="N224" s="116">
        <f t="shared" si="98"/>
        <v>1944.0000000000002</v>
      </c>
      <c r="O224" s="117">
        <v>200</v>
      </c>
      <c r="P224" s="118">
        <v>3.9</v>
      </c>
      <c r="Q224" s="116">
        <f t="shared" si="99"/>
        <v>780</v>
      </c>
      <c r="R224" s="117"/>
      <c r="S224" s="118"/>
      <c r="T224" s="116"/>
      <c r="U224" s="117"/>
      <c r="V224" s="118"/>
      <c r="W224" s="116"/>
      <c r="X224" s="119">
        <f t="shared" si="100"/>
        <v>1944.0000000000002</v>
      </c>
      <c r="Y224" s="120">
        <f t="shared" si="101"/>
        <v>780</v>
      </c>
      <c r="Z224" s="120">
        <f t="shared" si="102"/>
        <v>1164.0000000000002</v>
      </c>
      <c r="AA224" s="121">
        <f t="shared" si="103"/>
        <v>0.59876543209876543</v>
      </c>
      <c r="AB224" s="497"/>
      <c r="AC224" s="34"/>
      <c r="AD224" s="34"/>
      <c r="AE224" s="34"/>
      <c r="AF224" s="34"/>
      <c r="AG224" s="34"/>
      <c r="AH224" s="34"/>
    </row>
    <row r="225" spans="1:34" ht="58.8" customHeight="1">
      <c r="A225" s="51" t="s">
        <v>789</v>
      </c>
      <c r="B225" s="111" t="s">
        <v>428</v>
      </c>
      <c r="C225" s="199" t="s">
        <v>833</v>
      </c>
      <c r="D225" s="54" t="s">
        <v>55</v>
      </c>
      <c r="E225" s="114" t="s">
        <v>56</v>
      </c>
      <c r="F225" s="54">
        <v>200</v>
      </c>
      <c r="G225" s="247">
        <v>57</v>
      </c>
      <c r="H225" s="116">
        <f t="shared" si="96"/>
        <v>11400</v>
      </c>
      <c r="I225" s="54">
        <v>200</v>
      </c>
      <c r="J225" s="247">
        <v>57</v>
      </c>
      <c r="K225" s="116">
        <f t="shared" si="97"/>
        <v>11400</v>
      </c>
      <c r="L225" s="117"/>
      <c r="M225" s="118"/>
      <c r="N225" s="116">
        <f t="shared" si="98"/>
        <v>0</v>
      </c>
      <c r="O225" s="117"/>
      <c r="P225" s="118"/>
      <c r="Q225" s="116">
        <f t="shared" si="99"/>
        <v>0</v>
      </c>
      <c r="R225" s="117"/>
      <c r="S225" s="118"/>
      <c r="T225" s="116"/>
      <c r="U225" s="117"/>
      <c r="V225" s="118"/>
      <c r="W225" s="116"/>
      <c r="X225" s="119">
        <f t="shared" si="100"/>
        <v>11400</v>
      </c>
      <c r="Y225" s="120">
        <f t="shared" si="101"/>
        <v>11400</v>
      </c>
      <c r="Z225" s="120">
        <f t="shared" si="102"/>
        <v>0</v>
      </c>
      <c r="AA225" s="121">
        <f t="shared" si="103"/>
        <v>0</v>
      </c>
      <c r="AB225" s="122"/>
      <c r="AC225" s="34"/>
      <c r="AD225" s="34"/>
      <c r="AE225" s="34"/>
      <c r="AF225" s="34"/>
      <c r="AG225" s="34"/>
      <c r="AH225" s="34"/>
    </row>
    <row r="226" spans="1:34" ht="58.2" customHeight="1">
      <c r="A226" s="51" t="s">
        <v>789</v>
      </c>
      <c r="B226" s="111" t="s">
        <v>428</v>
      </c>
      <c r="C226" s="199" t="s">
        <v>835</v>
      </c>
      <c r="D226" s="54" t="s">
        <v>57</v>
      </c>
      <c r="E226" s="114" t="s">
        <v>463</v>
      </c>
      <c r="F226" s="54">
        <v>10</v>
      </c>
      <c r="G226" s="247">
        <v>474</v>
      </c>
      <c r="H226" s="116">
        <f t="shared" si="96"/>
        <v>4740</v>
      </c>
      <c r="I226" s="54">
        <v>10</v>
      </c>
      <c r="J226" s="247">
        <v>474</v>
      </c>
      <c r="K226" s="116">
        <f t="shared" si="97"/>
        <v>4740</v>
      </c>
      <c r="L226" s="117"/>
      <c r="M226" s="118"/>
      <c r="N226" s="116">
        <f t="shared" si="98"/>
        <v>0</v>
      </c>
      <c r="O226" s="117"/>
      <c r="P226" s="118"/>
      <c r="Q226" s="116">
        <f t="shared" si="99"/>
        <v>0</v>
      </c>
      <c r="R226" s="117"/>
      <c r="S226" s="118"/>
      <c r="T226" s="116"/>
      <c r="U226" s="117"/>
      <c r="V226" s="118"/>
      <c r="W226" s="116"/>
      <c r="X226" s="119">
        <f t="shared" si="100"/>
        <v>4740</v>
      </c>
      <c r="Y226" s="120">
        <f t="shared" si="101"/>
        <v>4740</v>
      </c>
      <c r="Z226" s="120">
        <f t="shared" si="102"/>
        <v>0</v>
      </c>
      <c r="AA226" s="121">
        <f t="shared" si="103"/>
        <v>0</v>
      </c>
      <c r="AB226" s="122"/>
      <c r="AC226" s="34"/>
      <c r="AD226" s="34"/>
      <c r="AE226" s="34"/>
      <c r="AF226" s="34"/>
      <c r="AG226" s="34"/>
      <c r="AH226" s="34"/>
    </row>
    <row r="227" spans="1:34" ht="51.6" customHeight="1">
      <c r="A227" s="51" t="s">
        <v>789</v>
      </c>
      <c r="B227" s="111" t="s">
        <v>428</v>
      </c>
      <c r="C227" s="199" t="s">
        <v>837</v>
      </c>
      <c r="D227" s="54" t="s">
        <v>58</v>
      </c>
      <c r="E227" s="114" t="s">
        <v>59</v>
      </c>
      <c r="F227" s="54">
        <v>50</v>
      </c>
      <c r="G227" s="247">
        <v>90</v>
      </c>
      <c r="H227" s="116">
        <f t="shared" si="96"/>
        <v>4500</v>
      </c>
      <c r="I227" s="54">
        <v>50</v>
      </c>
      <c r="J227" s="247">
        <v>90</v>
      </c>
      <c r="K227" s="116">
        <f t="shared" si="97"/>
        <v>4500</v>
      </c>
      <c r="L227" s="117"/>
      <c r="M227" s="118"/>
      <c r="N227" s="116">
        <f t="shared" si="98"/>
        <v>0</v>
      </c>
      <c r="O227" s="117"/>
      <c r="P227" s="118"/>
      <c r="Q227" s="116">
        <f t="shared" si="99"/>
        <v>0</v>
      </c>
      <c r="R227" s="117"/>
      <c r="S227" s="118"/>
      <c r="T227" s="116"/>
      <c r="U227" s="117"/>
      <c r="V227" s="118"/>
      <c r="W227" s="116"/>
      <c r="X227" s="119">
        <f t="shared" si="100"/>
        <v>4500</v>
      </c>
      <c r="Y227" s="120">
        <f t="shared" si="101"/>
        <v>4500</v>
      </c>
      <c r="Z227" s="120">
        <f t="shared" si="102"/>
        <v>0</v>
      </c>
      <c r="AA227" s="121">
        <f t="shared" si="103"/>
        <v>0</v>
      </c>
      <c r="AB227" s="122"/>
      <c r="AC227" s="34"/>
      <c r="AD227" s="34"/>
      <c r="AE227" s="34"/>
      <c r="AF227" s="34"/>
      <c r="AG227" s="34"/>
      <c r="AH227" s="34"/>
    </row>
    <row r="228" spans="1:34" ht="44.4" customHeight="1">
      <c r="A228" s="51" t="s">
        <v>789</v>
      </c>
      <c r="B228" s="111" t="s">
        <v>428</v>
      </c>
      <c r="C228" s="199" t="s">
        <v>60</v>
      </c>
      <c r="D228" s="54" t="s">
        <v>61</v>
      </c>
      <c r="E228" s="114" t="s">
        <v>59</v>
      </c>
      <c r="F228" s="54">
        <v>50</v>
      </c>
      <c r="G228" s="247">
        <v>55</v>
      </c>
      <c r="H228" s="116">
        <f t="shared" si="96"/>
        <v>2750</v>
      </c>
      <c r="I228" s="54">
        <v>50</v>
      </c>
      <c r="J228" s="247">
        <v>55</v>
      </c>
      <c r="K228" s="116">
        <f t="shared" si="97"/>
        <v>2750</v>
      </c>
      <c r="L228" s="117"/>
      <c r="M228" s="118"/>
      <c r="N228" s="116">
        <f t="shared" si="98"/>
        <v>0</v>
      </c>
      <c r="O228" s="117"/>
      <c r="P228" s="118"/>
      <c r="Q228" s="116">
        <f t="shared" si="99"/>
        <v>0</v>
      </c>
      <c r="R228" s="117"/>
      <c r="S228" s="118"/>
      <c r="T228" s="116"/>
      <c r="U228" s="117"/>
      <c r="V228" s="118"/>
      <c r="W228" s="116"/>
      <c r="X228" s="119">
        <f t="shared" si="100"/>
        <v>2750</v>
      </c>
      <c r="Y228" s="120">
        <f t="shared" si="101"/>
        <v>2750</v>
      </c>
      <c r="Z228" s="120">
        <f t="shared" si="102"/>
        <v>0</v>
      </c>
      <c r="AA228" s="121">
        <f t="shared" si="103"/>
        <v>0</v>
      </c>
      <c r="AB228" s="122"/>
      <c r="AC228" s="34"/>
      <c r="AD228" s="34"/>
      <c r="AE228" s="34"/>
      <c r="AF228" s="34"/>
      <c r="AG228" s="34"/>
      <c r="AH228" s="34"/>
    </row>
    <row r="229" spans="1:34" ht="58.8" customHeight="1">
      <c r="A229" s="51" t="s">
        <v>789</v>
      </c>
      <c r="B229" s="111" t="s">
        <v>428</v>
      </c>
      <c r="C229" s="199" t="s">
        <v>62</v>
      </c>
      <c r="D229" s="54" t="s">
        <v>63</v>
      </c>
      <c r="E229" s="114" t="s">
        <v>64</v>
      </c>
      <c r="F229" s="54">
        <v>50</v>
      </c>
      <c r="G229" s="247">
        <v>215</v>
      </c>
      <c r="H229" s="116">
        <f t="shared" si="96"/>
        <v>10750</v>
      </c>
      <c r="I229" s="54">
        <v>50</v>
      </c>
      <c r="J229" s="247">
        <v>215</v>
      </c>
      <c r="K229" s="116">
        <f t="shared" si="97"/>
        <v>10750</v>
      </c>
      <c r="L229" s="117"/>
      <c r="M229" s="118"/>
      <c r="N229" s="116">
        <f t="shared" si="98"/>
        <v>0</v>
      </c>
      <c r="O229" s="117"/>
      <c r="P229" s="118"/>
      <c r="Q229" s="116">
        <f t="shared" si="99"/>
        <v>0</v>
      </c>
      <c r="R229" s="117"/>
      <c r="S229" s="118"/>
      <c r="T229" s="116"/>
      <c r="U229" s="117"/>
      <c r="V229" s="118"/>
      <c r="W229" s="116"/>
      <c r="X229" s="119">
        <f t="shared" si="100"/>
        <v>10750</v>
      </c>
      <c r="Y229" s="120">
        <f t="shared" si="101"/>
        <v>10750</v>
      </c>
      <c r="Z229" s="120">
        <f t="shared" si="102"/>
        <v>0</v>
      </c>
      <c r="AA229" s="121">
        <f t="shared" si="103"/>
        <v>0</v>
      </c>
      <c r="AB229" s="122"/>
      <c r="AC229" s="34"/>
      <c r="AD229" s="34"/>
      <c r="AE229" s="34"/>
      <c r="AF229" s="34"/>
      <c r="AG229" s="34"/>
      <c r="AH229" s="34"/>
    </row>
    <row r="230" spans="1:34" ht="49.8" customHeight="1">
      <c r="A230" s="51" t="s">
        <v>789</v>
      </c>
      <c r="B230" s="111" t="s">
        <v>428</v>
      </c>
      <c r="C230" s="199" t="s">
        <v>65</v>
      </c>
      <c r="D230" s="54" t="s">
        <v>66</v>
      </c>
      <c r="E230" s="114" t="s">
        <v>64</v>
      </c>
      <c r="F230" s="54">
        <v>50</v>
      </c>
      <c r="G230" s="247">
        <v>230</v>
      </c>
      <c r="H230" s="116">
        <f t="shared" si="96"/>
        <v>11500</v>
      </c>
      <c r="I230" s="54">
        <v>50</v>
      </c>
      <c r="J230" s="247">
        <v>230</v>
      </c>
      <c r="K230" s="116">
        <f t="shared" si="97"/>
        <v>11500</v>
      </c>
      <c r="L230" s="117"/>
      <c r="M230" s="118"/>
      <c r="N230" s="116">
        <f t="shared" si="98"/>
        <v>0</v>
      </c>
      <c r="O230" s="117"/>
      <c r="P230" s="118"/>
      <c r="Q230" s="116">
        <f t="shared" si="99"/>
        <v>0</v>
      </c>
      <c r="R230" s="117"/>
      <c r="S230" s="118"/>
      <c r="T230" s="116"/>
      <c r="U230" s="117"/>
      <c r="V230" s="118"/>
      <c r="W230" s="116"/>
      <c r="X230" s="119">
        <f t="shared" si="100"/>
        <v>11500</v>
      </c>
      <c r="Y230" s="120">
        <f t="shared" si="101"/>
        <v>11500</v>
      </c>
      <c r="Z230" s="120">
        <f t="shared" si="102"/>
        <v>0</v>
      </c>
      <c r="AA230" s="121">
        <f t="shared" si="103"/>
        <v>0</v>
      </c>
      <c r="AB230" s="122"/>
      <c r="AC230" s="34"/>
      <c r="AD230" s="34"/>
      <c r="AE230" s="34"/>
      <c r="AF230" s="34"/>
      <c r="AG230" s="34"/>
      <c r="AH230" s="34"/>
    </row>
    <row r="231" spans="1:34" ht="30" customHeight="1">
      <c r="A231" s="51" t="s">
        <v>789</v>
      </c>
      <c r="B231" s="111" t="s">
        <v>428</v>
      </c>
      <c r="C231" s="199" t="s">
        <v>67</v>
      </c>
      <c r="D231" s="54" t="s">
        <v>68</v>
      </c>
      <c r="E231" s="114" t="s">
        <v>69</v>
      </c>
      <c r="F231" s="54">
        <v>50</v>
      </c>
      <c r="G231" s="247">
        <v>154.26</v>
      </c>
      <c r="H231" s="116">
        <f t="shared" si="96"/>
        <v>7713</v>
      </c>
      <c r="I231" s="54">
        <v>50</v>
      </c>
      <c r="J231" s="247">
        <v>154.26</v>
      </c>
      <c r="K231" s="116">
        <f t="shared" si="97"/>
        <v>7713</v>
      </c>
      <c r="L231" s="117"/>
      <c r="M231" s="118"/>
      <c r="N231" s="116">
        <f t="shared" si="98"/>
        <v>0</v>
      </c>
      <c r="O231" s="117"/>
      <c r="P231" s="118"/>
      <c r="Q231" s="116">
        <f t="shared" si="99"/>
        <v>0</v>
      </c>
      <c r="R231" s="117"/>
      <c r="S231" s="118"/>
      <c r="T231" s="116"/>
      <c r="U231" s="117"/>
      <c r="V231" s="118"/>
      <c r="W231" s="116"/>
      <c r="X231" s="119">
        <f t="shared" si="100"/>
        <v>7713</v>
      </c>
      <c r="Y231" s="120">
        <f t="shared" si="101"/>
        <v>7713</v>
      </c>
      <c r="Z231" s="120">
        <f t="shared" si="102"/>
        <v>0</v>
      </c>
      <c r="AA231" s="121">
        <f t="shared" si="103"/>
        <v>0</v>
      </c>
      <c r="AB231" s="122"/>
      <c r="AC231" s="34"/>
      <c r="AD231" s="34"/>
      <c r="AE231" s="34"/>
      <c r="AF231" s="34"/>
      <c r="AG231" s="34"/>
      <c r="AH231" s="34"/>
    </row>
    <row r="232" spans="1:34" ht="40.799999999999997" customHeight="1">
      <c r="A232" s="51" t="s">
        <v>789</v>
      </c>
      <c r="B232" s="111" t="s">
        <v>428</v>
      </c>
      <c r="C232" s="199" t="s">
        <v>70</v>
      </c>
      <c r="D232" s="114" t="s">
        <v>71</v>
      </c>
      <c r="E232" s="114" t="s">
        <v>69</v>
      </c>
      <c r="F232" s="114">
        <v>100</v>
      </c>
      <c r="G232" s="114">
        <v>250</v>
      </c>
      <c r="H232" s="116">
        <f t="shared" si="96"/>
        <v>25000</v>
      </c>
      <c r="I232" s="114">
        <v>100</v>
      </c>
      <c r="J232" s="114">
        <v>250</v>
      </c>
      <c r="K232" s="116">
        <f t="shared" si="97"/>
        <v>25000</v>
      </c>
      <c r="L232" s="117"/>
      <c r="M232" s="118"/>
      <c r="N232" s="116">
        <f t="shared" si="98"/>
        <v>0</v>
      </c>
      <c r="O232" s="117"/>
      <c r="P232" s="118"/>
      <c r="Q232" s="116">
        <f t="shared" si="99"/>
        <v>0</v>
      </c>
      <c r="R232" s="117"/>
      <c r="S232" s="118"/>
      <c r="T232" s="116"/>
      <c r="U232" s="117"/>
      <c r="V232" s="118"/>
      <c r="W232" s="116"/>
      <c r="X232" s="119">
        <f t="shared" si="100"/>
        <v>25000</v>
      </c>
      <c r="Y232" s="120">
        <f t="shared" si="101"/>
        <v>25000</v>
      </c>
      <c r="Z232" s="120">
        <f t="shared" si="102"/>
        <v>0</v>
      </c>
      <c r="AA232" s="121">
        <f t="shared" si="103"/>
        <v>0</v>
      </c>
      <c r="AB232" s="122"/>
      <c r="AC232" s="34"/>
      <c r="AD232" s="34"/>
      <c r="AE232" s="34"/>
      <c r="AF232" s="34"/>
      <c r="AG232" s="34"/>
      <c r="AH232" s="34"/>
    </row>
    <row r="233" spans="1:34" ht="114" customHeight="1">
      <c r="A233" s="51" t="s">
        <v>789</v>
      </c>
      <c r="B233" s="111" t="s">
        <v>428</v>
      </c>
      <c r="C233" s="199" t="s">
        <v>72</v>
      </c>
      <c r="D233" s="114" t="s">
        <v>73</v>
      </c>
      <c r="E233" s="114" t="s">
        <v>901</v>
      </c>
      <c r="F233" s="114"/>
      <c r="G233" s="114"/>
      <c r="H233" s="116">
        <f t="shared" si="96"/>
        <v>0</v>
      </c>
      <c r="I233" s="117"/>
      <c r="J233" s="118"/>
      <c r="K233" s="116">
        <f t="shared" si="97"/>
        <v>0</v>
      </c>
      <c r="L233" s="114">
        <v>25</v>
      </c>
      <c r="M233" s="114">
        <v>5900</v>
      </c>
      <c r="N233" s="116">
        <f t="shared" si="98"/>
        <v>147500</v>
      </c>
      <c r="O233" s="117">
        <v>26</v>
      </c>
      <c r="P233" s="118">
        <v>4145.1922999999997</v>
      </c>
      <c r="Q233" s="116">
        <f t="shared" si="99"/>
        <v>107774.99979999999</v>
      </c>
      <c r="R233" s="117"/>
      <c r="S233" s="118"/>
      <c r="T233" s="116"/>
      <c r="U233" s="117"/>
      <c r="V233" s="118"/>
      <c r="W233" s="116"/>
      <c r="X233" s="119">
        <f t="shared" si="100"/>
        <v>147500</v>
      </c>
      <c r="Y233" s="120">
        <f t="shared" si="101"/>
        <v>107774.99979999999</v>
      </c>
      <c r="Z233" s="120">
        <f t="shared" si="102"/>
        <v>39725.000200000009</v>
      </c>
      <c r="AA233" s="121">
        <f t="shared" si="103"/>
        <v>0.26932203525423737</v>
      </c>
      <c r="AB233" s="399" t="s">
        <v>330</v>
      </c>
      <c r="AC233" s="34"/>
      <c r="AD233" s="34"/>
      <c r="AE233" s="34"/>
      <c r="AF233" s="34"/>
      <c r="AG233" s="34"/>
      <c r="AH233" s="34"/>
    </row>
    <row r="234" spans="1:34" ht="72" customHeight="1">
      <c r="A234" s="51" t="s">
        <v>789</v>
      </c>
      <c r="B234" s="111" t="s">
        <v>428</v>
      </c>
      <c r="C234" s="199" t="s">
        <v>74</v>
      </c>
      <c r="D234" s="114" t="s">
        <v>75</v>
      </c>
      <c r="E234" s="114" t="s">
        <v>463</v>
      </c>
      <c r="F234" s="114"/>
      <c r="G234" s="114"/>
      <c r="H234" s="116">
        <f t="shared" si="96"/>
        <v>0</v>
      </c>
      <c r="I234" s="117"/>
      <c r="J234" s="118"/>
      <c r="K234" s="116">
        <f t="shared" si="97"/>
        <v>0</v>
      </c>
      <c r="L234" s="114">
        <v>10</v>
      </c>
      <c r="M234" s="114">
        <v>5500</v>
      </c>
      <c r="N234" s="116">
        <f t="shared" si="98"/>
        <v>55000</v>
      </c>
      <c r="O234" s="117"/>
      <c r="P234" s="118"/>
      <c r="Q234" s="116">
        <f t="shared" si="99"/>
        <v>0</v>
      </c>
      <c r="R234" s="117"/>
      <c r="S234" s="118"/>
      <c r="T234" s="116"/>
      <c r="U234" s="117"/>
      <c r="V234" s="118"/>
      <c r="W234" s="116"/>
      <c r="X234" s="119">
        <f t="shared" si="100"/>
        <v>55000</v>
      </c>
      <c r="Y234" s="120">
        <f t="shared" si="101"/>
        <v>0</v>
      </c>
      <c r="Z234" s="120">
        <f t="shared" si="102"/>
        <v>55000</v>
      </c>
      <c r="AA234" s="121">
        <f t="shared" si="103"/>
        <v>1</v>
      </c>
      <c r="AB234" s="398" t="s">
        <v>326</v>
      </c>
      <c r="AC234" s="34"/>
      <c r="AD234" s="34"/>
      <c r="AE234" s="34"/>
      <c r="AF234" s="34"/>
      <c r="AG234" s="34"/>
      <c r="AH234" s="34"/>
    </row>
    <row r="235" spans="1:34" ht="54.6" customHeight="1">
      <c r="A235" s="51" t="s">
        <v>789</v>
      </c>
      <c r="B235" s="111" t="s">
        <v>428</v>
      </c>
      <c r="C235" s="199" t="s">
        <v>76</v>
      </c>
      <c r="D235" s="114" t="s">
        <v>77</v>
      </c>
      <c r="E235" s="114" t="s">
        <v>463</v>
      </c>
      <c r="F235" s="114"/>
      <c r="G235" s="114"/>
      <c r="H235" s="116">
        <f t="shared" si="96"/>
        <v>0</v>
      </c>
      <c r="I235" s="117"/>
      <c r="J235" s="118"/>
      <c r="K235" s="116">
        <f t="shared" si="97"/>
        <v>0</v>
      </c>
      <c r="L235" s="114">
        <v>4</v>
      </c>
      <c r="M235" s="114">
        <v>4700</v>
      </c>
      <c r="N235" s="116">
        <f t="shared" si="98"/>
        <v>18800</v>
      </c>
      <c r="O235" s="114">
        <v>4</v>
      </c>
      <c r="P235" s="114">
        <v>4700</v>
      </c>
      <c r="Q235" s="116">
        <f t="shared" si="99"/>
        <v>18800</v>
      </c>
      <c r="R235" s="117"/>
      <c r="S235" s="118"/>
      <c r="T235" s="116"/>
      <c r="U235" s="117"/>
      <c r="V235" s="118"/>
      <c r="W235" s="116"/>
      <c r="X235" s="119">
        <f t="shared" si="100"/>
        <v>18800</v>
      </c>
      <c r="Y235" s="120">
        <f t="shared" si="101"/>
        <v>18800</v>
      </c>
      <c r="Z235" s="120">
        <f t="shared" si="102"/>
        <v>0</v>
      </c>
      <c r="AA235" s="121">
        <f t="shared" si="103"/>
        <v>0</v>
      </c>
      <c r="AB235" s="122"/>
      <c r="AC235" s="34"/>
      <c r="AD235" s="34"/>
      <c r="AE235" s="34"/>
      <c r="AF235" s="34"/>
      <c r="AG235" s="34"/>
      <c r="AH235" s="34"/>
    </row>
    <row r="236" spans="1:34" ht="52.8" customHeight="1">
      <c r="A236" s="51" t="s">
        <v>789</v>
      </c>
      <c r="B236" s="111" t="s">
        <v>428</v>
      </c>
      <c r="C236" s="199" t="s">
        <v>78</v>
      </c>
      <c r="D236" s="112" t="s">
        <v>79</v>
      </c>
      <c r="E236" s="112" t="s">
        <v>463</v>
      </c>
      <c r="F236" s="112"/>
      <c r="G236" s="112"/>
      <c r="H236" s="116">
        <f t="shared" si="96"/>
        <v>0</v>
      </c>
      <c r="I236" s="117"/>
      <c r="J236" s="118"/>
      <c r="K236" s="116">
        <f t="shared" si="97"/>
        <v>0</v>
      </c>
      <c r="L236" s="112">
        <v>500</v>
      </c>
      <c r="M236" s="112">
        <v>32</v>
      </c>
      <c r="N236" s="116">
        <f t="shared" si="98"/>
        <v>16000</v>
      </c>
      <c r="O236" s="112">
        <v>500</v>
      </c>
      <c r="P236" s="112">
        <v>32</v>
      </c>
      <c r="Q236" s="116">
        <f t="shared" si="99"/>
        <v>16000</v>
      </c>
      <c r="R236" s="117"/>
      <c r="S236" s="118"/>
      <c r="T236" s="116"/>
      <c r="U236" s="117"/>
      <c r="V236" s="118"/>
      <c r="W236" s="116"/>
      <c r="X236" s="119">
        <f t="shared" si="100"/>
        <v>16000</v>
      </c>
      <c r="Y236" s="120">
        <f t="shared" si="101"/>
        <v>16000</v>
      </c>
      <c r="Z236" s="120">
        <f t="shared" si="102"/>
        <v>0</v>
      </c>
      <c r="AA236" s="121">
        <f t="shared" si="103"/>
        <v>0</v>
      </c>
      <c r="AB236" s="122"/>
      <c r="AC236" s="34"/>
      <c r="AD236" s="34"/>
      <c r="AE236" s="34"/>
      <c r="AF236" s="34"/>
      <c r="AG236" s="34"/>
      <c r="AH236" s="34"/>
    </row>
    <row r="237" spans="1:34" ht="30" customHeight="1">
      <c r="A237" s="51" t="s">
        <v>789</v>
      </c>
      <c r="B237" s="111" t="s">
        <v>428</v>
      </c>
      <c r="C237" s="199" t="s">
        <v>80</v>
      </c>
      <c r="D237" s="112" t="s">
        <v>81</v>
      </c>
      <c r="E237" s="112" t="s">
        <v>463</v>
      </c>
      <c r="F237" s="112"/>
      <c r="G237" s="112"/>
      <c r="H237" s="116">
        <f t="shared" si="96"/>
        <v>0</v>
      </c>
      <c r="I237" s="117"/>
      <c r="J237" s="118"/>
      <c r="K237" s="116">
        <f t="shared" si="97"/>
        <v>0</v>
      </c>
      <c r="L237" s="112">
        <v>500</v>
      </c>
      <c r="M237" s="112">
        <v>32</v>
      </c>
      <c r="N237" s="116">
        <f t="shared" si="98"/>
        <v>16000</v>
      </c>
      <c r="O237" s="112">
        <v>500</v>
      </c>
      <c r="P237" s="112">
        <v>32</v>
      </c>
      <c r="Q237" s="116">
        <f t="shared" si="99"/>
        <v>16000</v>
      </c>
      <c r="R237" s="117"/>
      <c r="S237" s="118"/>
      <c r="T237" s="116"/>
      <c r="U237" s="117"/>
      <c r="V237" s="118"/>
      <c r="W237" s="116"/>
      <c r="X237" s="119">
        <f t="shared" si="100"/>
        <v>16000</v>
      </c>
      <c r="Y237" s="120">
        <f t="shared" si="101"/>
        <v>16000</v>
      </c>
      <c r="Z237" s="120">
        <f t="shared" si="102"/>
        <v>0</v>
      </c>
      <c r="AA237" s="121">
        <f t="shared" si="103"/>
        <v>0</v>
      </c>
      <c r="AB237" s="122"/>
      <c r="AC237" s="34"/>
      <c r="AD237" s="34"/>
      <c r="AE237" s="34"/>
      <c r="AF237" s="34"/>
      <c r="AG237" s="34"/>
      <c r="AH237" s="34"/>
    </row>
    <row r="238" spans="1:34" ht="63" customHeight="1">
      <c r="A238" s="51" t="s">
        <v>789</v>
      </c>
      <c r="B238" s="111" t="s">
        <v>428</v>
      </c>
      <c r="C238" s="199" t="s">
        <v>82</v>
      </c>
      <c r="D238" s="114" t="s">
        <v>83</v>
      </c>
      <c r="E238" s="114" t="s">
        <v>56</v>
      </c>
      <c r="F238" s="114"/>
      <c r="G238" s="114"/>
      <c r="H238" s="116">
        <f t="shared" si="96"/>
        <v>0</v>
      </c>
      <c r="I238" s="117"/>
      <c r="J238" s="118"/>
      <c r="K238" s="116">
        <f t="shared" si="97"/>
        <v>0</v>
      </c>
      <c r="L238" s="114">
        <v>500</v>
      </c>
      <c r="M238" s="114">
        <v>85</v>
      </c>
      <c r="N238" s="116">
        <f t="shared" si="98"/>
        <v>42500</v>
      </c>
      <c r="O238" s="117">
        <v>500</v>
      </c>
      <c r="P238" s="118">
        <v>42</v>
      </c>
      <c r="Q238" s="116">
        <f t="shared" si="99"/>
        <v>21000</v>
      </c>
      <c r="R238" s="117"/>
      <c r="S238" s="118"/>
      <c r="T238" s="116"/>
      <c r="U238" s="117"/>
      <c r="V238" s="118"/>
      <c r="W238" s="116"/>
      <c r="X238" s="119">
        <f t="shared" si="100"/>
        <v>42500</v>
      </c>
      <c r="Y238" s="120">
        <f t="shared" si="101"/>
        <v>21000</v>
      </c>
      <c r="Z238" s="120">
        <f t="shared" si="102"/>
        <v>21500</v>
      </c>
      <c r="AA238" s="121">
        <f t="shared" si="103"/>
        <v>0.50588235294117645</v>
      </c>
      <c r="AB238" s="495" t="s">
        <v>330</v>
      </c>
      <c r="AC238" s="34"/>
      <c r="AD238" s="34"/>
      <c r="AE238" s="34"/>
      <c r="AF238" s="34"/>
      <c r="AG238" s="34"/>
      <c r="AH238" s="34"/>
    </row>
    <row r="239" spans="1:34" ht="63" customHeight="1">
      <c r="A239" s="51" t="s">
        <v>789</v>
      </c>
      <c r="B239" s="111" t="s">
        <v>428</v>
      </c>
      <c r="C239" s="199" t="s">
        <v>84</v>
      </c>
      <c r="D239" s="114" t="s">
        <v>85</v>
      </c>
      <c r="E239" s="114" t="s">
        <v>463</v>
      </c>
      <c r="F239" s="114"/>
      <c r="G239" s="114"/>
      <c r="H239" s="116">
        <f t="shared" si="96"/>
        <v>0</v>
      </c>
      <c r="I239" s="117"/>
      <c r="J239" s="118"/>
      <c r="K239" s="116">
        <f t="shared" si="97"/>
        <v>0</v>
      </c>
      <c r="L239" s="114">
        <v>50</v>
      </c>
      <c r="M239" s="114">
        <v>180</v>
      </c>
      <c r="N239" s="116">
        <f t="shared" si="98"/>
        <v>9000</v>
      </c>
      <c r="O239" s="117">
        <v>50</v>
      </c>
      <c r="P239" s="118">
        <v>115.08</v>
      </c>
      <c r="Q239" s="116">
        <f t="shared" si="99"/>
        <v>5754</v>
      </c>
      <c r="R239" s="117"/>
      <c r="S239" s="118"/>
      <c r="T239" s="116"/>
      <c r="U239" s="117"/>
      <c r="V239" s="118"/>
      <c r="W239" s="116"/>
      <c r="X239" s="119">
        <f t="shared" si="100"/>
        <v>9000</v>
      </c>
      <c r="Y239" s="120">
        <f t="shared" si="101"/>
        <v>5754</v>
      </c>
      <c r="Z239" s="120">
        <f t="shared" si="102"/>
        <v>3246</v>
      </c>
      <c r="AA239" s="121">
        <f t="shared" si="103"/>
        <v>0.36066666666666669</v>
      </c>
      <c r="AB239" s="497"/>
      <c r="AC239" s="34"/>
      <c r="AD239" s="34"/>
      <c r="AE239" s="34"/>
      <c r="AF239" s="34"/>
      <c r="AG239" s="34"/>
      <c r="AH239" s="34"/>
    </row>
    <row r="240" spans="1:34" ht="30" customHeight="1">
      <c r="A240" s="51" t="s">
        <v>789</v>
      </c>
      <c r="B240" s="111" t="s">
        <v>428</v>
      </c>
      <c r="C240" s="199" t="s">
        <v>86</v>
      </c>
      <c r="D240" s="114" t="s">
        <v>87</v>
      </c>
      <c r="E240" s="114" t="s">
        <v>463</v>
      </c>
      <c r="F240" s="114"/>
      <c r="G240" s="114"/>
      <c r="H240" s="116">
        <f t="shared" si="96"/>
        <v>0</v>
      </c>
      <c r="I240" s="117"/>
      <c r="J240" s="118"/>
      <c r="K240" s="116">
        <f t="shared" si="97"/>
        <v>0</v>
      </c>
      <c r="L240" s="114">
        <v>50</v>
      </c>
      <c r="M240" s="114">
        <v>180</v>
      </c>
      <c r="N240" s="116">
        <f t="shared" si="98"/>
        <v>9000</v>
      </c>
      <c r="O240" s="117"/>
      <c r="P240" s="118"/>
      <c r="Q240" s="116">
        <f t="shared" si="99"/>
        <v>0</v>
      </c>
      <c r="R240" s="117"/>
      <c r="S240" s="118"/>
      <c r="T240" s="116"/>
      <c r="U240" s="117"/>
      <c r="V240" s="118"/>
      <c r="W240" s="116"/>
      <c r="X240" s="119">
        <f t="shared" si="100"/>
        <v>9000</v>
      </c>
      <c r="Y240" s="120">
        <f t="shared" si="101"/>
        <v>0</v>
      </c>
      <c r="Z240" s="120">
        <f t="shared" si="102"/>
        <v>9000</v>
      </c>
      <c r="AA240" s="121">
        <f t="shared" si="103"/>
        <v>1</v>
      </c>
      <c r="AB240" s="398" t="s">
        <v>326</v>
      </c>
      <c r="AC240" s="34"/>
      <c r="AD240" s="34"/>
      <c r="AE240" s="34"/>
      <c r="AF240" s="34"/>
      <c r="AG240" s="34"/>
      <c r="AH240" s="34"/>
    </row>
    <row r="241" spans="1:34" ht="109.2" customHeight="1">
      <c r="A241" s="51" t="s">
        <v>789</v>
      </c>
      <c r="B241" s="111" t="s">
        <v>428</v>
      </c>
      <c r="C241" s="199" t="s">
        <v>88</v>
      </c>
      <c r="D241" s="114" t="s">
        <v>89</v>
      </c>
      <c r="E241" s="114" t="s">
        <v>463</v>
      </c>
      <c r="F241" s="114"/>
      <c r="G241" s="114"/>
      <c r="H241" s="116">
        <f t="shared" si="96"/>
        <v>0</v>
      </c>
      <c r="I241" s="117"/>
      <c r="J241" s="118"/>
      <c r="K241" s="116">
        <f t="shared" si="97"/>
        <v>0</v>
      </c>
      <c r="L241" s="114">
        <v>1</v>
      </c>
      <c r="M241" s="114">
        <v>5666</v>
      </c>
      <c r="N241" s="116">
        <f t="shared" si="98"/>
        <v>5666</v>
      </c>
      <c r="O241" s="117">
        <v>1</v>
      </c>
      <c r="P241" s="118">
        <v>2802</v>
      </c>
      <c r="Q241" s="116">
        <f t="shared" si="99"/>
        <v>2802</v>
      </c>
      <c r="R241" s="117"/>
      <c r="S241" s="118"/>
      <c r="T241" s="116"/>
      <c r="U241" s="117"/>
      <c r="V241" s="118"/>
      <c r="W241" s="116"/>
      <c r="X241" s="119">
        <f t="shared" si="100"/>
        <v>5666</v>
      </c>
      <c r="Y241" s="120">
        <f t="shared" si="101"/>
        <v>2802</v>
      </c>
      <c r="Z241" s="120">
        <f t="shared" si="102"/>
        <v>2864</v>
      </c>
      <c r="AA241" s="121">
        <f t="shared" si="103"/>
        <v>0.50547123190963639</v>
      </c>
      <c r="AB241" s="399" t="s">
        <v>330</v>
      </c>
      <c r="AC241" s="34"/>
      <c r="AD241" s="34"/>
      <c r="AE241" s="34"/>
      <c r="AF241" s="34"/>
      <c r="AG241" s="34"/>
      <c r="AH241" s="34"/>
    </row>
    <row r="242" spans="1:34" ht="142.19999999999999" customHeight="1">
      <c r="A242" s="51" t="s">
        <v>789</v>
      </c>
      <c r="B242" s="111" t="s">
        <v>428</v>
      </c>
      <c r="C242" s="199" t="s">
        <v>90</v>
      </c>
      <c r="D242" s="114" t="s">
        <v>91</v>
      </c>
      <c r="E242" s="114" t="s">
        <v>463</v>
      </c>
      <c r="F242" s="114"/>
      <c r="G242" s="114"/>
      <c r="H242" s="116">
        <f t="shared" si="96"/>
        <v>0</v>
      </c>
      <c r="I242" s="117"/>
      <c r="J242" s="118"/>
      <c r="K242" s="116">
        <f t="shared" si="97"/>
        <v>0</v>
      </c>
      <c r="L242" s="114">
        <v>2</v>
      </c>
      <c r="M242" s="114">
        <v>3500</v>
      </c>
      <c r="N242" s="116">
        <f t="shared" si="98"/>
        <v>7000</v>
      </c>
      <c r="O242" s="117">
        <v>2</v>
      </c>
      <c r="P242" s="118">
        <v>3575</v>
      </c>
      <c r="Q242" s="116">
        <f t="shared" si="99"/>
        <v>7150</v>
      </c>
      <c r="R242" s="117"/>
      <c r="S242" s="118"/>
      <c r="T242" s="116"/>
      <c r="U242" s="117"/>
      <c r="V242" s="118"/>
      <c r="W242" s="116"/>
      <c r="X242" s="119">
        <f t="shared" si="100"/>
        <v>7000</v>
      </c>
      <c r="Y242" s="120">
        <f t="shared" si="101"/>
        <v>7150</v>
      </c>
      <c r="Z242" s="120">
        <f t="shared" si="102"/>
        <v>-150</v>
      </c>
      <c r="AA242" s="121">
        <f t="shared" si="103"/>
        <v>-2.1428571428571429E-2</v>
      </c>
      <c r="AB242" s="405" t="s">
        <v>337</v>
      </c>
      <c r="AC242" s="34"/>
      <c r="AD242" s="34"/>
      <c r="AE242" s="34"/>
      <c r="AF242" s="34"/>
      <c r="AG242" s="34"/>
      <c r="AH242" s="34"/>
    </row>
    <row r="243" spans="1:34" ht="30" customHeight="1">
      <c r="A243" s="51" t="s">
        <v>789</v>
      </c>
      <c r="B243" s="111" t="s">
        <v>428</v>
      </c>
      <c r="C243" s="199" t="s">
        <v>92</v>
      </c>
      <c r="D243" s="114" t="s">
        <v>93</v>
      </c>
      <c r="E243" s="114" t="s">
        <v>463</v>
      </c>
      <c r="F243" s="114"/>
      <c r="G243" s="114"/>
      <c r="H243" s="116">
        <f t="shared" si="96"/>
        <v>0</v>
      </c>
      <c r="I243" s="117"/>
      <c r="J243" s="118"/>
      <c r="K243" s="116">
        <f t="shared" si="97"/>
        <v>0</v>
      </c>
      <c r="L243" s="114">
        <v>4</v>
      </c>
      <c r="M243" s="114">
        <v>4750</v>
      </c>
      <c r="N243" s="116">
        <f t="shared" si="98"/>
        <v>19000</v>
      </c>
      <c r="O243" s="117"/>
      <c r="P243" s="118"/>
      <c r="Q243" s="116">
        <f t="shared" si="99"/>
        <v>0</v>
      </c>
      <c r="R243" s="117"/>
      <c r="S243" s="118"/>
      <c r="T243" s="116"/>
      <c r="U243" s="117"/>
      <c r="V243" s="118"/>
      <c r="W243" s="116"/>
      <c r="X243" s="119">
        <f t="shared" si="100"/>
        <v>19000</v>
      </c>
      <c r="Y243" s="120">
        <f t="shared" si="101"/>
        <v>0</v>
      </c>
      <c r="Z243" s="120">
        <f t="shared" si="102"/>
        <v>19000</v>
      </c>
      <c r="AA243" s="121">
        <f t="shared" si="103"/>
        <v>1</v>
      </c>
      <c r="AB243" s="398" t="s">
        <v>326</v>
      </c>
      <c r="AC243" s="34"/>
      <c r="AD243" s="34"/>
      <c r="AE243" s="34"/>
      <c r="AF243" s="34"/>
      <c r="AG243" s="34"/>
      <c r="AH243" s="34"/>
    </row>
    <row r="244" spans="1:34" ht="30" customHeight="1">
      <c r="A244" s="51" t="s">
        <v>789</v>
      </c>
      <c r="B244" s="111" t="s">
        <v>428</v>
      </c>
      <c r="C244" s="199" t="s">
        <v>94</v>
      </c>
      <c r="D244" s="114" t="s">
        <v>95</v>
      </c>
      <c r="E244" s="114" t="s">
        <v>463</v>
      </c>
      <c r="F244" s="114"/>
      <c r="G244" s="114"/>
      <c r="H244" s="116">
        <f t="shared" si="96"/>
        <v>0</v>
      </c>
      <c r="I244" s="117"/>
      <c r="J244" s="118"/>
      <c r="K244" s="116">
        <f t="shared" si="97"/>
        <v>0</v>
      </c>
      <c r="L244" s="114">
        <v>2</v>
      </c>
      <c r="M244" s="114">
        <v>5800</v>
      </c>
      <c r="N244" s="116">
        <f t="shared" si="98"/>
        <v>11600</v>
      </c>
      <c r="O244" s="117"/>
      <c r="P244" s="118"/>
      <c r="Q244" s="116">
        <f t="shared" si="99"/>
        <v>0</v>
      </c>
      <c r="R244" s="117"/>
      <c r="S244" s="118"/>
      <c r="T244" s="116"/>
      <c r="U244" s="117"/>
      <c r="V244" s="118"/>
      <c r="W244" s="116"/>
      <c r="X244" s="119">
        <f t="shared" si="100"/>
        <v>11600</v>
      </c>
      <c r="Y244" s="120">
        <f t="shared" si="101"/>
        <v>0</v>
      </c>
      <c r="Z244" s="120">
        <f t="shared" si="102"/>
        <v>11600</v>
      </c>
      <c r="AA244" s="121">
        <f t="shared" si="103"/>
        <v>1</v>
      </c>
      <c r="AB244" s="398" t="s">
        <v>326</v>
      </c>
      <c r="AC244" s="34"/>
      <c r="AD244" s="34"/>
      <c r="AE244" s="34"/>
      <c r="AF244" s="34"/>
      <c r="AG244" s="34"/>
      <c r="AH244" s="34"/>
    </row>
    <row r="245" spans="1:34" ht="144.6" customHeight="1">
      <c r="A245" s="51" t="s">
        <v>789</v>
      </c>
      <c r="B245" s="111" t="s">
        <v>428</v>
      </c>
      <c r="C245" s="199" t="s">
        <v>96</v>
      </c>
      <c r="D245" s="114" t="s">
        <v>97</v>
      </c>
      <c r="E245" s="114" t="s">
        <v>463</v>
      </c>
      <c r="F245" s="114"/>
      <c r="G245" s="114"/>
      <c r="H245" s="116">
        <f t="shared" si="96"/>
        <v>0</v>
      </c>
      <c r="I245" s="117"/>
      <c r="J245" s="118"/>
      <c r="K245" s="116">
        <f t="shared" si="97"/>
        <v>0</v>
      </c>
      <c r="L245" s="114">
        <v>1</v>
      </c>
      <c r="M245" s="114">
        <v>5360</v>
      </c>
      <c r="N245" s="116">
        <f t="shared" si="98"/>
        <v>5360</v>
      </c>
      <c r="O245" s="117">
        <v>1</v>
      </c>
      <c r="P245" s="118">
        <v>2410</v>
      </c>
      <c r="Q245" s="116">
        <f t="shared" si="99"/>
        <v>2410</v>
      </c>
      <c r="R245" s="117"/>
      <c r="S245" s="118"/>
      <c r="T245" s="116"/>
      <c r="U245" s="117"/>
      <c r="V245" s="118"/>
      <c r="W245" s="116"/>
      <c r="X245" s="119">
        <f t="shared" si="100"/>
        <v>5360</v>
      </c>
      <c r="Y245" s="120">
        <f t="shared" si="101"/>
        <v>2410</v>
      </c>
      <c r="Z245" s="120">
        <f t="shared" si="102"/>
        <v>2950</v>
      </c>
      <c r="AA245" s="121">
        <f t="shared" si="103"/>
        <v>0.55037313432835822</v>
      </c>
      <c r="AB245" s="399" t="s">
        <v>330</v>
      </c>
      <c r="AC245" s="34"/>
      <c r="AD245" s="34"/>
      <c r="AE245" s="34"/>
      <c r="AF245" s="34"/>
      <c r="AG245" s="34"/>
      <c r="AH245" s="34"/>
    </row>
    <row r="246" spans="1:34" ht="30" customHeight="1">
      <c r="A246" s="51" t="s">
        <v>789</v>
      </c>
      <c r="B246" s="111" t="s">
        <v>428</v>
      </c>
      <c r="C246" s="199" t="s">
        <v>98</v>
      </c>
      <c r="D246" s="114" t="s">
        <v>99</v>
      </c>
      <c r="E246" s="114" t="s">
        <v>463</v>
      </c>
      <c r="F246" s="114"/>
      <c r="G246" s="114"/>
      <c r="H246" s="116">
        <f t="shared" si="96"/>
        <v>0</v>
      </c>
      <c r="I246" s="117"/>
      <c r="J246" s="118"/>
      <c r="K246" s="116">
        <f t="shared" si="97"/>
        <v>0</v>
      </c>
      <c r="L246" s="114">
        <v>5</v>
      </c>
      <c r="M246" s="114">
        <v>270</v>
      </c>
      <c r="N246" s="116">
        <f t="shared" si="98"/>
        <v>1350</v>
      </c>
      <c r="O246" s="117"/>
      <c r="P246" s="118"/>
      <c r="Q246" s="116">
        <f t="shared" si="99"/>
        <v>0</v>
      </c>
      <c r="R246" s="117"/>
      <c r="S246" s="118"/>
      <c r="T246" s="116"/>
      <c r="U246" s="117"/>
      <c r="V246" s="118"/>
      <c r="W246" s="116"/>
      <c r="X246" s="119">
        <f t="shared" si="100"/>
        <v>1350</v>
      </c>
      <c r="Y246" s="120">
        <f t="shared" si="101"/>
        <v>0</v>
      </c>
      <c r="Z246" s="120">
        <f t="shared" si="102"/>
        <v>1350</v>
      </c>
      <c r="AA246" s="121">
        <f t="shared" si="103"/>
        <v>1</v>
      </c>
      <c r="AB246" s="398" t="s">
        <v>326</v>
      </c>
      <c r="AC246" s="34"/>
      <c r="AD246" s="34"/>
      <c r="AE246" s="34"/>
      <c r="AF246" s="34"/>
      <c r="AG246" s="34"/>
      <c r="AH246" s="34"/>
    </row>
    <row r="247" spans="1:34" ht="30" customHeight="1">
      <c r="A247" s="51" t="s">
        <v>789</v>
      </c>
      <c r="B247" s="111" t="s">
        <v>428</v>
      </c>
      <c r="C247" s="199" t="s">
        <v>100</v>
      </c>
      <c r="D247" s="114" t="s">
        <v>101</v>
      </c>
      <c r="E247" s="114" t="s">
        <v>56</v>
      </c>
      <c r="F247" s="114">
        <v>60</v>
      </c>
      <c r="G247" s="114">
        <v>90</v>
      </c>
      <c r="H247" s="116">
        <f t="shared" si="96"/>
        <v>5400</v>
      </c>
      <c r="I247" s="114">
        <v>60</v>
      </c>
      <c r="J247" s="114">
        <v>90</v>
      </c>
      <c r="K247" s="116">
        <f t="shared" si="97"/>
        <v>5400</v>
      </c>
      <c r="L247" s="117"/>
      <c r="M247" s="118"/>
      <c r="N247" s="116">
        <f t="shared" si="98"/>
        <v>0</v>
      </c>
      <c r="O247" s="117"/>
      <c r="P247" s="118"/>
      <c r="Q247" s="116">
        <f t="shared" si="99"/>
        <v>0</v>
      </c>
      <c r="R247" s="117"/>
      <c r="S247" s="118"/>
      <c r="T247" s="116"/>
      <c r="U247" s="117"/>
      <c r="V247" s="118"/>
      <c r="W247" s="116"/>
      <c r="X247" s="119">
        <f t="shared" si="100"/>
        <v>5400</v>
      </c>
      <c r="Y247" s="120">
        <f t="shared" si="101"/>
        <v>5400</v>
      </c>
      <c r="Z247" s="120">
        <f t="shared" si="102"/>
        <v>0</v>
      </c>
      <c r="AA247" s="121">
        <f t="shared" si="103"/>
        <v>0</v>
      </c>
      <c r="AB247" s="122"/>
      <c r="AC247" s="34"/>
      <c r="AD247" s="34"/>
      <c r="AE247" s="34"/>
      <c r="AF247" s="34"/>
      <c r="AG247" s="34"/>
      <c r="AH247" s="34"/>
    </row>
    <row r="248" spans="1:34" ht="30" customHeight="1">
      <c r="A248" s="51" t="s">
        <v>789</v>
      </c>
      <c r="B248" s="111" t="s">
        <v>428</v>
      </c>
      <c r="C248" s="199" t="s">
        <v>102</v>
      </c>
      <c r="D248" s="114" t="s">
        <v>103</v>
      </c>
      <c r="E248" s="114" t="s">
        <v>56</v>
      </c>
      <c r="F248" s="114">
        <v>50</v>
      </c>
      <c r="G248" s="114">
        <v>100</v>
      </c>
      <c r="H248" s="116">
        <f t="shared" si="96"/>
        <v>5000</v>
      </c>
      <c r="I248" s="114">
        <v>50</v>
      </c>
      <c r="J248" s="114">
        <v>100</v>
      </c>
      <c r="K248" s="116">
        <f t="shared" si="97"/>
        <v>5000</v>
      </c>
      <c r="L248" s="117"/>
      <c r="M248" s="118"/>
      <c r="N248" s="116">
        <f t="shared" si="98"/>
        <v>0</v>
      </c>
      <c r="O248" s="117"/>
      <c r="P248" s="118"/>
      <c r="Q248" s="116">
        <f t="shared" si="99"/>
        <v>0</v>
      </c>
      <c r="R248" s="117"/>
      <c r="S248" s="118"/>
      <c r="T248" s="116"/>
      <c r="U248" s="117"/>
      <c r="V248" s="118"/>
      <c r="W248" s="116"/>
      <c r="X248" s="119">
        <f t="shared" si="100"/>
        <v>5000</v>
      </c>
      <c r="Y248" s="120">
        <f t="shared" si="101"/>
        <v>5000</v>
      </c>
      <c r="Z248" s="120">
        <f t="shared" si="102"/>
        <v>0</v>
      </c>
      <c r="AA248" s="121">
        <f t="shared" si="103"/>
        <v>0</v>
      </c>
      <c r="AB248" s="122"/>
      <c r="AC248" s="34"/>
      <c r="AD248" s="34"/>
      <c r="AE248" s="34"/>
      <c r="AF248" s="34"/>
      <c r="AG248" s="34"/>
      <c r="AH248" s="34"/>
    </row>
    <row r="249" spans="1:34" ht="30" customHeight="1">
      <c r="A249" s="51" t="s">
        <v>789</v>
      </c>
      <c r="B249" s="111" t="s">
        <v>428</v>
      </c>
      <c r="C249" s="199" t="s">
        <v>104</v>
      </c>
      <c r="D249" s="114" t="s">
        <v>105</v>
      </c>
      <c r="E249" s="114" t="s">
        <v>56</v>
      </c>
      <c r="F249" s="114">
        <v>30</v>
      </c>
      <c r="G249" s="114">
        <v>150</v>
      </c>
      <c r="H249" s="116">
        <f t="shared" si="96"/>
        <v>4500</v>
      </c>
      <c r="I249" s="114">
        <v>30</v>
      </c>
      <c r="J249" s="114">
        <v>150</v>
      </c>
      <c r="K249" s="116">
        <f t="shared" si="97"/>
        <v>4500</v>
      </c>
      <c r="L249" s="117"/>
      <c r="M249" s="118"/>
      <c r="N249" s="116">
        <f t="shared" si="98"/>
        <v>0</v>
      </c>
      <c r="O249" s="117"/>
      <c r="P249" s="118"/>
      <c r="Q249" s="116">
        <f t="shared" si="99"/>
        <v>0</v>
      </c>
      <c r="R249" s="117"/>
      <c r="S249" s="118"/>
      <c r="T249" s="116"/>
      <c r="U249" s="117"/>
      <c r="V249" s="118"/>
      <c r="W249" s="116"/>
      <c r="X249" s="119">
        <f t="shared" si="100"/>
        <v>4500</v>
      </c>
      <c r="Y249" s="120">
        <f t="shared" si="101"/>
        <v>4500</v>
      </c>
      <c r="Z249" s="120">
        <f t="shared" si="102"/>
        <v>0</v>
      </c>
      <c r="AA249" s="121">
        <f t="shared" si="103"/>
        <v>0</v>
      </c>
      <c r="AB249" s="122"/>
      <c r="AC249" s="34"/>
      <c r="AD249" s="34"/>
      <c r="AE249" s="34"/>
      <c r="AF249" s="34"/>
      <c r="AG249" s="34"/>
      <c r="AH249" s="34"/>
    </row>
    <row r="250" spans="1:34" ht="30" customHeight="1">
      <c r="A250" s="51" t="s">
        <v>789</v>
      </c>
      <c r="B250" s="111" t="s">
        <v>428</v>
      </c>
      <c r="C250" s="199" t="s">
        <v>106</v>
      </c>
      <c r="D250" s="114" t="s">
        <v>107</v>
      </c>
      <c r="E250" s="114" t="s">
        <v>56</v>
      </c>
      <c r="F250" s="114">
        <v>40</v>
      </c>
      <c r="G250" s="114">
        <v>220</v>
      </c>
      <c r="H250" s="116">
        <f t="shared" si="96"/>
        <v>8800</v>
      </c>
      <c r="I250" s="114">
        <v>40</v>
      </c>
      <c r="J250" s="114">
        <v>220</v>
      </c>
      <c r="K250" s="116">
        <f t="shared" si="97"/>
        <v>8800</v>
      </c>
      <c r="L250" s="117"/>
      <c r="M250" s="118"/>
      <c r="N250" s="116">
        <f t="shared" si="98"/>
        <v>0</v>
      </c>
      <c r="O250" s="117"/>
      <c r="P250" s="118"/>
      <c r="Q250" s="116">
        <f t="shared" si="99"/>
        <v>0</v>
      </c>
      <c r="R250" s="117"/>
      <c r="S250" s="118"/>
      <c r="T250" s="116"/>
      <c r="U250" s="117"/>
      <c r="V250" s="118"/>
      <c r="W250" s="116"/>
      <c r="X250" s="119">
        <f t="shared" si="100"/>
        <v>8800</v>
      </c>
      <c r="Y250" s="120">
        <f t="shared" si="101"/>
        <v>8800</v>
      </c>
      <c r="Z250" s="120">
        <f t="shared" si="102"/>
        <v>0</v>
      </c>
      <c r="AA250" s="121">
        <f t="shared" si="103"/>
        <v>0</v>
      </c>
      <c r="AB250" s="122"/>
      <c r="AC250" s="34"/>
      <c r="AD250" s="34"/>
      <c r="AE250" s="34"/>
      <c r="AF250" s="34"/>
      <c r="AG250" s="34"/>
      <c r="AH250" s="34"/>
    </row>
    <row r="251" spans="1:34" ht="30" customHeight="1">
      <c r="A251" s="51" t="s">
        <v>789</v>
      </c>
      <c r="B251" s="111" t="s">
        <v>428</v>
      </c>
      <c r="C251" s="199" t="s">
        <v>108</v>
      </c>
      <c r="D251" s="112" t="s">
        <v>109</v>
      </c>
      <c r="E251" s="112" t="s">
        <v>56</v>
      </c>
      <c r="F251" s="112">
        <v>100</v>
      </c>
      <c r="G251" s="112">
        <v>43.5</v>
      </c>
      <c r="H251" s="116">
        <f t="shared" si="96"/>
        <v>4350</v>
      </c>
      <c r="I251" s="112">
        <v>100</v>
      </c>
      <c r="J251" s="112">
        <v>43.5</v>
      </c>
      <c r="K251" s="116">
        <f t="shared" si="97"/>
        <v>4350</v>
      </c>
      <c r="L251" s="117"/>
      <c r="M251" s="118"/>
      <c r="N251" s="116">
        <f t="shared" si="98"/>
        <v>0</v>
      </c>
      <c r="O251" s="117"/>
      <c r="P251" s="118"/>
      <c r="Q251" s="116">
        <f t="shared" si="99"/>
        <v>0</v>
      </c>
      <c r="R251" s="117"/>
      <c r="S251" s="118"/>
      <c r="T251" s="116"/>
      <c r="U251" s="117"/>
      <c r="V251" s="118"/>
      <c r="W251" s="116"/>
      <c r="X251" s="119">
        <f t="shared" si="100"/>
        <v>4350</v>
      </c>
      <c r="Y251" s="120">
        <f t="shared" si="101"/>
        <v>4350</v>
      </c>
      <c r="Z251" s="120">
        <f t="shared" si="102"/>
        <v>0</v>
      </c>
      <c r="AA251" s="121">
        <f t="shared" si="103"/>
        <v>0</v>
      </c>
      <c r="AB251" s="122"/>
      <c r="AC251" s="34"/>
      <c r="AD251" s="34"/>
      <c r="AE251" s="34"/>
      <c r="AF251" s="34"/>
      <c r="AG251" s="34"/>
      <c r="AH251" s="34"/>
    </row>
    <row r="252" spans="1:34" ht="30" customHeight="1">
      <c r="A252" s="51" t="s">
        <v>789</v>
      </c>
      <c r="B252" s="111" t="s">
        <v>428</v>
      </c>
      <c r="C252" s="199" t="s">
        <v>110</v>
      </c>
      <c r="D252" s="112" t="s">
        <v>111</v>
      </c>
      <c r="E252" s="112" t="s">
        <v>56</v>
      </c>
      <c r="F252" s="112"/>
      <c r="G252" s="112"/>
      <c r="H252" s="116">
        <f t="shared" si="96"/>
        <v>0</v>
      </c>
      <c r="I252" s="117"/>
      <c r="J252" s="118"/>
      <c r="K252" s="116">
        <f t="shared" si="97"/>
        <v>0</v>
      </c>
      <c r="L252" s="114">
        <v>10</v>
      </c>
      <c r="M252" s="114">
        <v>580</v>
      </c>
      <c r="N252" s="116">
        <f t="shared" si="98"/>
        <v>5800</v>
      </c>
      <c r="O252" s="114">
        <v>10</v>
      </c>
      <c r="P252" s="114">
        <v>580</v>
      </c>
      <c r="Q252" s="116">
        <f t="shared" si="99"/>
        <v>5800</v>
      </c>
      <c r="R252" s="117"/>
      <c r="S252" s="118"/>
      <c r="T252" s="116"/>
      <c r="U252" s="117"/>
      <c r="V252" s="118"/>
      <c r="W252" s="116"/>
      <c r="X252" s="119">
        <f t="shared" si="100"/>
        <v>5800</v>
      </c>
      <c r="Y252" s="120">
        <f t="shared" si="101"/>
        <v>5800</v>
      </c>
      <c r="Z252" s="120">
        <f t="shared" si="102"/>
        <v>0</v>
      </c>
      <c r="AA252" s="121">
        <f t="shared" si="103"/>
        <v>0</v>
      </c>
      <c r="AB252" s="122"/>
      <c r="AC252" s="34"/>
      <c r="AD252" s="34"/>
      <c r="AE252" s="34"/>
      <c r="AF252" s="34"/>
      <c r="AG252" s="34"/>
      <c r="AH252" s="34"/>
    </row>
    <row r="253" spans="1:34" ht="30" customHeight="1">
      <c r="A253" s="51" t="s">
        <v>789</v>
      </c>
      <c r="B253" s="111" t="s">
        <v>428</v>
      </c>
      <c r="C253" s="199" t="s">
        <v>112</v>
      </c>
      <c r="D253" s="114" t="s">
        <v>113</v>
      </c>
      <c r="E253" s="114" t="s">
        <v>56</v>
      </c>
      <c r="F253" s="114"/>
      <c r="G253" s="114"/>
      <c r="H253" s="116">
        <f t="shared" si="96"/>
        <v>0</v>
      </c>
      <c r="I253" s="117"/>
      <c r="J253" s="118"/>
      <c r="K253" s="116">
        <f t="shared" si="97"/>
        <v>0</v>
      </c>
      <c r="L253" s="114">
        <v>20</v>
      </c>
      <c r="M253" s="114">
        <v>160</v>
      </c>
      <c r="N253" s="116">
        <f t="shared" si="98"/>
        <v>3200</v>
      </c>
      <c r="O253" s="114">
        <v>20</v>
      </c>
      <c r="P253" s="114">
        <v>160</v>
      </c>
      <c r="Q253" s="116">
        <f t="shared" si="99"/>
        <v>3200</v>
      </c>
      <c r="R253" s="117"/>
      <c r="S253" s="118"/>
      <c r="T253" s="116"/>
      <c r="U253" s="117"/>
      <c r="V253" s="118"/>
      <c r="W253" s="116"/>
      <c r="X253" s="119">
        <f t="shared" si="100"/>
        <v>3200</v>
      </c>
      <c r="Y253" s="120">
        <f t="shared" si="101"/>
        <v>3200</v>
      </c>
      <c r="Z253" s="120">
        <f t="shared" si="102"/>
        <v>0</v>
      </c>
      <c r="AA253" s="121">
        <f t="shared" si="103"/>
        <v>0</v>
      </c>
      <c r="AB253" s="122"/>
      <c r="AC253" s="34"/>
      <c r="AD253" s="34"/>
      <c r="AE253" s="34"/>
      <c r="AF253" s="34"/>
      <c r="AG253" s="34"/>
      <c r="AH253" s="34"/>
    </row>
    <row r="254" spans="1:34" ht="30" customHeight="1">
      <c r="A254" s="51" t="s">
        <v>789</v>
      </c>
      <c r="B254" s="111" t="s">
        <v>428</v>
      </c>
      <c r="C254" s="199" t="s">
        <v>114</v>
      </c>
      <c r="D254" s="114" t="s">
        <v>115</v>
      </c>
      <c r="E254" s="114" t="s">
        <v>56</v>
      </c>
      <c r="F254" s="114"/>
      <c r="G254" s="114"/>
      <c r="H254" s="116">
        <f t="shared" si="96"/>
        <v>0</v>
      </c>
      <c r="I254" s="117"/>
      <c r="J254" s="118"/>
      <c r="K254" s="116">
        <f t="shared" si="97"/>
        <v>0</v>
      </c>
      <c r="L254" s="114">
        <v>25</v>
      </c>
      <c r="M254" s="114">
        <v>110</v>
      </c>
      <c r="N254" s="116">
        <f t="shared" si="98"/>
        <v>2750</v>
      </c>
      <c r="O254" s="114">
        <v>25</v>
      </c>
      <c r="P254" s="114">
        <v>110</v>
      </c>
      <c r="Q254" s="116">
        <f t="shared" si="99"/>
        <v>2750</v>
      </c>
      <c r="R254" s="117"/>
      <c r="S254" s="118"/>
      <c r="T254" s="116"/>
      <c r="U254" s="117"/>
      <c r="V254" s="118"/>
      <c r="W254" s="116"/>
      <c r="X254" s="119">
        <f t="shared" si="100"/>
        <v>2750</v>
      </c>
      <c r="Y254" s="120">
        <f t="shared" si="101"/>
        <v>2750</v>
      </c>
      <c r="Z254" s="120">
        <f t="shared" si="102"/>
        <v>0</v>
      </c>
      <c r="AA254" s="121">
        <f t="shared" si="103"/>
        <v>0</v>
      </c>
      <c r="AB254" s="122"/>
      <c r="AC254" s="34"/>
      <c r="AD254" s="34"/>
      <c r="AE254" s="34"/>
      <c r="AF254" s="34"/>
      <c r="AG254" s="34"/>
      <c r="AH254" s="34"/>
    </row>
    <row r="255" spans="1:34" ht="30" customHeight="1">
      <c r="A255" s="51" t="s">
        <v>789</v>
      </c>
      <c r="B255" s="111" t="s">
        <v>428</v>
      </c>
      <c r="C255" s="199" t="s">
        <v>116</v>
      </c>
      <c r="D255" s="114" t="s">
        <v>117</v>
      </c>
      <c r="E255" s="114" t="s">
        <v>56</v>
      </c>
      <c r="F255" s="114"/>
      <c r="G255" s="114"/>
      <c r="H255" s="116">
        <f t="shared" si="96"/>
        <v>0</v>
      </c>
      <c r="I255" s="117"/>
      <c r="J255" s="118"/>
      <c r="K255" s="116">
        <f t="shared" si="97"/>
        <v>0</v>
      </c>
      <c r="L255" s="114">
        <v>20</v>
      </c>
      <c r="M255" s="114">
        <v>220</v>
      </c>
      <c r="N255" s="116">
        <f t="shared" si="98"/>
        <v>4400</v>
      </c>
      <c r="O255" s="114">
        <v>20</v>
      </c>
      <c r="P255" s="114">
        <v>220</v>
      </c>
      <c r="Q255" s="116">
        <f t="shared" si="99"/>
        <v>4400</v>
      </c>
      <c r="R255" s="117"/>
      <c r="S255" s="118"/>
      <c r="T255" s="116"/>
      <c r="U255" s="117"/>
      <c r="V255" s="118"/>
      <c r="W255" s="116"/>
      <c r="X255" s="119">
        <f t="shared" si="100"/>
        <v>4400</v>
      </c>
      <c r="Y255" s="120">
        <f t="shared" si="101"/>
        <v>4400</v>
      </c>
      <c r="Z255" s="120">
        <f t="shared" si="102"/>
        <v>0</v>
      </c>
      <c r="AA255" s="121">
        <f t="shared" si="103"/>
        <v>0</v>
      </c>
      <c r="AB255" s="122"/>
      <c r="AC255" s="34"/>
      <c r="AD255" s="34"/>
      <c r="AE255" s="34"/>
      <c r="AF255" s="34"/>
      <c r="AG255" s="34"/>
      <c r="AH255" s="34"/>
    </row>
    <row r="256" spans="1:34" ht="30" customHeight="1">
      <c r="A256" s="51" t="s">
        <v>789</v>
      </c>
      <c r="B256" s="111" t="s">
        <v>428</v>
      </c>
      <c r="C256" s="199" t="s">
        <v>118</v>
      </c>
      <c r="D256" s="114" t="s">
        <v>119</v>
      </c>
      <c r="E256" s="114" t="s">
        <v>463</v>
      </c>
      <c r="F256" s="114"/>
      <c r="G256" s="114"/>
      <c r="H256" s="116">
        <f t="shared" si="96"/>
        <v>0</v>
      </c>
      <c r="I256" s="117"/>
      <c r="J256" s="118"/>
      <c r="K256" s="116">
        <f t="shared" si="97"/>
        <v>0</v>
      </c>
      <c r="L256" s="114">
        <v>100</v>
      </c>
      <c r="M256" s="114">
        <v>10</v>
      </c>
      <c r="N256" s="116">
        <f t="shared" si="98"/>
        <v>1000</v>
      </c>
      <c r="O256" s="114">
        <v>100</v>
      </c>
      <c r="P256" s="114">
        <v>10</v>
      </c>
      <c r="Q256" s="116">
        <f t="shared" si="99"/>
        <v>1000</v>
      </c>
      <c r="R256" s="117"/>
      <c r="S256" s="118"/>
      <c r="T256" s="116"/>
      <c r="U256" s="117"/>
      <c r="V256" s="118"/>
      <c r="W256" s="116"/>
      <c r="X256" s="119">
        <f t="shared" si="100"/>
        <v>1000</v>
      </c>
      <c r="Y256" s="120">
        <f t="shared" si="101"/>
        <v>1000</v>
      </c>
      <c r="Z256" s="120">
        <f t="shared" si="102"/>
        <v>0</v>
      </c>
      <c r="AA256" s="121">
        <f t="shared" si="103"/>
        <v>0</v>
      </c>
      <c r="AB256" s="122"/>
      <c r="AC256" s="34"/>
      <c r="AD256" s="34"/>
      <c r="AE256" s="34"/>
      <c r="AF256" s="34"/>
      <c r="AG256" s="34"/>
      <c r="AH256" s="34"/>
    </row>
    <row r="257" spans="1:34" ht="30" customHeight="1">
      <c r="A257" s="51" t="s">
        <v>789</v>
      </c>
      <c r="B257" s="111" t="s">
        <v>428</v>
      </c>
      <c r="C257" s="199" t="s">
        <v>120</v>
      </c>
      <c r="D257" s="114" t="s">
        <v>121</v>
      </c>
      <c r="E257" s="114" t="s">
        <v>463</v>
      </c>
      <c r="F257" s="114"/>
      <c r="G257" s="114"/>
      <c r="H257" s="116">
        <f t="shared" si="96"/>
        <v>0</v>
      </c>
      <c r="I257" s="117"/>
      <c r="J257" s="118"/>
      <c r="K257" s="116">
        <f t="shared" si="97"/>
        <v>0</v>
      </c>
      <c r="L257" s="114">
        <v>50</v>
      </c>
      <c r="M257" s="114">
        <v>100</v>
      </c>
      <c r="N257" s="116">
        <f t="shared" si="98"/>
        <v>5000</v>
      </c>
      <c r="O257" s="117">
        <v>50</v>
      </c>
      <c r="P257" s="118">
        <v>100</v>
      </c>
      <c r="Q257" s="116">
        <f t="shared" si="99"/>
        <v>5000</v>
      </c>
      <c r="R257" s="117"/>
      <c r="S257" s="118"/>
      <c r="T257" s="116"/>
      <c r="U257" s="117"/>
      <c r="V257" s="118"/>
      <c r="W257" s="116"/>
      <c r="X257" s="119">
        <f t="shared" si="100"/>
        <v>5000</v>
      </c>
      <c r="Y257" s="120">
        <f t="shared" si="101"/>
        <v>5000</v>
      </c>
      <c r="Z257" s="120">
        <f t="shared" si="102"/>
        <v>0</v>
      </c>
      <c r="AA257" s="121">
        <f t="shared" si="103"/>
        <v>0</v>
      </c>
      <c r="AB257" s="122"/>
      <c r="AC257" s="34"/>
      <c r="AD257" s="34"/>
      <c r="AE257" s="34"/>
      <c r="AF257" s="34"/>
      <c r="AG257" s="34"/>
      <c r="AH257" s="34"/>
    </row>
    <row r="258" spans="1:34" ht="30" customHeight="1">
      <c r="A258" s="51" t="s">
        <v>789</v>
      </c>
      <c r="B258" s="111" t="s">
        <v>428</v>
      </c>
      <c r="C258" s="199" t="s">
        <v>122</v>
      </c>
      <c r="D258" s="114" t="s">
        <v>123</v>
      </c>
      <c r="E258" s="114" t="s">
        <v>463</v>
      </c>
      <c r="F258" s="114"/>
      <c r="G258" s="114"/>
      <c r="H258" s="116">
        <f t="shared" si="96"/>
        <v>0</v>
      </c>
      <c r="I258" s="117"/>
      <c r="J258" s="118"/>
      <c r="K258" s="116">
        <f t="shared" si="97"/>
        <v>0</v>
      </c>
      <c r="L258" s="114">
        <v>10</v>
      </c>
      <c r="M258" s="114">
        <v>145</v>
      </c>
      <c r="N258" s="116">
        <f t="shared" si="98"/>
        <v>1450</v>
      </c>
      <c r="O258" s="114">
        <v>10</v>
      </c>
      <c r="P258" s="114">
        <v>145</v>
      </c>
      <c r="Q258" s="116">
        <f t="shared" si="99"/>
        <v>1450</v>
      </c>
      <c r="R258" s="117"/>
      <c r="S258" s="118"/>
      <c r="T258" s="116"/>
      <c r="U258" s="117"/>
      <c r="V258" s="118"/>
      <c r="W258" s="116"/>
      <c r="X258" s="119">
        <f t="shared" si="100"/>
        <v>1450</v>
      </c>
      <c r="Y258" s="120">
        <f t="shared" si="101"/>
        <v>1450</v>
      </c>
      <c r="Z258" s="120">
        <f t="shared" si="102"/>
        <v>0</v>
      </c>
      <c r="AA258" s="121">
        <f t="shared" si="103"/>
        <v>0</v>
      </c>
      <c r="AB258" s="122"/>
      <c r="AC258" s="34"/>
      <c r="AD258" s="34"/>
      <c r="AE258" s="34"/>
      <c r="AF258" s="34"/>
      <c r="AG258" s="34"/>
      <c r="AH258" s="34"/>
    </row>
    <row r="259" spans="1:34" ht="44.4" customHeight="1">
      <c r="A259" s="51" t="s">
        <v>789</v>
      </c>
      <c r="B259" s="111" t="s">
        <v>428</v>
      </c>
      <c r="C259" s="199" t="s">
        <v>124</v>
      </c>
      <c r="D259" s="114" t="s">
        <v>125</v>
      </c>
      <c r="E259" s="114" t="s">
        <v>463</v>
      </c>
      <c r="F259" s="114"/>
      <c r="G259" s="114"/>
      <c r="H259" s="116">
        <f t="shared" si="96"/>
        <v>0</v>
      </c>
      <c r="I259" s="117"/>
      <c r="J259" s="118"/>
      <c r="K259" s="116">
        <f t="shared" si="97"/>
        <v>0</v>
      </c>
      <c r="L259" s="114">
        <v>100</v>
      </c>
      <c r="M259" s="114">
        <v>10</v>
      </c>
      <c r="N259" s="116">
        <f t="shared" si="98"/>
        <v>1000</v>
      </c>
      <c r="O259" s="114">
        <v>100</v>
      </c>
      <c r="P259" s="114">
        <v>10</v>
      </c>
      <c r="Q259" s="116">
        <f t="shared" si="99"/>
        <v>1000</v>
      </c>
      <c r="R259" s="117"/>
      <c r="S259" s="118"/>
      <c r="T259" s="116"/>
      <c r="U259" s="117"/>
      <c r="V259" s="118"/>
      <c r="W259" s="116"/>
      <c r="X259" s="119">
        <f t="shared" si="100"/>
        <v>1000</v>
      </c>
      <c r="Y259" s="120">
        <f t="shared" si="101"/>
        <v>1000</v>
      </c>
      <c r="Z259" s="120">
        <f t="shared" si="102"/>
        <v>0</v>
      </c>
      <c r="AA259" s="121">
        <f t="shared" si="103"/>
        <v>0</v>
      </c>
      <c r="AB259" s="122"/>
      <c r="AC259" s="34"/>
      <c r="AD259" s="34"/>
      <c r="AE259" s="34"/>
      <c r="AF259" s="34"/>
      <c r="AG259" s="34"/>
      <c r="AH259" s="34"/>
    </row>
    <row r="260" spans="1:34" ht="30" customHeight="1">
      <c r="A260" s="51" t="s">
        <v>789</v>
      </c>
      <c r="B260" s="111" t="s">
        <v>428</v>
      </c>
      <c r="C260" s="199" t="s">
        <v>126</v>
      </c>
      <c r="D260" s="114" t="s">
        <v>127</v>
      </c>
      <c r="E260" s="114" t="s">
        <v>463</v>
      </c>
      <c r="F260" s="114"/>
      <c r="G260" s="114"/>
      <c r="H260" s="116">
        <f t="shared" si="96"/>
        <v>0</v>
      </c>
      <c r="I260" s="117"/>
      <c r="J260" s="118"/>
      <c r="K260" s="116">
        <f t="shared" si="97"/>
        <v>0</v>
      </c>
      <c r="L260" s="114">
        <v>100</v>
      </c>
      <c r="M260" s="114">
        <v>15</v>
      </c>
      <c r="N260" s="116">
        <f t="shared" si="98"/>
        <v>1500</v>
      </c>
      <c r="O260" s="114">
        <v>100</v>
      </c>
      <c r="P260" s="114">
        <v>15</v>
      </c>
      <c r="Q260" s="116">
        <f t="shared" si="99"/>
        <v>1500</v>
      </c>
      <c r="R260" s="117"/>
      <c r="S260" s="118"/>
      <c r="T260" s="116"/>
      <c r="U260" s="117"/>
      <c r="V260" s="118"/>
      <c r="W260" s="116"/>
      <c r="X260" s="119">
        <f t="shared" si="100"/>
        <v>1500</v>
      </c>
      <c r="Y260" s="120">
        <f t="shared" si="101"/>
        <v>1500</v>
      </c>
      <c r="Z260" s="120">
        <f t="shared" si="102"/>
        <v>0</v>
      </c>
      <c r="AA260" s="121">
        <f t="shared" si="103"/>
        <v>0</v>
      </c>
      <c r="AB260" s="122"/>
      <c r="AC260" s="34"/>
      <c r="AD260" s="34"/>
      <c r="AE260" s="34"/>
      <c r="AF260" s="34"/>
      <c r="AG260" s="34"/>
      <c r="AH260" s="34"/>
    </row>
    <row r="261" spans="1:34" ht="30" customHeight="1">
      <c r="A261" s="51" t="s">
        <v>789</v>
      </c>
      <c r="B261" s="111" t="s">
        <v>428</v>
      </c>
      <c r="C261" s="199" t="s">
        <v>128</v>
      </c>
      <c r="D261" s="114" t="s">
        <v>129</v>
      </c>
      <c r="E261" s="114" t="s">
        <v>130</v>
      </c>
      <c r="F261" s="114"/>
      <c r="G261" s="114"/>
      <c r="H261" s="116">
        <f t="shared" si="96"/>
        <v>0</v>
      </c>
      <c r="I261" s="117"/>
      <c r="J261" s="118"/>
      <c r="K261" s="116">
        <f t="shared" si="97"/>
        <v>0</v>
      </c>
      <c r="L261" s="114">
        <v>5</v>
      </c>
      <c r="M261" s="114">
        <v>1100</v>
      </c>
      <c r="N261" s="116">
        <f t="shared" si="98"/>
        <v>5500</v>
      </c>
      <c r="O261" s="114">
        <v>5</v>
      </c>
      <c r="P261" s="114">
        <v>1100</v>
      </c>
      <c r="Q261" s="116">
        <f t="shared" si="99"/>
        <v>5500</v>
      </c>
      <c r="R261" s="117"/>
      <c r="S261" s="118"/>
      <c r="T261" s="116"/>
      <c r="U261" s="117"/>
      <c r="V261" s="118"/>
      <c r="W261" s="116"/>
      <c r="X261" s="119">
        <f t="shared" si="100"/>
        <v>5500</v>
      </c>
      <c r="Y261" s="120">
        <f t="shared" si="101"/>
        <v>5500</v>
      </c>
      <c r="Z261" s="120">
        <f t="shared" si="102"/>
        <v>0</v>
      </c>
      <c r="AA261" s="121">
        <f t="shared" si="103"/>
        <v>0</v>
      </c>
      <c r="AB261" s="122"/>
      <c r="AC261" s="34"/>
      <c r="AD261" s="34"/>
      <c r="AE261" s="34"/>
      <c r="AF261" s="34"/>
      <c r="AG261" s="34"/>
      <c r="AH261" s="34"/>
    </row>
    <row r="262" spans="1:34" ht="30" customHeight="1">
      <c r="A262" s="51" t="s">
        <v>789</v>
      </c>
      <c r="B262" s="111" t="s">
        <v>428</v>
      </c>
      <c r="C262" s="199" t="s">
        <v>131</v>
      </c>
      <c r="D262" s="114" t="s">
        <v>132</v>
      </c>
      <c r="E262" s="114" t="s">
        <v>133</v>
      </c>
      <c r="F262" s="114"/>
      <c r="G262" s="114"/>
      <c r="H262" s="116">
        <f t="shared" si="96"/>
        <v>0</v>
      </c>
      <c r="I262" s="117"/>
      <c r="J262" s="118"/>
      <c r="K262" s="116">
        <f t="shared" si="97"/>
        <v>0</v>
      </c>
      <c r="L262" s="114">
        <v>20</v>
      </c>
      <c r="M262" s="114">
        <v>160</v>
      </c>
      <c r="N262" s="116">
        <f t="shared" si="98"/>
        <v>3200</v>
      </c>
      <c r="O262" s="114">
        <v>20</v>
      </c>
      <c r="P262" s="114">
        <v>160</v>
      </c>
      <c r="Q262" s="116">
        <f t="shared" si="99"/>
        <v>3200</v>
      </c>
      <c r="R262" s="117"/>
      <c r="S262" s="118"/>
      <c r="T262" s="116"/>
      <c r="U262" s="117"/>
      <c r="V262" s="118"/>
      <c r="W262" s="116"/>
      <c r="X262" s="119">
        <f t="shared" si="100"/>
        <v>3200</v>
      </c>
      <c r="Y262" s="120">
        <f t="shared" si="101"/>
        <v>3200</v>
      </c>
      <c r="Z262" s="120">
        <f t="shared" si="102"/>
        <v>0</v>
      </c>
      <c r="AA262" s="121">
        <f t="shared" si="103"/>
        <v>0</v>
      </c>
      <c r="AB262" s="122"/>
      <c r="AC262" s="34"/>
      <c r="AD262" s="34"/>
      <c r="AE262" s="34"/>
      <c r="AF262" s="34"/>
      <c r="AG262" s="34"/>
      <c r="AH262" s="34"/>
    </row>
    <row r="263" spans="1:34" ht="30" customHeight="1">
      <c r="A263" s="51" t="s">
        <v>789</v>
      </c>
      <c r="B263" s="111" t="s">
        <v>428</v>
      </c>
      <c r="C263" s="199" t="s">
        <v>134</v>
      </c>
      <c r="D263" s="114" t="s">
        <v>135</v>
      </c>
      <c r="E263" s="114" t="s">
        <v>136</v>
      </c>
      <c r="F263" s="114"/>
      <c r="G263" s="114"/>
      <c r="H263" s="116">
        <f t="shared" si="96"/>
        <v>0</v>
      </c>
      <c r="I263" s="117"/>
      <c r="J263" s="118"/>
      <c r="K263" s="116">
        <f t="shared" si="97"/>
        <v>0</v>
      </c>
      <c r="L263" s="114">
        <v>50</v>
      </c>
      <c r="M263" s="114">
        <v>200</v>
      </c>
      <c r="N263" s="116">
        <f t="shared" si="98"/>
        <v>10000</v>
      </c>
      <c r="O263" s="117"/>
      <c r="P263" s="118"/>
      <c r="Q263" s="116">
        <f t="shared" si="99"/>
        <v>0</v>
      </c>
      <c r="R263" s="117"/>
      <c r="S263" s="118"/>
      <c r="T263" s="116"/>
      <c r="U263" s="117"/>
      <c r="V263" s="118"/>
      <c r="W263" s="116"/>
      <c r="X263" s="119">
        <f t="shared" si="100"/>
        <v>10000</v>
      </c>
      <c r="Y263" s="120">
        <f t="shared" si="101"/>
        <v>0</v>
      </c>
      <c r="Z263" s="120">
        <f t="shared" si="102"/>
        <v>10000</v>
      </c>
      <c r="AA263" s="121">
        <f t="shared" si="103"/>
        <v>1</v>
      </c>
      <c r="AB263" s="398" t="s">
        <v>326</v>
      </c>
      <c r="AC263" s="34"/>
      <c r="AD263" s="34"/>
      <c r="AE263" s="34"/>
      <c r="AF263" s="34"/>
      <c r="AG263" s="34"/>
      <c r="AH263" s="34"/>
    </row>
    <row r="264" spans="1:34" ht="42.6" customHeight="1">
      <c r="A264" s="51" t="s">
        <v>789</v>
      </c>
      <c r="B264" s="111" t="s">
        <v>428</v>
      </c>
      <c r="C264" s="199" t="s">
        <v>137</v>
      </c>
      <c r="D264" s="248" t="s">
        <v>138</v>
      </c>
      <c r="E264" s="248" t="s">
        <v>463</v>
      </c>
      <c r="F264" s="248"/>
      <c r="G264" s="248"/>
      <c r="H264" s="116">
        <f t="shared" si="96"/>
        <v>0</v>
      </c>
      <c r="I264" s="117"/>
      <c r="J264" s="118"/>
      <c r="K264" s="116">
        <f t="shared" si="97"/>
        <v>0</v>
      </c>
      <c r="L264" s="248">
        <v>4</v>
      </c>
      <c r="M264" s="248">
        <v>5600</v>
      </c>
      <c r="N264" s="116">
        <f t="shared" si="98"/>
        <v>22400</v>
      </c>
      <c r="O264" s="248">
        <v>4</v>
      </c>
      <c r="P264" s="248">
        <v>5600</v>
      </c>
      <c r="Q264" s="116">
        <f t="shared" si="99"/>
        <v>22400</v>
      </c>
      <c r="R264" s="117"/>
      <c r="S264" s="118"/>
      <c r="T264" s="116"/>
      <c r="U264" s="117"/>
      <c r="V264" s="118"/>
      <c r="W264" s="116"/>
      <c r="X264" s="119">
        <f t="shared" si="100"/>
        <v>22400</v>
      </c>
      <c r="Y264" s="120">
        <f t="shared" si="101"/>
        <v>22400</v>
      </c>
      <c r="Z264" s="120">
        <f t="shared" si="102"/>
        <v>0</v>
      </c>
      <c r="AA264" s="121">
        <f t="shared" si="103"/>
        <v>0</v>
      </c>
      <c r="AB264" s="136"/>
      <c r="AC264" s="34"/>
      <c r="AD264" s="34"/>
      <c r="AE264" s="34"/>
      <c r="AF264" s="34"/>
      <c r="AG264" s="34"/>
      <c r="AH264" s="34"/>
    </row>
    <row r="265" spans="1:34" ht="67.2" customHeight="1">
      <c r="A265" s="51" t="s">
        <v>789</v>
      </c>
      <c r="B265" s="111" t="s">
        <v>428</v>
      </c>
      <c r="C265" s="199" t="s">
        <v>139</v>
      </c>
      <c r="D265" s="220" t="s">
        <v>140</v>
      </c>
      <c r="E265" s="220" t="s">
        <v>463</v>
      </c>
      <c r="F265" s="220"/>
      <c r="G265" s="220"/>
      <c r="H265" s="116">
        <f t="shared" si="96"/>
        <v>0</v>
      </c>
      <c r="I265" s="117"/>
      <c r="J265" s="118"/>
      <c r="K265" s="116">
        <f t="shared" si="97"/>
        <v>0</v>
      </c>
      <c r="L265" s="220">
        <v>5</v>
      </c>
      <c r="M265" s="220">
        <v>2000</v>
      </c>
      <c r="N265" s="116">
        <f t="shared" si="98"/>
        <v>10000</v>
      </c>
      <c r="O265" s="117">
        <v>5</v>
      </c>
      <c r="P265" s="118">
        <v>1660</v>
      </c>
      <c r="Q265" s="116">
        <f t="shared" si="99"/>
        <v>8300</v>
      </c>
      <c r="R265" s="117"/>
      <c r="S265" s="118"/>
      <c r="T265" s="116"/>
      <c r="U265" s="117"/>
      <c r="V265" s="118"/>
      <c r="W265" s="116"/>
      <c r="X265" s="119">
        <f t="shared" si="100"/>
        <v>10000</v>
      </c>
      <c r="Y265" s="120">
        <f t="shared" si="101"/>
        <v>8300</v>
      </c>
      <c r="Z265" s="120">
        <f t="shared" si="102"/>
        <v>1700</v>
      </c>
      <c r="AA265" s="407">
        <f t="shared" si="103"/>
        <v>0.17</v>
      </c>
      <c r="AB265" s="498" t="s">
        <v>327</v>
      </c>
      <c r="AC265" s="34"/>
      <c r="AD265" s="34"/>
      <c r="AE265" s="34"/>
      <c r="AF265" s="34"/>
      <c r="AG265" s="34"/>
      <c r="AH265" s="34"/>
    </row>
    <row r="266" spans="1:34" ht="88.8" customHeight="1">
      <c r="A266" s="51" t="s">
        <v>789</v>
      </c>
      <c r="B266" s="111" t="s">
        <v>428</v>
      </c>
      <c r="C266" s="199" t="s">
        <v>141</v>
      </c>
      <c r="D266" s="249" t="s">
        <v>142</v>
      </c>
      <c r="E266" s="250" t="s">
        <v>143</v>
      </c>
      <c r="F266" s="251"/>
      <c r="G266" s="252"/>
      <c r="H266" s="116">
        <f t="shared" si="96"/>
        <v>0</v>
      </c>
      <c r="I266" s="117"/>
      <c r="J266" s="118"/>
      <c r="K266" s="116">
        <f t="shared" si="97"/>
        <v>0</v>
      </c>
      <c r="L266" s="251">
        <v>30</v>
      </c>
      <c r="M266" s="252">
        <v>135</v>
      </c>
      <c r="N266" s="116">
        <f t="shared" si="98"/>
        <v>4050</v>
      </c>
      <c r="O266" s="117">
        <v>30</v>
      </c>
      <c r="P266" s="118">
        <v>24</v>
      </c>
      <c r="Q266" s="116">
        <f t="shared" si="99"/>
        <v>720</v>
      </c>
      <c r="R266" s="117"/>
      <c r="S266" s="118"/>
      <c r="T266" s="116"/>
      <c r="U266" s="117"/>
      <c r="V266" s="118"/>
      <c r="W266" s="116"/>
      <c r="X266" s="119">
        <f t="shared" si="100"/>
        <v>4050</v>
      </c>
      <c r="Y266" s="120">
        <f t="shared" si="101"/>
        <v>720</v>
      </c>
      <c r="Z266" s="120">
        <f t="shared" si="102"/>
        <v>3330</v>
      </c>
      <c r="AA266" s="407">
        <f t="shared" si="103"/>
        <v>0.82222222222222219</v>
      </c>
      <c r="AB266" s="498"/>
      <c r="AC266" s="34"/>
      <c r="AD266" s="34"/>
      <c r="AE266" s="34"/>
      <c r="AF266" s="34"/>
      <c r="AG266" s="34"/>
      <c r="AH266" s="34"/>
    </row>
    <row r="267" spans="1:34" ht="30" customHeight="1">
      <c r="A267" s="51" t="s">
        <v>291</v>
      </c>
      <c r="B267" s="111" t="s">
        <v>428</v>
      </c>
      <c r="C267" s="199" t="s">
        <v>552</v>
      </c>
      <c r="D267" s="112" t="s">
        <v>79</v>
      </c>
      <c r="E267" s="205" t="s">
        <v>463</v>
      </c>
      <c r="F267" s="117"/>
      <c r="G267" s="118"/>
      <c r="H267" s="116">
        <f t="shared" si="96"/>
        <v>0</v>
      </c>
      <c r="I267" s="112"/>
      <c r="J267" s="112"/>
      <c r="K267" s="116">
        <f t="shared" si="97"/>
        <v>0</v>
      </c>
      <c r="L267" s="112">
        <v>150</v>
      </c>
      <c r="M267" s="112">
        <v>32</v>
      </c>
      <c r="N267" s="116">
        <f t="shared" si="98"/>
        <v>4800</v>
      </c>
      <c r="O267" s="112">
        <v>150</v>
      </c>
      <c r="P267" s="112">
        <v>32</v>
      </c>
      <c r="Q267" s="116">
        <f t="shared" si="99"/>
        <v>4800</v>
      </c>
      <c r="R267" s="117"/>
      <c r="S267" s="118"/>
      <c r="T267" s="116"/>
      <c r="U267" s="117"/>
      <c r="V267" s="118"/>
      <c r="W267" s="116"/>
      <c r="X267" s="119">
        <f t="shared" si="100"/>
        <v>4800</v>
      </c>
      <c r="Y267" s="120">
        <f t="shared" si="101"/>
        <v>4800</v>
      </c>
      <c r="Z267" s="120">
        <f t="shared" si="102"/>
        <v>0</v>
      </c>
      <c r="AA267" s="121">
        <f t="shared" si="103"/>
        <v>0</v>
      </c>
      <c r="AB267" s="406"/>
      <c r="AC267" s="34"/>
      <c r="AD267" s="34"/>
      <c r="AE267" s="34"/>
      <c r="AF267" s="34"/>
      <c r="AG267" s="34"/>
      <c r="AH267" s="34"/>
    </row>
    <row r="268" spans="1:34" ht="30" customHeight="1">
      <c r="A268" s="51" t="s">
        <v>291</v>
      </c>
      <c r="B268" s="111" t="s">
        <v>428</v>
      </c>
      <c r="C268" s="199" t="s">
        <v>554</v>
      </c>
      <c r="D268" s="112" t="s">
        <v>81</v>
      </c>
      <c r="E268" s="205" t="s">
        <v>463</v>
      </c>
      <c r="F268" s="117"/>
      <c r="G268" s="118"/>
      <c r="H268" s="116">
        <f t="shared" si="96"/>
        <v>0</v>
      </c>
      <c r="I268" s="112"/>
      <c r="J268" s="112"/>
      <c r="K268" s="116">
        <f t="shared" si="97"/>
        <v>0</v>
      </c>
      <c r="L268" s="112">
        <v>150</v>
      </c>
      <c r="M268" s="112">
        <v>32</v>
      </c>
      <c r="N268" s="116">
        <f t="shared" si="98"/>
        <v>4800</v>
      </c>
      <c r="O268" s="112">
        <v>150</v>
      </c>
      <c r="P268" s="112">
        <v>32</v>
      </c>
      <c r="Q268" s="116">
        <f t="shared" si="99"/>
        <v>4800</v>
      </c>
      <c r="R268" s="117"/>
      <c r="S268" s="118"/>
      <c r="T268" s="116"/>
      <c r="U268" s="117"/>
      <c r="V268" s="118"/>
      <c r="W268" s="116"/>
      <c r="X268" s="119">
        <f t="shared" si="100"/>
        <v>4800</v>
      </c>
      <c r="Y268" s="120">
        <f t="shared" si="101"/>
        <v>4800</v>
      </c>
      <c r="Z268" s="120">
        <f t="shared" si="102"/>
        <v>0</v>
      </c>
      <c r="AA268" s="121">
        <f t="shared" si="103"/>
        <v>0</v>
      </c>
      <c r="AB268" s="122"/>
      <c r="AC268" s="34"/>
      <c r="AD268" s="34"/>
      <c r="AE268" s="34"/>
      <c r="AF268" s="34"/>
      <c r="AG268" s="34"/>
      <c r="AH268" s="34"/>
    </row>
    <row r="269" spans="1:34" ht="40.200000000000003" customHeight="1">
      <c r="A269" s="51" t="s">
        <v>291</v>
      </c>
      <c r="B269" s="111" t="s">
        <v>428</v>
      </c>
      <c r="C269" s="199" t="s">
        <v>555</v>
      </c>
      <c r="D269" s="114" t="s">
        <v>832</v>
      </c>
      <c r="E269" s="123" t="s">
        <v>463</v>
      </c>
      <c r="F269" s="117"/>
      <c r="G269" s="118"/>
      <c r="H269" s="116">
        <f t="shared" si="96"/>
        <v>0</v>
      </c>
      <c r="I269" s="114"/>
      <c r="J269" s="114"/>
      <c r="K269" s="116">
        <f t="shared" si="97"/>
        <v>0</v>
      </c>
      <c r="L269" s="114">
        <v>63</v>
      </c>
      <c r="M269" s="114">
        <v>80</v>
      </c>
      <c r="N269" s="116">
        <f t="shared" si="98"/>
        <v>5040</v>
      </c>
      <c r="O269" s="114">
        <v>63</v>
      </c>
      <c r="P269" s="114">
        <v>80</v>
      </c>
      <c r="Q269" s="116">
        <f t="shared" si="99"/>
        <v>5040</v>
      </c>
      <c r="R269" s="117"/>
      <c r="S269" s="118"/>
      <c r="T269" s="116"/>
      <c r="U269" s="117"/>
      <c r="V269" s="118"/>
      <c r="W269" s="116"/>
      <c r="X269" s="119">
        <f t="shared" si="100"/>
        <v>5040</v>
      </c>
      <c r="Y269" s="120">
        <f t="shared" si="101"/>
        <v>5040</v>
      </c>
      <c r="Z269" s="120">
        <f t="shared" si="102"/>
        <v>0</v>
      </c>
      <c r="AA269" s="121">
        <f t="shared" si="103"/>
        <v>0</v>
      </c>
      <c r="AB269" s="122"/>
      <c r="AC269" s="34"/>
      <c r="AD269" s="34"/>
      <c r="AE269" s="34"/>
      <c r="AF269" s="34"/>
      <c r="AG269" s="34"/>
      <c r="AH269" s="34"/>
    </row>
    <row r="270" spans="1:34" ht="58.8" customHeight="1">
      <c r="A270" s="51" t="s">
        <v>291</v>
      </c>
      <c r="B270" s="111" t="s">
        <v>428</v>
      </c>
      <c r="C270" s="199" t="s">
        <v>833</v>
      </c>
      <c r="D270" s="114" t="s">
        <v>834</v>
      </c>
      <c r="E270" s="123" t="s">
        <v>463</v>
      </c>
      <c r="F270" s="117"/>
      <c r="G270" s="118"/>
      <c r="H270" s="116">
        <f t="shared" si="96"/>
        <v>0</v>
      </c>
      <c r="I270" s="114"/>
      <c r="J270" s="114"/>
      <c r="K270" s="116">
        <f t="shared" si="97"/>
        <v>0</v>
      </c>
      <c r="L270" s="114">
        <v>10</v>
      </c>
      <c r="M270" s="114">
        <v>120</v>
      </c>
      <c r="N270" s="116">
        <f t="shared" si="98"/>
        <v>1200</v>
      </c>
      <c r="O270" s="117">
        <v>10</v>
      </c>
      <c r="P270" s="118">
        <v>82</v>
      </c>
      <c r="Q270" s="116">
        <f t="shared" si="99"/>
        <v>820</v>
      </c>
      <c r="R270" s="117"/>
      <c r="S270" s="118"/>
      <c r="T270" s="116"/>
      <c r="U270" s="117"/>
      <c r="V270" s="118"/>
      <c r="W270" s="116"/>
      <c r="X270" s="119">
        <f t="shared" si="100"/>
        <v>1200</v>
      </c>
      <c r="Y270" s="120">
        <f t="shared" si="101"/>
        <v>820</v>
      </c>
      <c r="Z270" s="120">
        <f t="shared" si="102"/>
        <v>380</v>
      </c>
      <c r="AA270" s="121">
        <f t="shared" si="103"/>
        <v>0.31666666666666665</v>
      </c>
      <c r="AB270" s="495" t="s">
        <v>327</v>
      </c>
      <c r="AC270" s="34"/>
      <c r="AD270" s="34"/>
      <c r="AE270" s="34"/>
      <c r="AF270" s="34"/>
      <c r="AG270" s="34"/>
      <c r="AH270" s="34"/>
    </row>
    <row r="271" spans="1:34" ht="56.4" customHeight="1">
      <c r="A271" s="51" t="s">
        <v>291</v>
      </c>
      <c r="B271" s="111" t="s">
        <v>428</v>
      </c>
      <c r="C271" s="199" t="s">
        <v>835</v>
      </c>
      <c r="D271" s="253" t="s">
        <v>836</v>
      </c>
      <c r="E271" s="254" t="s">
        <v>463</v>
      </c>
      <c r="F271" s="117"/>
      <c r="G271" s="118"/>
      <c r="H271" s="116">
        <f t="shared" si="96"/>
        <v>0</v>
      </c>
      <c r="I271" s="253"/>
      <c r="J271" s="253"/>
      <c r="K271" s="116">
        <f t="shared" si="97"/>
        <v>0</v>
      </c>
      <c r="L271" s="253">
        <v>50</v>
      </c>
      <c r="M271" s="253">
        <v>75</v>
      </c>
      <c r="N271" s="116">
        <f t="shared" si="98"/>
        <v>3750</v>
      </c>
      <c r="O271" s="117">
        <v>50</v>
      </c>
      <c r="P271" s="118">
        <v>23</v>
      </c>
      <c r="Q271" s="116">
        <f t="shared" si="99"/>
        <v>1150</v>
      </c>
      <c r="R271" s="117"/>
      <c r="S271" s="118"/>
      <c r="T271" s="116"/>
      <c r="U271" s="117"/>
      <c r="V271" s="118"/>
      <c r="W271" s="116"/>
      <c r="X271" s="119">
        <f t="shared" si="100"/>
        <v>3750</v>
      </c>
      <c r="Y271" s="120">
        <f t="shared" si="101"/>
        <v>1150</v>
      </c>
      <c r="Z271" s="120">
        <f t="shared" si="102"/>
        <v>2600</v>
      </c>
      <c r="AA271" s="121">
        <f t="shared" si="103"/>
        <v>0.69333333333333336</v>
      </c>
      <c r="AB271" s="496"/>
      <c r="AC271" s="34"/>
      <c r="AD271" s="34"/>
      <c r="AE271" s="34"/>
      <c r="AF271" s="34"/>
      <c r="AG271" s="34"/>
      <c r="AH271" s="34"/>
    </row>
    <row r="272" spans="1:34" ht="64.8" customHeight="1">
      <c r="A272" s="51" t="s">
        <v>291</v>
      </c>
      <c r="B272" s="111" t="s">
        <v>428</v>
      </c>
      <c r="C272" s="199" t="s">
        <v>837</v>
      </c>
      <c r="D272" s="253" t="s">
        <v>838</v>
      </c>
      <c r="E272" s="254" t="s">
        <v>463</v>
      </c>
      <c r="F272" s="117"/>
      <c r="G272" s="118"/>
      <c r="H272" s="116">
        <f t="shared" si="96"/>
        <v>0</v>
      </c>
      <c r="I272" s="253"/>
      <c r="J272" s="253"/>
      <c r="K272" s="116">
        <f t="shared" si="97"/>
        <v>0</v>
      </c>
      <c r="L272" s="253">
        <v>20</v>
      </c>
      <c r="M272" s="253">
        <v>210</v>
      </c>
      <c r="N272" s="116">
        <f t="shared" si="98"/>
        <v>4200</v>
      </c>
      <c r="O272" s="117">
        <v>20</v>
      </c>
      <c r="P272" s="118">
        <v>40</v>
      </c>
      <c r="Q272" s="116">
        <f t="shared" si="99"/>
        <v>800</v>
      </c>
      <c r="R272" s="117"/>
      <c r="S272" s="118"/>
      <c r="T272" s="116"/>
      <c r="U272" s="117"/>
      <c r="V272" s="118"/>
      <c r="W272" s="116"/>
      <c r="X272" s="119">
        <f t="shared" si="100"/>
        <v>4200</v>
      </c>
      <c r="Y272" s="120">
        <f t="shared" si="101"/>
        <v>800</v>
      </c>
      <c r="Z272" s="120">
        <f t="shared" si="102"/>
        <v>3400</v>
      </c>
      <c r="AA272" s="121">
        <f t="shared" si="103"/>
        <v>0.80952380952380953</v>
      </c>
      <c r="AB272" s="497"/>
      <c r="AC272" s="34"/>
      <c r="AD272" s="34"/>
      <c r="AE272" s="34"/>
      <c r="AF272" s="34"/>
      <c r="AG272" s="34"/>
      <c r="AH272" s="34"/>
    </row>
    <row r="273" spans="1:34" ht="54.6" customHeight="1">
      <c r="A273" s="51" t="s">
        <v>291</v>
      </c>
      <c r="B273" s="111" t="s">
        <v>428</v>
      </c>
      <c r="C273" s="199" t="s">
        <v>60</v>
      </c>
      <c r="D273" s="112" t="s">
        <v>301</v>
      </c>
      <c r="E273" s="205" t="s">
        <v>463</v>
      </c>
      <c r="F273" s="213">
        <v>84</v>
      </c>
      <c r="G273" s="214">
        <v>520</v>
      </c>
      <c r="H273" s="116">
        <f t="shared" si="96"/>
        <v>43680</v>
      </c>
      <c r="I273" s="213">
        <v>84</v>
      </c>
      <c r="J273" s="214">
        <v>520</v>
      </c>
      <c r="K273" s="116">
        <f t="shared" si="97"/>
        <v>43680</v>
      </c>
      <c r="L273" s="117"/>
      <c r="M273" s="118"/>
      <c r="N273" s="116">
        <f t="shared" si="98"/>
        <v>0</v>
      </c>
      <c r="O273" s="117"/>
      <c r="P273" s="118"/>
      <c r="Q273" s="116">
        <f t="shared" si="99"/>
        <v>0</v>
      </c>
      <c r="R273" s="117"/>
      <c r="S273" s="118"/>
      <c r="T273" s="116"/>
      <c r="U273" s="117"/>
      <c r="V273" s="118"/>
      <c r="W273" s="116"/>
      <c r="X273" s="119">
        <f t="shared" si="100"/>
        <v>43680</v>
      </c>
      <c r="Y273" s="120">
        <f t="shared" si="101"/>
        <v>43680</v>
      </c>
      <c r="Z273" s="120">
        <f t="shared" si="102"/>
        <v>0</v>
      </c>
      <c r="AA273" s="121">
        <f t="shared" si="103"/>
        <v>0</v>
      </c>
      <c r="AB273" s="122"/>
      <c r="AC273" s="34"/>
      <c r="AD273" s="34"/>
      <c r="AE273" s="34"/>
      <c r="AF273" s="34"/>
      <c r="AG273" s="34"/>
      <c r="AH273" s="34"/>
    </row>
    <row r="274" spans="1:34" ht="30" customHeight="1" thickBot="1">
      <c r="A274" s="51" t="s">
        <v>291</v>
      </c>
      <c r="B274" s="111" t="s">
        <v>428</v>
      </c>
      <c r="C274" s="199" t="s">
        <v>62</v>
      </c>
      <c r="D274" s="112" t="s">
        <v>302</v>
      </c>
      <c r="E274" s="218" t="s">
        <v>463</v>
      </c>
      <c r="F274" s="213">
        <v>84</v>
      </c>
      <c r="G274" s="214">
        <v>40</v>
      </c>
      <c r="H274" s="116">
        <f t="shared" si="96"/>
        <v>3360</v>
      </c>
      <c r="I274" s="213">
        <v>84</v>
      </c>
      <c r="J274" s="214">
        <v>40</v>
      </c>
      <c r="K274" s="116">
        <f t="shared" si="97"/>
        <v>3360</v>
      </c>
      <c r="L274" s="132"/>
      <c r="M274" s="133"/>
      <c r="N274" s="116">
        <f t="shared" si="98"/>
        <v>0</v>
      </c>
      <c r="O274" s="132"/>
      <c r="P274" s="133"/>
      <c r="Q274" s="116">
        <f t="shared" si="99"/>
        <v>0</v>
      </c>
      <c r="R274" s="117"/>
      <c r="S274" s="118"/>
      <c r="T274" s="116"/>
      <c r="U274" s="117"/>
      <c r="V274" s="118"/>
      <c r="W274" s="116"/>
      <c r="X274" s="119">
        <f t="shared" si="100"/>
        <v>3360</v>
      </c>
      <c r="Y274" s="120">
        <f t="shared" si="101"/>
        <v>3360</v>
      </c>
      <c r="Z274" s="120">
        <f t="shared" si="102"/>
        <v>0</v>
      </c>
      <c r="AA274" s="121">
        <f t="shared" si="103"/>
        <v>0</v>
      </c>
      <c r="AB274" s="122"/>
      <c r="AC274" s="34"/>
      <c r="AD274" s="34"/>
      <c r="AE274" s="34"/>
      <c r="AF274" s="34"/>
      <c r="AG274" s="34"/>
      <c r="AH274" s="34"/>
    </row>
    <row r="275" spans="1:34" ht="130.19999999999999" customHeight="1" thickBot="1">
      <c r="A275" s="45" t="s">
        <v>794</v>
      </c>
      <c r="B275" s="111" t="s">
        <v>428</v>
      </c>
      <c r="C275" s="199" t="s">
        <v>552</v>
      </c>
      <c r="D275" s="58" t="s">
        <v>179</v>
      </c>
      <c r="E275" s="205" t="s">
        <v>180</v>
      </c>
      <c r="F275" s="117"/>
      <c r="G275" s="118"/>
      <c r="H275" s="116">
        <f t="shared" si="96"/>
        <v>0</v>
      </c>
      <c r="I275" s="117"/>
      <c r="J275" s="118"/>
      <c r="K275" s="116">
        <f t="shared" si="97"/>
        <v>0</v>
      </c>
      <c r="L275" s="206">
        <v>550</v>
      </c>
      <c r="M275" s="158">
        <v>27</v>
      </c>
      <c r="N275" s="116">
        <f t="shared" si="98"/>
        <v>14850</v>
      </c>
      <c r="O275" s="117">
        <v>530</v>
      </c>
      <c r="P275" s="118">
        <v>28</v>
      </c>
      <c r="Q275" s="116">
        <f t="shared" si="99"/>
        <v>14840</v>
      </c>
      <c r="R275" s="117"/>
      <c r="S275" s="118"/>
      <c r="T275" s="116"/>
      <c r="U275" s="117"/>
      <c r="V275" s="118"/>
      <c r="W275" s="116"/>
      <c r="X275" s="119">
        <f t="shared" si="100"/>
        <v>14850</v>
      </c>
      <c r="Y275" s="120">
        <f t="shared" si="101"/>
        <v>14840</v>
      </c>
      <c r="Z275" s="120">
        <f t="shared" si="102"/>
        <v>10</v>
      </c>
      <c r="AA275" s="121">
        <f t="shared" si="103"/>
        <v>6.7340067340067344E-4</v>
      </c>
      <c r="AB275" s="399" t="s">
        <v>330</v>
      </c>
      <c r="AC275" s="34"/>
      <c r="AD275" s="34"/>
      <c r="AE275" s="34"/>
      <c r="AF275" s="34"/>
      <c r="AG275" s="34"/>
      <c r="AH275" s="34"/>
    </row>
    <row r="276" spans="1:34" ht="39" customHeight="1" thickBot="1">
      <c r="A276" s="45" t="s">
        <v>794</v>
      </c>
      <c r="B276" s="111" t="s">
        <v>428</v>
      </c>
      <c r="C276" s="199" t="s">
        <v>554</v>
      </c>
      <c r="D276" s="58" t="s">
        <v>181</v>
      </c>
      <c r="E276" s="205" t="s">
        <v>463</v>
      </c>
      <c r="F276" s="117"/>
      <c r="G276" s="118"/>
      <c r="H276" s="116">
        <f t="shared" si="96"/>
        <v>0</v>
      </c>
      <c r="I276" s="117"/>
      <c r="J276" s="118"/>
      <c r="K276" s="116">
        <f t="shared" si="97"/>
        <v>0</v>
      </c>
      <c r="L276" s="206">
        <v>15000</v>
      </c>
      <c r="M276" s="158">
        <v>2.5</v>
      </c>
      <c r="N276" s="116">
        <f t="shared" si="98"/>
        <v>37500</v>
      </c>
      <c r="O276" s="206">
        <v>15000</v>
      </c>
      <c r="P276" s="158">
        <v>2.5</v>
      </c>
      <c r="Q276" s="116">
        <f t="shared" si="99"/>
        <v>37500</v>
      </c>
      <c r="R276" s="117"/>
      <c r="S276" s="118"/>
      <c r="T276" s="116"/>
      <c r="U276" s="117"/>
      <c r="V276" s="118"/>
      <c r="W276" s="116"/>
      <c r="X276" s="119">
        <f t="shared" si="100"/>
        <v>37500</v>
      </c>
      <c r="Y276" s="120">
        <f t="shared" si="101"/>
        <v>37500</v>
      </c>
      <c r="Z276" s="120">
        <f t="shared" si="102"/>
        <v>0</v>
      </c>
      <c r="AA276" s="121">
        <f t="shared" si="103"/>
        <v>0</v>
      </c>
      <c r="AB276" s="122"/>
      <c r="AC276" s="34"/>
      <c r="AD276" s="34"/>
      <c r="AE276" s="34"/>
      <c r="AF276" s="34"/>
      <c r="AG276" s="34"/>
      <c r="AH276" s="34"/>
    </row>
    <row r="277" spans="1:34" ht="43.8" customHeight="1" thickBot="1">
      <c r="A277" s="45" t="s">
        <v>794</v>
      </c>
      <c r="B277" s="111" t="s">
        <v>428</v>
      </c>
      <c r="C277" s="199" t="s">
        <v>555</v>
      </c>
      <c r="D277" s="58" t="s">
        <v>182</v>
      </c>
      <c r="E277" s="205" t="s">
        <v>180</v>
      </c>
      <c r="F277" s="117"/>
      <c r="G277" s="118"/>
      <c r="H277" s="116">
        <f t="shared" si="96"/>
        <v>0</v>
      </c>
      <c r="I277" s="117"/>
      <c r="J277" s="118"/>
      <c r="K277" s="116">
        <f t="shared" si="97"/>
        <v>0</v>
      </c>
      <c r="L277" s="206">
        <v>120</v>
      </c>
      <c r="M277" s="158">
        <v>80</v>
      </c>
      <c r="N277" s="116">
        <f t="shared" si="98"/>
        <v>9600</v>
      </c>
      <c r="O277" s="206">
        <v>120</v>
      </c>
      <c r="P277" s="158">
        <v>80</v>
      </c>
      <c r="Q277" s="116">
        <f t="shared" si="99"/>
        <v>9600</v>
      </c>
      <c r="R277" s="117"/>
      <c r="S277" s="118"/>
      <c r="T277" s="116"/>
      <c r="U277" s="117"/>
      <c r="V277" s="118"/>
      <c r="W277" s="116"/>
      <c r="X277" s="119">
        <f t="shared" si="100"/>
        <v>9600</v>
      </c>
      <c r="Y277" s="120">
        <f t="shared" si="101"/>
        <v>9600</v>
      </c>
      <c r="Z277" s="120">
        <f t="shared" si="102"/>
        <v>0</v>
      </c>
      <c r="AA277" s="121">
        <f t="shared" si="103"/>
        <v>0</v>
      </c>
      <c r="AB277" s="122"/>
      <c r="AC277" s="34"/>
      <c r="AD277" s="34"/>
      <c r="AE277" s="34"/>
      <c r="AF277" s="34"/>
      <c r="AG277" s="34"/>
      <c r="AH277" s="34"/>
    </row>
    <row r="278" spans="1:34" ht="30" customHeight="1" thickBot="1">
      <c r="A278" s="45" t="s">
        <v>794</v>
      </c>
      <c r="B278" s="111" t="s">
        <v>428</v>
      </c>
      <c r="C278" s="199" t="s">
        <v>833</v>
      </c>
      <c r="D278" s="58" t="s">
        <v>183</v>
      </c>
      <c r="E278" s="205" t="s">
        <v>463</v>
      </c>
      <c r="F278" s="117"/>
      <c r="G278" s="118"/>
      <c r="H278" s="116">
        <f t="shared" si="96"/>
        <v>0</v>
      </c>
      <c r="I278" s="117"/>
      <c r="J278" s="118"/>
      <c r="K278" s="116">
        <f t="shared" si="97"/>
        <v>0</v>
      </c>
      <c r="L278" s="206">
        <v>3000</v>
      </c>
      <c r="M278" s="158">
        <v>6.5</v>
      </c>
      <c r="N278" s="116">
        <f t="shared" si="98"/>
        <v>19500</v>
      </c>
      <c r="O278" s="206">
        <v>3000</v>
      </c>
      <c r="P278" s="158">
        <v>6.5</v>
      </c>
      <c r="Q278" s="116">
        <f t="shared" si="99"/>
        <v>19500</v>
      </c>
      <c r="R278" s="117"/>
      <c r="S278" s="118"/>
      <c r="T278" s="116"/>
      <c r="U278" s="117"/>
      <c r="V278" s="118"/>
      <c r="W278" s="116"/>
      <c r="X278" s="119">
        <f t="shared" si="100"/>
        <v>19500</v>
      </c>
      <c r="Y278" s="120">
        <f t="shared" si="101"/>
        <v>19500</v>
      </c>
      <c r="Z278" s="120">
        <f t="shared" si="102"/>
        <v>0</v>
      </c>
      <c r="AA278" s="121">
        <f t="shared" si="103"/>
        <v>0</v>
      </c>
      <c r="AB278" s="122"/>
      <c r="AC278" s="34"/>
      <c r="AD278" s="34"/>
      <c r="AE278" s="34"/>
      <c r="AF278" s="34"/>
      <c r="AG278" s="34"/>
      <c r="AH278" s="34"/>
    </row>
    <row r="279" spans="1:34" ht="46.2" customHeight="1" thickBot="1">
      <c r="A279" s="45" t="s">
        <v>794</v>
      </c>
      <c r="B279" s="111" t="s">
        <v>428</v>
      </c>
      <c r="C279" s="199" t="s">
        <v>835</v>
      </c>
      <c r="D279" s="58" t="s">
        <v>184</v>
      </c>
      <c r="E279" s="205" t="s">
        <v>463</v>
      </c>
      <c r="F279" s="117"/>
      <c r="G279" s="118"/>
      <c r="H279" s="116">
        <f t="shared" si="96"/>
        <v>0</v>
      </c>
      <c r="I279" s="117"/>
      <c r="J279" s="118"/>
      <c r="K279" s="116">
        <f t="shared" si="97"/>
        <v>0</v>
      </c>
      <c r="L279" s="206">
        <v>15</v>
      </c>
      <c r="M279" s="158">
        <v>599</v>
      </c>
      <c r="N279" s="116">
        <f t="shared" si="98"/>
        <v>8985</v>
      </c>
      <c r="O279" s="206">
        <v>15</v>
      </c>
      <c r="P279" s="158">
        <v>599</v>
      </c>
      <c r="Q279" s="116">
        <f t="shared" si="99"/>
        <v>8985</v>
      </c>
      <c r="R279" s="117"/>
      <c r="S279" s="118"/>
      <c r="T279" s="116"/>
      <c r="U279" s="117"/>
      <c r="V279" s="118"/>
      <c r="W279" s="116"/>
      <c r="X279" s="119">
        <f t="shared" si="100"/>
        <v>8985</v>
      </c>
      <c r="Y279" s="120">
        <f t="shared" si="101"/>
        <v>8985</v>
      </c>
      <c r="Z279" s="120">
        <f t="shared" si="102"/>
        <v>0</v>
      </c>
      <c r="AA279" s="121">
        <f t="shared" si="103"/>
        <v>0</v>
      </c>
      <c r="AB279" s="122"/>
      <c r="AC279" s="34"/>
      <c r="AD279" s="34"/>
      <c r="AE279" s="34"/>
      <c r="AF279" s="34"/>
      <c r="AG279" s="34"/>
      <c r="AH279" s="34"/>
    </row>
    <row r="280" spans="1:34" ht="63" customHeight="1" thickBot="1">
      <c r="A280" s="45" t="s">
        <v>794</v>
      </c>
      <c r="B280" s="111" t="s">
        <v>428</v>
      </c>
      <c r="C280" s="199" t="s">
        <v>837</v>
      </c>
      <c r="D280" s="58" t="s">
        <v>185</v>
      </c>
      <c r="E280" s="205" t="s">
        <v>133</v>
      </c>
      <c r="F280" s="117"/>
      <c r="G280" s="118"/>
      <c r="H280" s="116">
        <f t="shared" si="96"/>
        <v>0</v>
      </c>
      <c r="I280" s="117"/>
      <c r="J280" s="118"/>
      <c r="K280" s="116">
        <f t="shared" si="97"/>
        <v>0</v>
      </c>
      <c r="L280" s="206">
        <v>40</v>
      </c>
      <c r="M280" s="158">
        <v>370</v>
      </c>
      <c r="N280" s="116">
        <f t="shared" si="98"/>
        <v>14800</v>
      </c>
      <c r="O280" s="206">
        <v>40</v>
      </c>
      <c r="P280" s="158">
        <v>370</v>
      </c>
      <c r="Q280" s="116">
        <f t="shared" si="99"/>
        <v>14800</v>
      </c>
      <c r="R280" s="117"/>
      <c r="S280" s="118"/>
      <c r="T280" s="116"/>
      <c r="U280" s="117"/>
      <c r="V280" s="118"/>
      <c r="W280" s="116"/>
      <c r="X280" s="119">
        <f t="shared" si="100"/>
        <v>14800</v>
      </c>
      <c r="Y280" s="120">
        <f t="shared" si="101"/>
        <v>14800</v>
      </c>
      <c r="Z280" s="120">
        <f t="shared" si="102"/>
        <v>0</v>
      </c>
      <c r="AA280" s="121">
        <f t="shared" si="103"/>
        <v>0</v>
      </c>
      <c r="AB280" s="122"/>
      <c r="AC280" s="34"/>
      <c r="AD280" s="34"/>
      <c r="AE280" s="34"/>
      <c r="AF280" s="34"/>
      <c r="AG280" s="34"/>
      <c r="AH280" s="34"/>
    </row>
    <row r="281" spans="1:34" ht="30" customHeight="1" thickBot="1">
      <c r="A281" s="45" t="s">
        <v>794</v>
      </c>
      <c r="B281" s="111" t="s">
        <v>428</v>
      </c>
      <c r="C281" s="199" t="s">
        <v>60</v>
      </c>
      <c r="D281" s="58" t="s">
        <v>186</v>
      </c>
      <c r="E281" s="205" t="s">
        <v>187</v>
      </c>
      <c r="F281" s="201"/>
      <c r="G281" s="202"/>
      <c r="H281" s="116">
        <f t="shared" si="96"/>
        <v>0</v>
      </c>
      <c r="I281" s="117"/>
      <c r="J281" s="118"/>
      <c r="K281" s="116">
        <f t="shared" si="97"/>
        <v>0</v>
      </c>
      <c r="L281" s="206">
        <v>50</v>
      </c>
      <c r="M281" s="158">
        <v>120</v>
      </c>
      <c r="N281" s="116">
        <f t="shared" si="98"/>
        <v>6000</v>
      </c>
      <c r="O281" s="201">
        <v>50</v>
      </c>
      <c r="P281" s="202">
        <v>82</v>
      </c>
      <c r="Q281" s="116">
        <f t="shared" si="99"/>
        <v>4100</v>
      </c>
      <c r="R281" s="117"/>
      <c r="S281" s="118"/>
      <c r="T281" s="116"/>
      <c r="U281" s="117"/>
      <c r="V281" s="118"/>
      <c r="W281" s="116"/>
      <c r="X281" s="119">
        <f t="shared" si="100"/>
        <v>6000</v>
      </c>
      <c r="Y281" s="120">
        <f t="shared" si="101"/>
        <v>4100</v>
      </c>
      <c r="Z281" s="120">
        <f t="shared" si="102"/>
        <v>1900</v>
      </c>
      <c r="AA281" s="121">
        <f t="shared" si="103"/>
        <v>0.31666666666666665</v>
      </c>
      <c r="AB281" s="495" t="s">
        <v>330</v>
      </c>
      <c r="AC281" s="34"/>
      <c r="AD281" s="34"/>
      <c r="AE281" s="34"/>
      <c r="AF281" s="34"/>
      <c r="AG281" s="34"/>
      <c r="AH281" s="34"/>
    </row>
    <row r="282" spans="1:34" ht="30" customHeight="1" thickBot="1">
      <c r="A282" s="45" t="s">
        <v>794</v>
      </c>
      <c r="B282" s="111" t="s">
        <v>428</v>
      </c>
      <c r="C282" s="199" t="s">
        <v>62</v>
      </c>
      <c r="D282" s="112" t="s">
        <v>97</v>
      </c>
      <c r="E282" s="112" t="s">
        <v>463</v>
      </c>
      <c r="F282" s="117"/>
      <c r="G282" s="118"/>
      <c r="H282" s="116">
        <f t="shared" si="96"/>
        <v>0</v>
      </c>
      <c r="I282" s="117"/>
      <c r="J282" s="118"/>
      <c r="K282" s="116">
        <f t="shared" si="97"/>
        <v>0</v>
      </c>
      <c r="L282" s="158">
        <v>2</v>
      </c>
      <c r="M282" s="158">
        <v>5360</v>
      </c>
      <c r="N282" s="116">
        <f t="shared" si="98"/>
        <v>10720</v>
      </c>
      <c r="O282" s="117">
        <v>2</v>
      </c>
      <c r="P282" s="118">
        <v>2410</v>
      </c>
      <c r="Q282" s="116">
        <f t="shared" si="99"/>
        <v>4820</v>
      </c>
      <c r="R282" s="117"/>
      <c r="S282" s="118"/>
      <c r="T282" s="116"/>
      <c r="U282" s="117"/>
      <c r="V282" s="118"/>
      <c r="W282" s="116"/>
      <c r="X282" s="119">
        <f t="shared" si="100"/>
        <v>10720</v>
      </c>
      <c r="Y282" s="120">
        <f t="shared" si="101"/>
        <v>4820</v>
      </c>
      <c r="Z282" s="120">
        <f t="shared" si="102"/>
        <v>5900</v>
      </c>
      <c r="AA282" s="121">
        <f t="shared" si="103"/>
        <v>0.55037313432835822</v>
      </c>
      <c r="AB282" s="496"/>
      <c r="AC282" s="34"/>
      <c r="AD282" s="34"/>
      <c r="AE282" s="34"/>
      <c r="AF282" s="34"/>
      <c r="AG282" s="34"/>
      <c r="AH282" s="34"/>
    </row>
    <row r="283" spans="1:34" ht="30" customHeight="1" thickBot="1">
      <c r="A283" s="45" t="s">
        <v>794</v>
      </c>
      <c r="B283" s="111" t="s">
        <v>428</v>
      </c>
      <c r="C283" s="199" t="s">
        <v>65</v>
      </c>
      <c r="D283" s="255" t="s">
        <v>186</v>
      </c>
      <c r="E283" s="205" t="s">
        <v>463</v>
      </c>
      <c r="F283" s="201"/>
      <c r="G283" s="202"/>
      <c r="H283" s="116">
        <f t="shared" si="96"/>
        <v>0</v>
      </c>
      <c r="I283" s="117"/>
      <c r="J283" s="118"/>
      <c r="K283" s="116">
        <f t="shared" si="97"/>
        <v>0</v>
      </c>
      <c r="L283" s="158">
        <v>100</v>
      </c>
      <c r="M283" s="158">
        <v>120</v>
      </c>
      <c r="N283" s="116">
        <f t="shared" si="98"/>
        <v>12000</v>
      </c>
      <c r="O283" s="201">
        <v>100</v>
      </c>
      <c r="P283" s="202">
        <v>82</v>
      </c>
      <c r="Q283" s="116">
        <f t="shared" si="99"/>
        <v>8200</v>
      </c>
      <c r="R283" s="117"/>
      <c r="S283" s="118"/>
      <c r="T283" s="116"/>
      <c r="U283" s="117"/>
      <c r="V283" s="118"/>
      <c r="W283" s="116"/>
      <c r="X283" s="119">
        <f t="shared" si="100"/>
        <v>12000</v>
      </c>
      <c r="Y283" s="120">
        <f t="shared" si="101"/>
        <v>8200</v>
      </c>
      <c r="Z283" s="120">
        <f t="shared" si="102"/>
        <v>3800</v>
      </c>
      <c r="AA283" s="121">
        <f t="shared" si="103"/>
        <v>0.31666666666666665</v>
      </c>
      <c r="AB283" s="496"/>
      <c r="AC283" s="34"/>
      <c r="AD283" s="34"/>
      <c r="AE283" s="34"/>
      <c r="AF283" s="34"/>
      <c r="AG283" s="34"/>
      <c r="AH283" s="34"/>
    </row>
    <row r="284" spans="1:34" ht="30" customHeight="1" thickBot="1">
      <c r="A284" s="45" t="s">
        <v>794</v>
      </c>
      <c r="B284" s="111" t="s">
        <v>428</v>
      </c>
      <c r="C284" s="199" t="s">
        <v>67</v>
      </c>
      <c r="D284" s="255" t="s">
        <v>188</v>
      </c>
      <c r="E284" s="205" t="s">
        <v>463</v>
      </c>
      <c r="F284" s="117"/>
      <c r="G284" s="118"/>
      <c r="H284" s="116">
        <f t="shared" si="96"/>
        <v>0</v>
      </c>
      <c r="I284" s="117"/>
      <c r="J284" s="118"/>
      <c r="K284" s="116">
        <f t="shared" si="97"/>
        <v>0</v>
      </c>
      <c r="L284" s="158">
        <v>40</v>
      </c>
      <c r="M284" s="158">
        <v>50</v>
      </c>
      <c r="N284" s="116">
        <f t="shared" si="98"/>
        <v>2000</v>
      </c>
      <c r="O284" s="117">
        <v>40</v>
      </c>
      <c r="P284" s="118">
        <v>43</v>
      </c>
      <c r="Q284" s="116">
        <f t="shared" si="99"/>
        <v>1720</v>
      </c>
      <c r="R284" s="117"/>
      <c r="S284" s="118"/>
      <c r="T284" s="116"/>
      <c r="U284" s="117"/>
      <c r="V284" s="118"/>
      <c r="W284" s="116"/>
      <c r="X284" s="119">
        <f t="shared" si="100"/>
        <v>2000</v>
      </c>
      <c r="Y284" s="120">
        <f t="shared" si="101"/>
        <v>1720</v>
      </c>
      <c r="Z284" s="120">
        <f t="shared" si="102"/>
        <v>280</v>
      </c>
      <c r="AA284" s="121">
        <f t="shared" si="103"/>
        <v>0.14000000000000001</v>
      </c>
      <c r="AB284" s="497"/>
      <c r="AC284" s="34"/>
      <c r="AD284" s="34"/>
      <c r="AE284" s="34"/>
      <c r="AF284" s="34"/>
      <c r="AG284" s="34"/>
      <c r="AH284" s="34"/>
    </row>
    <row r="285" spans="1:34" ht="127.2" customHeight="1" thickBot="1">
      <c r="A285" s="45" t="s">
        <v>794</v>
      </c>
      <c r="B285" s="111" t="s">
        <v>428</v>
      </c>
      <c r="C285" s="199" t="s">
        <v>70</v>
      </c>
      <c r="D285" s="255" t="s">
        <v>189</v>
      </c>
      <c r="E285" s="205" t="s">
        <v>463</v>
      </c>
      <c r="F285" s="117"/>
      <c r="G285" s="118"/>
      <c r="H285" s="116">
        <f>F285*G285</f>
        <v>0</v>
      </c>
      <c r="I285" s="117"/>
      <c r="J285" s="118"/>
      <c r="K285" s="116">
        <f>I285*J285</f>
        <v>0</v>
      </c>
      <c r="L285" s="158">
        <v>40</v>
      </c>
      <c r="M285" s="158">
        <v>20</v>
      </c>
      <c r="N285" s="116">
        <f>L285*M285</f>
        <v>800</v>
      </c>
      <c r="O285" s="117">
        <v>40</v>
      </c>
      <c r="P285" s="118">
        <v>20.5</v>
      </c>
      <c r="Q285" s="116">
        <f>O285*P285</f>
        <v>820</v>
      </c>
      <c r="R285" s="117"/>
      <c r="S285" s="118"/>
      <c r="T285" s="116"/>
      <c r="U285" s="117"/>
      <c r="V285" s="118"/>
      <c r="W285" s="116"/>
      <c r="X285" s="119">
        <f>H285+N285+T285</f>
        <v>800</v>
      </c>
      <c r="Y285" s="120">
        <f>K285+Q285+W285</f>
        <v>820</v>
      </c>
      <c r="Z285" s="120">
        <f>X285-Y285</f>
        <v>-20</v>
      </c>
      <c r="AA285" s="121">
        <f>Z285/X285</f>
        <v>-2.5000000000000001E-2</v>
      </c>
      <c r="AB285" s="405" t="s">
        <v>337</v>
      </c>
      <c r="AC285" s="34"/>
      <c r="AD285" s="34"/>
      <c r="AE285" s="34"/>
      <c r="AF285" s="34"/>
      <c r="AG285" s="34"/>
      <c r="AH285" s="34"/>
    </row>
    <row r="286" spans="1:34" ht="136.80000000000001" customHeight="1" thickBot="1">
      <c r="A286" s="45" t="s">
        <v>794</v>
      </c>
      <c r="B286" s="111" t="s">
        <v>428</v>
      </c>
      <c r="C286" s="199" t="s">
        <v>72</v>
      </c>
      <c r="D286" s="255" t="s">
        <v>190</v>
      </c>
      <c r="E286" s="205" t="s">
        <v>69</v>
      </c>
      <c r="F286" s="117"/>
      <c r="G286" s="118"/>
      <c r="H286" s="116">
        <f>F286*G286</f>
        <v>0</v>
      </c>
      <c r="I286" s="117"/>
      <c r="J286" s="118"/>
      <c r="K286" s="116">
        <f>I286*J286</f>
        <v>0</v>
      </c>
      <c r="L286" s="158">
        <v>5</v>
      </c>
      <c r="M286" s="158">
        <v>1700</v>
      </c>
      <c r="N286" s="116">
        <f>L286*M286</f>
        <v>8500</v>
      </c>
      <c r="O286" s="117">
        <v>5</v>
      </c>
      <c r="P286" s="118">
        <v>1486</v>
      </c>
      <c r="Q286" s="116">
        <f>O286*P286</f>
        <v>7430</v>
      </c>
      <c r="R286" s="117"/>
      <c r="S286" s="118"/>
      <c r="T286" s="116"/>
      <c r="U286" s="117"/>
      <c r="V286" s="118"/>
      <c r="W286" s="116"/>
      <c r="X286" s="119">
        <f>H286+N286+T286</f>
        <v>8500</v>
      </c>
      <c r="Y286" s="120">
        <f>K286+Q286+W286</f>
        <v>7430</v>
      </c>
      <c r="Z286" s="120">
        <f>X286-Y286</f>
        <v>1070</v>
      </c>
      <c r="AA286" s="121">
        <f>Z286/X286</f>
        <v>0.12588235294117647</v>
      </c>
      <c r="AB286" s="399" t="s">
        <v>330</v>
      </c>
      <c r="AC286" s="34"/>
      <c r="AD286" s="34"/>
      <c r="AE286" s="34"/>
      <c r="AF286" s="34"/>
      <c r="AG286" s="34"/>
      <c r="AH286" s="34"/>
    </row>
    <row r="287" spans="1:34" ht="30" customHeight="1" thickBot="1">
      <c r="A287" s="45" t="s">
        <v>794</v>
      </c>
      <c r="B287" s="111" t="s">
        <v>428</v>
      </c>
      <c r="C287" s="199" t="s">
        <v>74</v>
      </c>
      <c r="D287" s="255" t="s">
        <v>191</v>
      </c>
      <c r="E287" s="205" t="s">
        <v>463</v>
      </c>
      <c r="F287" s="117"/>
      <c r="G287" s="118"/>
      <c r="H287" s="116">
        <f>F287*G287</f>
        <v>0</v>
      </c>
      <c r="I287" s="117"/>
      <c r="J287" s="118"/>
      <c r="K287" s="116">
        <f>I287*J287</f>
        <v>0</v>
      </c>
      <c r="L287" s="158">
        <v>2500</v>
      </c>
      <c r="M287" s="158">
        <v>1.5</v>
      </c>
      <c r="N287" s="116">
        <f>L287*M287</f>
        <v>3750</v>
      </c>
      <c r="O287" s="158">
        <v>2500</v>
      </c>
      <c r="P287" s="158">
        <v>1.5</v>
      </c>
      <c r="Q287" s="116">
        <f>O287*P287</f>
        <v>3750</v>
      </c>
      <c r="R287" s="117"/>
      <c r="S287" s="118"/>
      <c r="T287" s="116"/>
      <c r="U287" s="117"/>
      <c r="V287" s="118"/>
      <c r="W287" s="116"/>
      <c r="X287" s="119">
        <f>H287+N287+T287</f>
        <v>3750</v>
      </c>
      <c r="Y287" s="120">
        <f>K287+Q287+W287</f>
        <v>3750</v>
      </c>
      <c r="Z287" s="120">
        <f>X287-Y287</f>
        <v>0</v>
      </c>
      <c r="AA287" s="121">
        <f>Z287/X287</f>
        <v>0</v>
      </c>
      <c r="AB287" s="122"/>
      <c r="AC287" s="34"/>
      <c r="AD287" s="34"/>
      <c r="AE287" s="34"/>
      <c r="AF287" s="34"/>
      <c r="AG287" s="34"/>
      <c r="AH287" s="34"/>
    </row>
    <row r="288" spans="1:34" ht="30" customHeight="1" thickBot="1">
      <c r="A288" s="45" t="s">
        <v>794</v>
      </c>
      <c r="B288" s="111" t="s">
        <v>428</v>
      </c>
      <c r="C288" s="199" t="s">
        <v>76</v>
      </c>
      <c r="D288" s="255" t="s">
        <v>193</v>
      </c>
      <c r="E288" s="205" t="s">
        <v>69</v>
      </c>
      <c r="F288" s="117"/>
      <c r="G288" s="118"/>
      <c r="H288" s="116">
        <f>F288*G288</f>
        <v>0</v>
      </c>
      <c r="I288" s="117"/>
      <c r="J288" s="118"/>
      <c r="K288" s="116">
        <f>I288*J288</f>
        <v>0</v>
      </c>
      <c r="L288" s="158">
        <v>5</v>
      </c>
      <c r="M288" s="158">
        <v>5690</v>
      </c>
      <c r="N288" s="116">
        <f>L288*M288</f>
        <v>28450</v>
      </c>
      <c r="O288" s="158">
        <v>5</v>
      </c>
      <c r="P288" s="158">
        <v>5690</v>
      </c>
      <c r="Q288" s="116">
        <f>O288*P288</f>
        <v>28450</v>
      </c>
      <c r="R288" s="117"/>
      <c r="S288" s="118"/>
      <c r="T288" s="116"/>
      <c r="U288" s="117"/>
      <c r="V288" s="118"/>
      <c r="W288" s="116"/>
      <c r="X288" s="119">
        <f>H288+N288+T288</f>
        <v>28450</v>
      </c>
      <c r="Y288" s="120">
        <f>K288+Q288+W288</f>
        <v>28450</v>
      </c>
      <c r="Z288" s="120">
        <f>X288-Y288</f>
        <v>0</v>
      </c>
      <c r="AA288" s="121">
        <f>Z288/X288</f>
        <v>0</v>
      </c>
      <c r="AB288" s="122"/>
      <c r="AC288" s="34"/>
      <c r="AD288" s="34"/>
      <c r="AE288" s="34"/>
      <c r="AF288" s="34"/>
      <c r="AG288" s="34"/>
      <c r="AH288" s="34"/>
    </row>
    <row r="289" spans="1:34" ht="30" customHeight="1" thickBot="1">
      <c r="A289" s="51"/>
      <c r="B289" s="130" t="s">
        <v>428</v>
      </c>
      <c r="C289" s="413" t="s">
        <v>555</v>
      </c>
      <c r="D289" s="36" t="s">
        <v>553</v>
      </c>
      <c r="E289" s="131" t="s">
        <v>463</v>
      </c>
      <c r="F289" s="132"/>
      <c r="G289" s="133"/>
      <c r="H289" s="134">
        <f>F289*G289</f>
        <v>0</v>
      </c>
      <c r="I289" s="132"/>
      <c r="J289" s="133"/>
      <c r="K289" s="134">
        <f>I289*J289</f>
        <v>0</v>
      </c>
      <c r="L289" s="132"/>
      <c r="M289" s="133"/>
      <c r="N289" s="134">
        <f>L289*M289</f>
        <v>0</v>
      </c>
      <c r="O289" s="132"/>
      <c r="P289" s="133"/>
      <c r="Q289" s="134">
        <f>O289*P289</f>
        <v>0</v>
      </c>
      <c r="R289" s="132"/>
      <c r="S289" s="133"/>
      <c r="T289" s="134">
        <f>R289*S289</f>
        <v>0</v>
      </c>
      <c r="U289" s="132"/>
      <c r="V289" s="133"/>
      <c r="W289" s="134">
        <f>U289*V289</f>
        <v>0</v>
      </c>
      <c r="X289" s="135">
        <f>H289+N289+T289</f>
        <v>0</v>
      </c>
      <c r="Y289" s="120">
        <f>K289+Q289+W289</f>
        <v>0</v>
      </c>
      <c r="Z289" s="120">
        <f t="shared" ref="Z289:Z298" si="104">X289-Y289</f>
        <v>0</v>
      </c>
      <c r="AA289" s="121" t="e">
        <f t="shared" ref="AA289:AA298" si="105">Z289/X289</f>
        <v>#DIV/0!</v>
      </c>
      <c r="AB289" s="136"/>
      <c r="AC289" s="34"/>
      <c r="AD289" s="34"/>
      <c r="AE289" s="34"/>
      <c r="AF289" s="34"/>
      <c r="AG289" s="34"/>
      <c r="AH289" s="34"/>
    </row>
    <row r="290" spans="1:34" ht="30" customHeight="1">
      <c r="A290" s="51"/>
      <c r="B290" s="102" t="s">
        <v>423</v>
      </c>
      <c r="C290" s="415" t="s">
        <v>556</v>
      </c>
      <c r="D290" s="38" t="s">
        <v>557</v>
      </c>
      <c r="E290" s="137"/>
      <c r="F290" s="138">
        <f>SUM(F291:F293)</f>
        <v>15</v>
      </c>
      <c r="G290" s="139"/>
      <c r="H290" s="140">
        <f>SUM(H291:H293)</f>
        <v>37500</v>
      </c>
      <c r="I290" s="138">
        <f>SUM(I291:I293)</f>
        <v>15</v>
      </c>
      <c r="J290" s="139"/>
      <c r="K290" s="140">
        <f>SUM(K291:K293)</f>
        <v>29040</v>
      </c>
      <c r="L290" s="138">
        <f>SUM(L291:L293)</f>
        <v>0</v>
      </c>
      <c r="M290" s="139"/>
      <c r="N290" s="140">
        <f>SUM(N291:N293)</f>
        <v>0</v>
      </c>
      <c r="O290" s="138">
        <f>SUM(O291:O293)</f>
        <v>0</v>
      </c>
      <c r="P290" s="139"/>
      <c r="Q290" s="140">
        <f>SUM(Q291:Q293)</f>
        <v>0</v>
      </c>
      <c r="R290" s="138">
        <f>SUM(R291:R293)</f>
        <v>0</v>
      </c>
      <c r="S290" s="139"/>
      <c r="T290" s="140">
        <f>SUM(T291:T293)</f>
        <v>0</v>
      </c>
      <c r="U290" s="138">
        <f>SUM(U291:U293)</f>
        <v>0</v>
      </c>
      <c r="V290" s="139"/>
      <c r="W290" s="140">
        <f>SUM(W291:W293)</f>
        <v>0</v>
      </c>
      <c r="X290" s="140">
        <f>SUM(X291:X293)</f>
        <v>37500</v>
      </c>
      <c r="Y290" s="140">
        <f>SUM(Y291:Y293)</f>
        <v>29040</v>
      </c>
      <c r="Z290" s="140">
        <f t="shared" si="104"/>
        <v>8460</v>
      </c>
      <c r="AA290" s="140">
        <f t="shared" si="105"/>
        <v>0.22559999999999999</v>
      </c>
      <c r="AB290" s="142"/>
      <c r="AC290" s="32"/>
      <c r="AD290" s="32"/>
      <c r="AE290" s="32"/>
      <c r="AF290" s="32"/>
      <c r="AG290" s="32"/>
      <c r="AH290" s="32"/>
    </row>
    <row r="291" spans="1:34" ht="111" customHeight="1">
      <c r="A291" s="51" t="s">
        <v>789</v>
      </c>
      <c r="B291" s="111" t="s">
        <v>428</v>
      </c>
      <c r="C291" s="199" t="s">
        <v>558</v>
      </c>
      <c r="D291" s="114" t="s">
        <v>144</v>
      </c>
      <c r="E291" s="114" t="s">
        <v>463</v>
      </c>
      <c r="F291" s="114">
        <v>15</v>
      </c>
      <c r="G291" s="114">
        <v>2500</v>
      </c>
      <c r="H291" s="116">
        <f>F291*G291</f>
        <v>37500</v>
      </c>
      <c r="I291" s="117">
        <v>15</v>
      </c>
      <c r="J291" s="118">
        <v>1936</v>
      </c>
      <c r="K291" s="116">
        <f>I291*J291</f>
        <v>29040</v>
      </c>
      <c r="L291" s="117"/>
      <c r="M291" s="118"/>
      <c r="N291" s="116">
        <f>L291*M291</f>
        <v>0</v>
      </c>
      <c r="O291" s="117"/>
      <c r="P291" s="118"/>
      <c r="Q291" s="116">
        <f>O291*P291</f>
        <v>0</v>
      </c>
      <c r="R291" s="117"/>
      <c r="S291" s="118"/>
      <c r="T291" s="116">
        <f>R291*S291</f>
        <v>0</v>
      </c>
      <c r="U291" s="117"/>
      <c r="V291" s="118"/>
      <c r="W291" s="116">
        <f>U291*V291</f>
        <v>0</v>
      </c>
      <c r="X291" s="119">
        <f>H291+N291+T291</f>
        <v>37500</v>
      </c>
      <c r="Y291" s="120">
        <f>K291+Q291+W291</f>
        <v>29040</v>
      </c>
      <c r="Z291" s="120">
        <f t="shared" si="104"/>
        <v>8460</v>
      </c>
      <c r="AA291" s="121">
        <f t="shared" si="105"/>
        <v>0.22559999999999999</v>
      </c>
      <c r="AB291" s="399" t="s">
        <v>330</v>
      </c>
      <c r="AC291" s="34"/>
      <c r="AD291" s="34"/>
      <c r="AE291" s="34"/>
      <c r="AF291" s="34"/>
      <c r="AG291" s="34"/>
      <c r="AH291" s="34"/>
    </row>
    <row r="292" spans="1:34" ht="30" customHeight="1">
      <c r="A292" s="51"/>
      <c r="B292" s="111" t="s">
        <v>428</v>
      </c>
      <c r="C292" s="412" t="s">
        <v>559</v>
      </c>
      <c r="D292" s="194" t="s">
        <v>553</v>
      </c>
      <c r="E292" s="113" t="s">
        <v>463</v>
      </c>
      <c r="F292" s="117"/>
      <c r="G292" s="118"/>
      <c r="H292" s="116">
        <f>F292*G292</f>
        <v>0</v>
      </c>
      <c r="I292" s="117"/>
      <c r="J292" s="118"/>
      <c r="K292" s="116">
        <f>I292*J292</f>
        <v>0</v>
      </c>
      <c r="L292" s="117"/>
      <c r="M292" s="118"/>
      <c r="N292" s="116">
        <f>L292*M292</f>
        <v>0</v>
      </c>
      <c r="O292" s="117"/>
      <c r="P292" s="118"/>
      <c r="Q292" s="116">
        <f>O292*P292</f>
        <v>0</v>
      </c>
      <c r="R292" s="117"/>
      <c r="S292" s="118"/>
      <c r="T292" s="116">
        <f>R292*S292</f>
        <v>0</v>
      </c>
      <c r="U292" s="117"/>
      <c r="V292" s="118"/>
      <c r="W292" s="116">
        <f>U292*V292</f>
        <v>0</v>
      </c>
      <c r="X292" s="119">
        <f>H292+N292+T292</f>
        <v>0</v>
      </c>
      <c r="Y292" s="120">
        <f>K292+Q292+W292</f>
        <v>0</v>
      </c>
      <c r="Z292" s="120">
        <f t="shared" si="104"/>
        <v>0</v>
      </c>
      <c r="AA292" s="121" t="e">
        <f t="shared" si="105"/>
        <v>#DIV/0!</v>
      </c>
      <c r="AB292" s="122"/>
      <c r="AC292" s="34"/>
      <c r="AD292" s="34"/>
      <c r="AE292" s="34"/>
      <c r="AF292" s="34"/>
      <c r="AG292" s="34"/>
      <c r="AH292" s="34"/>
    </row>
    <row r="293" spans="1:34" ht="30" customHeight="1">
      <c r="A293" s="51"/>
      <c r="B293" s="130" t="s">
        <v>428</v>
      </c>
      <c r="C293" s="413" t="s">
        <v>560</v>
      </c>
      <c r="D293" s="36" t="s">
        <v>553</v>
      </c>
      <c r="E293" s="131" t="s">
        <v>463</v>
      </c>
      <c r="F293" s="132"/>
      <c r="G293" s="133"/>
      <c r="H293" s="134">
        <f>F293*G293</f>
        <v>0</v>
      </c>
      <c r="I293" s="132"/>
      <c r="J293" s="133"/>
      <c r="K293" s="134">
        <f>I293*J293</f>
        <v>0</v>
      </c>
      <c r="L293" s="132"/>
      <c r="M293" s="133"/>
      <c r="N293" s="134">
        <f>L293*M293</f>
        <v>0</v>
      </c>
      <c r="O293" s="132"/>
      <c r="P293" s="133"/>
      <c r="Q293" s="134">
        <f>O293*P293</f>
        <v>0</v>
      </c>
      <c r="R293" s="132"/>
      <c r="S293" s="133"/>
      <c r="T293" s="134">
        <f>R293*S293</f>
        <v>0</v>
      </c>
      <c r="U293" s="132"/>
      <c r="V293" s="133"/>
      <c r="W293" s="134">
        <f>U293*V293</f>
        <v>0</v>
      </c>
      <c r="X293" s="135">
        <f>H293+N293+T293</f>
        <v>0</v>
      </c>
      <c r="Y293" s="120">
        <f>K293+Q293+W293</f>
        <v>0</v>
      </c>
      <c r="Z293" s="120">
        <f t="shared" si="104"/>
        <v>0</v>
      </c>
      <c r="AA293" s="121" t="e">
        <f t="shared" si="105"/>
        <v>#DIV/0!</v>
      </c>
      <c r="AB293" s="136"/>
      <c r="AC293" s="34"/>
      <c r="AD293" s="34"/>
      <c r="AE293" s="34"/>
      <c r="AF293" s="34"/>
      <c r="AG293" s="34"/>
      <c r="AH293" s="34"/>
    </row>
    <row r="294" spans="1:34" ht="30" customHeight="1">
      <c r="A294" s="51"/>
      <c r="B294" s="102" t="s">
        <v>423</v>
      </c>
      <c r="C294" s="415" t="s">
        <v>561</v>
      </c>
      <c r="D294" s="38" t="s">
        <v>562</v>
      </c>
      <c r="E294" s="137"/>
      <c r="F294" s="138">
        <f>SUM(F295:F297)</f>
        <v>0</v>
      </c>
      <c r="G294" s="139"/>
      <c r="H294" s="140">
        <f>SUM(H295:H297)</f>
        <v>0</v>
      </c>
      <c r="I294" s="138">
        <f>SUM(I295:I297)</f>
        <v>0</v>
      </c>
      <c r="J294" s="139"/>
      <c r="K294" s="140">
        <f>SUM(K295:K297)</f>
        <v>0</v>
      </c>
      <c r="L294" s="138">
        <f>SUM(L295:L297)</f>
        <v>0</v>
      </c>
      <c r="M294" s="139"/>
      <c r="N294" s="140">
        <f>SUM(N295:N297)</f>
        <v>0</v>
      </c>
      <c r="O294" s="138">
        <f>SUM(O295:O297)</f>
        <v>0</v>
      </c>
      <c r="P294" s="139"/>
      <c r="Q294" s="140">
        <f>SUM(Q295:Q297)</f>
        <v>0</v>
      </c>
      <c r="R294" s="138">
        <f>SUM(R295:R297)</f>
        <v>0</v>
      </c>
      <c r="S294" s="139"/>
      <c r="T294" s="140">
        <f>SUM(T295:T297)</f>
        <v>0</v>
      </c>
      <c r="U294" s="138">
        <f>SUM(U295:U297)</f>
        <v>0</v>
      </c>
      <c r="V294" s="139"/>
      <c r="W294" s="140">
        <f>SUM(W295:W297)</f>
        <v>0</v>
      </c>
      <c r="X294" s="140">
        <f>SUM(X295:X297)</f>
        <v>0</v>
      </c>
      <c r="Y294" s="140">
        <f>SUM(Y295:Y297)</f>
        <v>0</v>
      </c>
      <c r="Z294" s="140">
        <f t="shared" si="104"/>
        <v>0</v>
      </c>
      <c r="AA294" s="140" t="e">
        <f t="shared" si="105"/>
        <v>#DIV/0!</v>
      </c>
      <c r="AB294" s="142"/>
      <c r="AC294" s="32"/>
      <c r="AD294" s="32"/>
      <c r="AE294" s="32"/>
      <c r="AF294" s="32"/>
      <c r="AG294" s="32"/>
      <c r="AH294" s="32"/>
    </row>
    <row r="295" spans="1:34" ht="30" customHeight="1">
      <c r="A295" s="51"/>
      <c r="B295" s="111" t="s">
        <v>428</v>
      </c>
      <c r="C295" s="412" t="s">
        <v>563</v>
      </c>
      <c r="D295" s="194" t="s">
        <v>553</v>
      </c>
      <c r="E295" s="113" t="s">
        <v>463</v>
      </c>
      <c r="F295" s="117"/>
      <c r="G295" s="118"/>
      <c r="H295" s="116">
        <f>F295*G295</f>
        <v>0</v>
      </c>
      <c r="I295" s="117"/>
      <c r="J295" s="118"/>
      <c r="K295" s="116">
        <f>I295*J295</f>
        <v>0</v>
      </c>
      <c r="L295" s="117"/>
      <c r="M295" s="118"/>
      <c r="N295" s="116">
        <f>L295*M295</f>
        <v>0</v>
      </c>
      <c r="O295" s="117"/>
      <c r="P295" s="118"/>
      <c r="Q295" s="116">
        <f>O295*P295</f>
        <v>0</v>
      </c>
      <c r="R295" s="117"/>
      <c r="S295" s="118"/>
      <c r="T295" s="116">
        <f>R295*S295</f>
        <v>0</v>
      </c>
      <c r="U295" s="117"/>
      <c r="V295" s="118"/>
      <c r="W295" s="116">
        <f>U295*V295</f>
        <v>0</v>
      </c>
      <c r="X295" s="119">
        <f>H295+N295+T295</f>
        <v>0</v>
      </c>
      <c r="Y295" s="120">
        <f>K295+Q295+W295</f>
        <v>0</v>
      </c>
      <c r="Z295" s="120">
        <f t="shared" si="104"/>
        <v>0</v>
      </c>
      <c r="AA295" s="121" t="e">
        <f t="shared" si="105"/>
        <v>#DIV/0!</v>
      </c>
      <c r="AB295" s="122"/>
      <c r="AC295" s="34"/>
      <c r="AD295" s="34"/>
      <c r="AE295" s="34"/>
      <c r="AF295" s="34"/>
      <c r="AG295" s="34"/>
      <c r="AH295" s="34"/>
    </row>
    <row r="296" spans="1:34" ht="30" customHeight="1">
      <c r="A296" s="51"/>
      <c r="B296" s="111" t="s">
        <v>428</v>
      </c>
      <c r="C296" s="412" t="s">
        <v>564</v>
      </c>
      <c r="D296" s="194" t="s">
        <v>553</v>
      </c>
      <c r="E296" s="113" t="s">
        <v>463</v>
      </c>
      <c r="F296" s="117"/>
      <c r="G296" s="118"/>
      <c r="H296" s="116">
        <f>F296*G296</f>
        <v>0</v>
      </c>
      <c r="I296" s="117"/>
      <c r="J296" s="118"/>
      <c r="K296" s="116">
        <f>I296*J296</f>
        <v>0</v>
      </c>
      <c r="L296" s="117"/>
      <c r="M296" s="118"/>
      <c r="N296" s="116">
        <f>L296*M296</f>
        <v>0</v>
      </c>
      <c r="O296" s="117"/>
      <c r="P296" s="118"/>
      <c r="Q296" s="116">
        <f>O296*P296</f>
        <v>0</v>
      </c>
      <c r="R296" s="117"/>
      <c r="S296" s="118"/>
      <c r="T296" s="116">
        <f>R296*S296</f>
        <v>0</v>
      </c>
      <c r="U296" s="117"/>
      <c r="V296" s="118"/>
      <c r="W296" s="116">
        <f>U296*V296</f>
        <v>0</v>
      </c>
      <c r="X296" s="119">
        <f>H296+N296+T296</f>
        <v>0</v>
      </c>
      <c r="Y296" s="120">
        <f>K296+Q296+W296</f>
        <v>0</v>
      </c>
      <c r="Z296" s="120">
        <f t="shared" si="104"/>
        <v>0</v>
      </c>
      <c r="AA296" s="121" t="e">
        <f t="shared" si="105"/>
        <v>#DIV/0!</v>
      </c>
      <c r="AB296" s="122"/>
      <c r="AC296" s="34"/>
      <c r="AD296" s="34"/>
      <c r="AE296" s="34"/>
      <c r="AF296" s="34"/>
      <c r="AG296" s="34"/>
      <c r="AH296" s="34"/>
    </row>
    <row r="297" spans="1:34" ht="30" customHeight="1">
      <c r="A297" s="51"/>
      <c r="B297" s="130" t="s">
        <v>428</v>
      </c>
      <c r="C297" s="413" t="s">
        <v>565</v>
      </c>
      <c r="D297" s="36" t="s">
        <v>553</v>
      </c>
      <c r="E297" s="131" t="s">
        <v>463</v>
      </c>
      <c r="F297" s="145"/>
      <c r="G297" s="146"/>
      <c r="H297" s="147">
        <f>F297*G297</f>
        <v>0</v>
      </c>
      <c r="I297" s="145"/>
      <c r="J297" s="146"/>
      <c r="K297" s="147">
        <f>I297*J297</f>
        <v>0</v>
      </c>
      <c r="L297" s="145"/>
      <c r="M297" s="146"/>
      <c r="N297" s="147">
        <f>L297*M297</f>
        <v>0</v>
      </c>
      <c r="O297" s="145"/>
      <c r="P297" s="146"/>
      <c r="Q297" s="147">
        <f>O297*P297</f>
        <v>0</v>
      </c>
      <c r="R297" s="145"/>
      <c r="S297" s="146"/>
      <c r="T297" s="147">
        <f>R297*S297</f>
        <v>0</v>
      </c>
      <c r="U297" s="145"/>
      <c r="V297" s="146"/>
      <c r="W297" s="147">
        <f>U297*V297</f>
        <v>0</v>
      </c>
      <c r="X297" s="135">
        <f>H297+N297+T297</f>
        <v>0</v>
      </c>
      <c r="Y297" s="176">
        <f>K297+Q297+W297</f>
        <v>0</v>
      </c>
      <c r="Z297" s="176">
        <f t="shared" si="104"/>
        <v>0</v>
      </c>
      <c r="AA297" s="256" t="e">
        <f t="shared" si="105"/>
        <v>#DIV/0!</v>
      </c>
      <c r="AB297" s="136"/>
      <c r="AC297" s="34"/>
      <c r="AD297" s="34"/>
      <c r="AE297" s="34"/>
      <c r="AF297" s="34"/>
      <c r="AG297" s="34"/>
      <c r="AH297" s="34"/>
    </row>
    <row r="298" spans="1:34" ht="30" customHeight="1">
      <c r="A298" s="51"/>
      <c r="B298" s="177" t="s">
        <v>566</v>
      </c>
      <c r="C298" s="418"/>
      <c r="D298" s="178"/>
      <c r="E298" s="179"/>
      <c r="F298" s="183">
        <f>F294+F290+F213</f>
        <v>1783</v>
      </c>
      <c r="G298" s="196"/>
      <c r="H298" s="182">
        <f>H294+H290+H213</f>
        <v>231993</v>
      </c>
      <c r="I298" s="183">
        <f>I294+I290+I213</f>
        <v>1783</v>
      </c>
      <c r="J298" s="196"/>
      <c r="K298" s="182">
        <f>K294+K290+K213</f>
        <v>212993</v>
      </c>
      <c r="L298" s="197">
        <f>L294+L290+L213</f>
        <v>24623</v>
      </c>
      <c r="M298" s="196"/>
      <c r="N298" s="182">
        <f>N294+N290+N213</f>
        <v>657815</v>
      </c>
      <c r="O298" s="197">
        <f>O294+O290+O213</f>
        <v>24483</v>
      </c>
      <c r="P298" s="196"/>
      <c r="Q298" s="182">
        <f>Q294+Q290+Q213</f>
        <v>454755.99979999999</v>
      </c>
      <c r="R298" s="197">
        <f>R294+R290+R213</f>
        <v>0</v>
      </c>
      <c r="S298" s="196"/>
      <c r="T298" s="182">
        <f>T294+T290+T213</f>
        <v>0</v>
      </c>
      <c r="U298" s="197">
        <f>U294+U290+U213</f>
        <v>0</v>
      </c>
      <c r="V298" s="196"/>
      <c r="W298" s="184">
        <f>W294+W290+W213</f>
        <v>0</v>
      </c>
      <c r="X298" s="226">
        <f>X294+X290+X213</f>
        <v>889808</v>
      </c>
      <c r="Y298" s="257">
        <f>Y294+Y290+Y213</f>
        <v>667748.99979999999</v>
      </c>
      <c r="Z298" s="257">
        <f t="shared" si="104"/>
        <v>222059.00020000001</v>
      </c>
      <c r="AA298" s="257">
        <f t="shared" si="105"/>
        <v>0.24955833190980528</v>
      </c>
      <c r="AB298" s="258"/>
      <c r="AC298" s="6"/>
      <c r="AD298" s="6"/>
      <c r="AE298" s="6"/>
      <c r="AF298" s="6"/>
      <c r="AG298" s="6"/>
      <c r="AH298" s="6"/>
    </row>
    <row r="299" spans="1:34" ht="30" customHeight="1" thickBot="1">
      <c r="A299" s="51"/>
      <c r="B299" s="188" t="s">
        <v>423</v>
      </c>
      <c r="C299" s="420">
        <v>7</v>
      </c>
      <c r="D299" s="188" t="s">
        <v>567</v>
      </c>
      <c r="E299" s="18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259"/>
      <c r="Y299" s="259"/>
      <c r="Z299" s="190"/>
      <c r="AA299" s="259"/>
      <c r="AB299" s="260"/>
      <c r="AC299" s="6"/>
      <c r="AD299" s="6"/>
      <c r="AE299" s="6"/>
      <c r="AF299" s="6"/>
      <c r="AG299" s="6"/>
      <c r="AH299" s="6"/>
    </row>
    <row r="300" spans="1:34" ht="30" customHeight="1" thickBot="1">
      <c r="A300" s="45" t="s">
        <v>794</v>
      </c>
      <c r="B300" s="111" t="s">
        <v>428</v>
      </c>
      <c r="C300" s="199" t="s">
        <v>568</v>
      </c>
      <c r="D300" s="58" t="s">
        <v>569</v>
      </c>
      <c r="E300" s="205" t="s">
        <v>463</v>
      </c>
      <c r="F300" s="206"/>
      <c r="G300" s="158"/>
      <c r="H300" s="116">
        <f>F300*G300</f>
        <v>0</v>
      </c>
      <c r="I300" s="117"/>
      <c r="J300" s="118"/>
      <c r="K300" s="116">
        <f>I300*J300</f>
        <v>0</v>
      </c>
      <c r="L300" s="117"/>
      <c r="M300" s="118"/>
      <c r="N300" s="116">
        <f>L300*M300</f>
        <v>0</v>
      </c>
      <c r="O300" s="117"/>
      <c r="P300" s="118"/>
      <c r="Q300" s="116">
        <f>O300*P300</f>
        <v>0</v>
      </c>
      <c r="R300" s="117"/>
      <c r="S300" s="118"/>
      <c r="T300" s="116">
        <f>R300*S300</f>
        <v>0</v>
      </c>
      <c r="U300" s="117"/>
      <c r="V300" s="118"/>
      <c r="W300" s="261">
        <f>U300*V300</f>
        <v>0</v>
      </c>
      <c r="X300" s="262">
        <f>H300+N300+T300</f>
        <v>0</v>
      </c>
      <c r="Y300" s="263">
        <f>K300+Q300+W300</f>
        <v>0</v>
      </c>
      <c r="Z300" s="263">
        <f>X300-Y300</f>
        <v>0</v>
      </c>
      <c r="AA300" s="264" t="e">
        <f>Z300/X300</f>
        <v>#DIV/0!</v>
      </c>
      <c r="AB300" s="265"/>
      <c r="AC300" s="34"/>
      <c r="AD300" s="34"/>
      <c r="AE300" s="34"/>
      <c r="AF300" s="34"/>
      <c r="AG300" s="34"/>
      <c r="AH300" s="34"/>
    </row>
    <row r="301" spans="1:34" ht="30" customHeight="1" thickBot="1">
      <c r="A301" s="45" t="s">
        <v>794</v>
      </c>
      <c r="B301" s="111" t="s">
        <v>428</v>
      </c>
      <c r="C301" s="199" t="s">
        <v>570</v>
      </c>
      <c r="D301" s="58" t="s">
        <v>194</v>
      </c>
      <c r="E301" s="205" t="s">
        <v>463</v>
      </c>
      <c r="F301" s="206">
        <v>400</v>
      </c>
      <c r="G301" s="158">
        <v>50</v>
      </c>
      <c r="H301" s="116">
        <f t="shared" ref="H301:H315" si="106">F301*G301</f>
        <v>20000</v>
      </c>
      <c r="I301" s="117"/>
      <c r="J301" s="118"/>
      <c r="K301" s="116">
        <f>I301*J301</f>
        <v>0</v>
      </c>
      <c r="L301" s="117"/>
      <c r="M301" s="118"/>
      <c r="N301" s="116">
        <f t="shared" ref="N301:N315" si="107">L301*M301</f>
        <v>0</v>
      </c>
      <c r="O301" s="117"/>
      <c r="P301" s="118"/>
      <c r="Q301" s="116">
        <f t="shared" ref="Q301:Q315" si="108">O301*P301</f>
        <v>0</v>
      </c>
      <c r="R301" s="117"/>
      <c r="S301" s="118"/>
      <c r="T301" s="116">
        <f t="shared" ref="T301:T315" si="109">R301*S301</f>
        <v>0</v>
      </c>
      <c r="U301" s="117"/>
      <c r="V301" s="118"/>
      <c r="W301" s="261">
        <f t="shared" ref="W301:W315" si="110">U301*V301</f>
        <v>0</v>
      </c>
      <c r="X301" s="262">
        <f t="shared" ref="X301:X315" si="111">H301+N301+T301</f>
        <v>20000</v>
      </c>
      <c r="Y301" s="263">
        <f t="shared" ref="Y301:Y315" si="112">K301+Q301+W301</f>
        <v>0</v>
      </c>
      <c r="Z301" s="263">
        <f t="shared" ref="Z301:Z315" si="113">X301-Y301</f>
        <v>20000</v>
      </c>
      <c r="AA301" s="264">
        <f t="shared" ref="AA301:AA315" si="114">Z301/X301</f>
        <v>1</v>
      </c>
      <c r="AB301" s="398" t="s">
        <v>326</v>
      </c>
      <c r="AC301" s="34"/>
      <c r="AD301" s="34"/>
      <c r="AE301" s="34"/>
      <c r="AF301" s="34"/>
      <c r="AG301" s="34"/>
      <c r="AH301" s="34"/>
    </row>
    <row r="302" spans="1:34" ht="132" customHeight="1" thickBot="1">
      <c r="A302" s="45" t="s">
        <v>794</v>
      </c>
      <c r="B302" s="111" t="s">
        <v>428</v>
      </c>
      <c r="C302" s="199" t="s">
        <v>571</v>
      </c>
      <c r="D302" s="58" t="s">
        <v>195</v>
      </c>
      <c r="E302" s="205" t="s">
        <v>463</v>
      </c>
      <c r="F302" s="206">
        <v>96</v>
      </c>
      <c r="G302" s="158">
        <v>500</v>
      </c>
      <c r="H302" s="116">
        <f t="shared" si="106"/>
        <v>48000</v>
      </c>
      <c r="I302" s="201">
        <v>91</v>
      </c>
      <c r="J302" s="202">
        <v>473.490769</v>
      </c>
      <c r="K302" s="241">
        <v>43087.66</v>
      </c>
      <c r="L302" s="117"/>
      <c r="M302" s="118"/>
      <c r="N302" s="116">
        <f t="shared" si="107"/>
        <v>0</v>
      </c>
      <c r="O302" s="117"/>
      <c r="P302" s="118"/>
      <c r="Q302" s="116">
        <f t="shared" si="108"/>
        <v>0</v>
      </c>
      <c r="R302" s="117"/>
      <c r="S302" s="118"/>
      <c r="T302" s="116">
        <f t="shared" si="109"/>
        <v>0</v>
      </c>
      <c r="U302" s="117"/>
      <c r="V302" s="118"/>
      <c r="W302" s="261">
        <f t="shared" si="110"/>
        <v>0</v>
      </c>
      <c r="X302" s="262">
        <f t="shared" si="111"/>
        <v>48000</v>
      </c>
      <c r="Y302" s="263">
        <f t="shared" si="112"/>
        <v>43087.66</v>
      </c>
      <c r="Z302" s="263">
        <f t="shared" si="113"/>
        <v>4912.3399999999965</v>
      </c>
      <c r="AA302" s="264">
        <f t="shared" si="114"/>
        <v>0.1023404166666666</v>
      </c>
      <c r="AB302" s="399" t="s">
        <v>330</v>
      </c>
      <c r="AC302" s="34"/>
      <c r="AD302" s="34"/>
      <c r="AE302" s="34"/>
      <c r="AF302" s="34"/>
      <c r="AG302" s="34"/>
      <c r="AH302" s="34"/>
    </row>
    <row r="303" spans="1:34" ht="30" customHeight="1" thickBot="1">
      <c r="A303" s="45" t="s">
        <v>794</v>
      </c>
      <c r="B303" s="111" t="s">
        <v>428</v>
      </c>
      <c r="C303" s="199" t="s">
        <v>572</v>
      </c>
      <c r="D303" s="58" t="s">
        <v>196</v>
      </c>
      <c r="E303" s="205" t="s">
        <v>463</v>
      </c>
      <c r="F303" s="206">
        <v>2000</v>
      </c>
      <c r="G303" s="158">
        <v>22</v>
      </c>
      <c r="H303" s="116">
        <f t="shared" si="106"/>
        <v>44000</v>
      </c>
      <c r="I303" s="206">
        <v>2000</v>
      </c>
      <c r="J303" s="158">
        <v>22</v>
      </c>
      <c r="K303" s="116">
        <f>I303*J303</f>
        <v>44000</v>
      </c>
      <c r="L303" s="117"/>
      <c r="M303" s="118"/>
      <c r="N303" s="116">
        <f t="shared" si="107"/>
        <v>0</v>
      </c>
      <c r="O303" s="117"/>
      <c r="P303" s="118"/>
      <c r="Q303" s="116">
        <f t="shared" si="108"/>
        <v>0</v>
      </c>
      <c r="R303" s="117"/>
      <c r="S303" s="118"/>
      <c r="T303" s="116">
        <f t="shared" si="109"/>
        <v>0</v>
      </c>
      <c r="U303" s="117"/>
      <c r="V303" s="118"/>
      <c r="W303" s="261">
        <f t="shared" si="110"/>
        <v>0</v>
      </c>
      <c r="X303" s="262">
        <f t="shared" si="111"/>
        <v>44000</v>
      </c>
      <c r="Y303" s="263">
        <f t="shared" si="112"/>
        <v>44000</v>
      </c>
      <c r="Z303" s="263">
        <f t="shared" si="113"/>
        <v>0</v>
      </c>
      <c r="AA303" s="264">
        <f t="shared" si="114"/>
        <v>0</v>
      </c>
      <c r="AB303" s="174"/>
      <c r="AC303" s="34"/>
      <c r="AD303" s="34"/>
      <c r="AE303" s="34"/>
      <c r="AF303" s="34"/>
      <c r="AG303" s="34"/>
      <c r="AH303" s="34"/>
    </row>
    <row r="304" spans="1:34" ht="49.8" customHeight="1" thickBot="1">
      <c r="A304" s="45" t="s">
        <v>794</v>
      </c>
      <c r="B304" s="111" t="s">
        <v>428</v>
      </c>
      <c r="C304" s="161" t="s">
        <v>573</v>
      </c>
      <c r="D304" s="58" t="s">
        <v>197</v>
      </c>
      <c r="E304" s="205" t="s">
        <v>463</v>
      </c>
      <c r="F304" s="206">
        <v>500</v>
      </c>
      <c r="G304" s="158">
        <v>55</v>
      </c>
      <c r="H304" s="116">
        <f t="shared" si="106"/>
        <v>27500</v>
      </c>
      <c r="I304" s="117">
        <v>500</v>
      </c>
      <c r="J304" s="118">
        <v>55</v>
      </c>
      <c r="K304" s="116">
        <f>I304*J304</f>
        <v>27500</v>
      </c>
      <c r="L304" s="117"/>
      <c r="M304" s="118"/>
      <c r="N304" s="116">
        <f t="shared" si="107"/>
        <v>0</v>
      </c>
      <c r="O304" s="117"/>
      <c r="P304" s="118"/>
      <c r="Q304" s="116">
        <f t="shared" si="108"/>
        <v>0</v>
      </c>
      <c r="R304" s="117"/>
      <c r="S304" s="118"/>
      <c r="T304" s="116">
        <f t="shared" si="109"/>
        <v>0</v>
      </c>
      <c r="U304" s="117"/>
      <c r="V304" s="118"/>
      <c r="W304" s="261">
        <f t="shared" si="110"/>
        <v>0</v>
      </c>
      <c r="X304" s="262">
        <f t="shared" si="111"/>
        <v>27500</v>
      </c>
      <c r="Y304" s="263">
        <f t="shared" si="112"/>
        <v>27500</v>
      </c>
      <c r="Z304" s="263">
        <f t="shared" si="113"/>
        <v>0</v>
      </c>
      <c r="AA304" s="264">
        <f t="shared" si="114"/>
        <v>0</v>
      </c>
      <c r="AB304" s="174"/>
      <c r="AC304" s="34"/>
      <c r="AD304" s="34"/>
      <c r="AE304" s="34"/>
      <c r="AF304" s="34"/>
      <c r="AG304" s="34"/>
      <c r="AH304" s="34"/>
    </row>
    <row r="305" spans="1:34" ht="130.80000000000001" customHeight="1" thickBot="1">
      <c r="A305" s="45" t="s">
        <v>794</v>
      </c>
      <c r="B305" s="111" t="s">
        <v>428</v>
      </c>
      <c r="C305" s="161" t="s">
        <v>574</v>
      </c>
      <c r="D305" s="58" t="s">
        <v>198</v>
      </c>
      <c r="E305" s="205" t="s">
        <v>463</v>
      </c>
      <c r="F305" s="206">
        <v>1200</v>
      </c>
      <c r="G305" s="158">
        <v>190</v>
      </c>
      <c r="H305" s="116">
        <f t="shared" si="106"/>
        <v>228000</v>
      </c>
      <c r="I305" s="117">
        <v>1000</v>
      </c>
      <c r="J305" s="118">
        <v>178.09</v>
      </c>
      <c r="K305" s="116">
        <f>I305*J305</f>
        <v>178090</v>
      </c>
      <c r="L305" s="117"/>
      <c r="M305" s="118"/>
      <c r="N305" s="116">
        <f t="shared" si="107"/>
        <v>0</v>
      </c>
      <c r="O305" s="117"/>
      <c r="P305" s="118"/>
      <c r="Q305" s="116">
        <f t="shared" si="108"/>
        <v>0</v>
      </c>
      <c r="R305" s="117"/>
      <c r="S305" s="118"/>
      <c r="T305" s="116">
        <f t="shared" si="109"/>
        <v>0</v>
      </c>
      <c r="U305" s="117"/>
      <c r="V305" s="118"/>
      <c r="W305" s="261">
        <f t="shared" si="110"/>
        <v>0</v>
      </c>
      <c r="X305" s="262">
        <f t="shared" si="111"/>
        <v>228000</v>
      </c>
      <c r="Y305" s="263">
        <f t="shared" si="112"/>
        <v>178090</v>
      </c>
      <c r="Z305" s="263">
        <f t="shared" si="113"/>
        <v>49910</v>
      </c>
      <c r="AA305" s="264">
        <f t="shared" si="114"/>
        <v>0.21890350877192982</v>
      </c>
      <c r="AB305" s="400" t="s">
        <v>342</v>
      </c>
      <c r="AC305" s="34"/>
      <c r="AD305" s="34"/>
      <c r="AE305" s="34"/>
      <c r="AF305" s="34"/>
      <c r="AG305" s="34"/>
      <c r="AH305" s="34"/>
    </row>
    <row r="306" spans="1:34" ht="120.6" customHeight="1" thickBot="1">
      <c r="A306" s="45" t="s">
        <v>794</v>
      </c>
      <c r="B306" s="111" t="s">
        <v>428</v>
      </c>
      <c r="C306" s="161" t="s">
        <v>575</v>
      </c>
      <c r="D306" s="58" t="s">
        <v>199</v>
      </c>
      <c r="E306" s="205" t="s">
        <v>463</v>
      </c>
      <c r="F306" s="206">
        <v>1200</v>
      </c>
      <c r="G306" s="158">
        <v>170</v>
      </c>
      <c r="H306" s="116">
        <f t="shared" si="106"/>
        <v>204000</v>
      </c>
      <c r="I306" s="117">
        <v>1000</v>
      </c>
      <c r="J306" s="118">
        <v>79.309200000000004</v>
      </c>
      <c r="K306" s="116">
        <v>79309.2</v>
      </c>
      <c r="L306" s="117"/>
      <c r="M306" s="118"/>
      <c r="N306" s="116">
        <f t="shared" si="107"/>
        <v>0</v>
      </c>
      <c r="O306" s="117"/>
      <c r="P306" s="118"/>
      <c r="Q306" s="116">
        <f t="shared" si="108"/>
        <v>0</v>
      </c>
      <c r="R306" s="117"/>
      <c r="S306" s="118"/>
      <c r="T306" s="116">
        <f t="shared" si="109"/>
        <v>0</v>
      </c>
      <c r="U306" s="117"/>
      <c r="V306" s="118"/>
      <c r="W306" s="261">
        <f t="shared" si="110"/>
        <v>0</v>
      </c>
      <c r="X306" s="262">
        <f t="shared" si="111"/>
        <v>204000</v>
      </c>
      <c r="Y306" s="263">
        <f t="shared" si="112"/>
        <v>79309.2</v>
      </c>
      <c r="Z306" s="263">
        <f t="shared" si="113"/>
        <v>124690.8</v>
      </c>
      <c r="AA306" s="264">
        <f t="shared" si="114"/>
        <v>0.61122941176470591</v>
      </c>
      <c r="AB306" s="400" t="s">
        <v>342</v>
      </c>
      <c r="AC306" s="34"/>
      <c r="AD306" s="34"/>
      <c r="AE306" s="34"/>
      <c r="AF306" s="34"/>
      <c r="AG306" s="34"/>
      <c r="AH306" s="34"/>
    </row>
    <row r="307" spans="1:34" ht="78" customHeight="1" thickBot="1">
      <c r="A307" s="45" t="s">
        <v>794</v>
      </c>
      <c r="B307" s="111" t="s">
        <v>428</v>
      </c>
      <c r="C307" s="161" t="s">
        <v>576</v>
      </c>
      <c r="D307" s="58" t="s">
        <v>200</v>
      </c>
      <c r="E307" s="205" t="s">
        <v>463</v>
      </c>
      <c r="F307" s="206">
        <v>10</v>
      </c>
      <c r="G307" s="158">
        <v>4800</v>
      </c>
      <c r="H307" s="116">
        <f t="shared" si="106"/>
        <v>48000</v>
      </c>
      <c r="I307" s="117">
        <v>12</v>
      </c>
      <c r="J307" s="118">
        <v>3739.42</v>
      </c>
      <c r="K307" s="116">
        <v>44873</v>
      </c>
      <c r="L307" s="117"/>
      <c r="M307" s="118"/>
      <c r="N307" s="116">
        <f t="shared" si="107"/>
        <v>0</v>
      </c>
      <c r="O307" s="117"/>
      <c r="P307" s="118"/>
      <c r="Q307" s="116">
        <f t="shared" si="108"/>
        <v>0</v>
      </c>
      <c r="R307" s="117"/>
      <c r="S307" s="118"/>
      <c r="T307" s="116">
        <f t="shared" si="109"/>
        <v>0</v>
      </c>
      <c r="U307" s="117"/>
      <c r="V307" s="118"/>
      <c r="W307" s="261">
        <f t="shared" si="110"/>
        <v>0</v>
      </c>
      <c r="X307" s="262">
        <f t="shared" si="111"/>
        <v>48000</v>
      </c>
      <c r="Y307" s="263">
        <f t="shared" si="112"/>
        <v>44873</v>
      </c>
      <c r="Z307" s="263">
        <f t="shared" si="113"/>
        <v>3127</v>
      </c>
      <c r="AA307" s="438">
        <f t="shared" si="114"/>
        <v>6.5145833333333333E-2</v>
      </c>
      <c r="AB307" s="494" t="s">
        <v>342</v>
      </c>
      <c r="AC307" s="34"/>
      <c r="AD307" s="34"/>
      <c r="AE307" s="34"/>
      <c r="AF307" s="34"/>
      <c r="AG307" s="34"/>
      <c r="AH307" s="34"/>
    </row>
    <row r="308" spans="1:34" ht="53.4" customHeight="1" thickBot="1">
      <c r="A308" s="45" t="s">
        <v>794</v>
      </c>
      <c r="B308" s="111" t="s">
        <v>428</v>
      </c>
      <c r="C308" s="199" t="s">
        <v>577</v>
      </c>
      <c r="D308" s="58" t="s">
        <v>201</v>
      </c>
      <c r="E308" s="205" t="s">
        <v>463</v>
      </c>
      <c r="F308" s="206">
        <v>600</v>
      </c>
      <c r="G308" s="158">
        <v>90</v>
      </c>
      <c r="H308" s="116">
        <f t="shared" si="106"/>
        <v>54000</v>
      </c>
      <c r="I308" s="132">
        <v>600</v>
      </c>
      <c r="J308" s="133">
        <v>62</v>
      </c>
      <c r="K308" s="116">
        <f>I308*J308</f>
        <v>37200</v>
      </c>
      <c r="L308" s="117"/>
      <c r="M308" s="118"/>
      <c r="N308" s="116">
        <f t="shared" si="107"/>
        <v>0</v>
      </c>
      <c r="O308" s="117"/>
      <c r="P308" s="118"/>
      <c r="Q308" s="116">
        <f t="shared" si="108"/>
        <v>0</v>
      </c>
      <c r="R308" s="117"/>
      <c r="S308" s="118"/>
      <c r="T308" s="116">
        <f t="shared" si="109"/>
        <v>0</v>
      </c>
      <c r="U308" s="117"/>
      <c r="V308" s="118"/>
      <c r="W308" s="261">
        <f t="shared" si="110"/>
        <v>0</v>
      </c>
      <c r="X308" s="262">
        <f t="shared" si="111"/>
        <v>54000</v>
      </c>
      <c r="Y308" s="263">
        <f t="shared" si="112"/>
        <v>37200</v>
      </c>
      <c r="Z308" s="263">
        <f t="shared" si="113"/>
        <v>16800</v>
      </c>
      <c r="AA308" s="438">
        <f t="shared" si="114"/>
        <v>0.31111111111111112</v>
      </c>
      <c r="AB308" s="494"/>
      <c r="AC308" s="34"/>
      <c r="AD308" s="34"/>
      <c r="AE308" s="34"/>
      <c r="AF308" s="34"/>
      <c r="AG308" s="34"/>
      <c r="AH308" s="34"/>
    </row>
    <row r="309" spans="1:34" ht="46.2" customHeight="1" thickBot="1">
      <c r="A309" s="45" t="s">
        <v>794</v>
      </c>
      <c r="B309" s="111" t="s">
        <v>428</v>
      </c>
      <c r="C309" s="199" t="s">
        <v>578</v>
      </c>
      <c r="D309" s="58" t="s">
        <v>202</v>
      </c>
      <c r="E309" s="205" t="s">
        <v>463</v>
      </c>
      <c r="F309" s="206">
        <v>1500</v>
      </c>
      <c r="G309" s="158">
        <v>7</v>
      </c>
      <c r="H309" s="116">
        <f t="shared" si="106"/>
        <v>10500</v>
      </c>
      <c r="I309" s="132">
        <v>1500</v>
      </c>
      <c r="J309" s="133">
        <v>7</v>
      </c>
      <c r="K309" s="116">
        <f t="shared" ref="K309:K319" si="115">I309*J309</f>
        <v>10500</v>
      </c>
      <c r="L309" s="117"/>
      <c r="M309" s="118"/>
      <c r="N309" s="116">
        <f t="shared" si="107"/>
        <v>0</v>
      </c>
      <c r="O309" s="117"/>
      <c r="P309" s="118"/>
      <c r="Q309" s="116">
        <f t="shared" si="108"/>
        <v>0</v>
      </c>
      <c r="R309" s="117"/>
      <c r="S309" s="118"/>
      <c r="T309" s="116">
        <f t="shared" si="109"/>
        <v>0</v>
      </c>
      <c r="U309" s="117"/>
      <c r="V309" s="118"/>
      <c r="W309" s="261">
        <f t="shared" si="110"/>
        <v>0</v>
      </c>
      <c r="X309" s="262">
        <f t="shared" si="111"/>
        <v>10500</v>
      </c>
      <c r="Y309" s="263">
        <f t="shared" si="112"/>
        <v>10500</v>
      </c>
      <c r="Z309" s="263">
        <f t="shared" si="113"/>
        <v>0</v>
      </c>
      <c r="AA309" s="264">
        <f t="shared" si="114"/>
        <v>0</v>
      </c>
      <c r="AB309" s="406"/>
      <c r="AC309" s="34"/>
      <c r="AD309" s="34"/>
      <c r="AE309" s="34"/>
      <c r="AF309" s="34"/>
      <c r="AG309" s="34"/>
      <c r="AH309" s="34"/>
    </row>
    <row r="310" spans="1:34" ht="30" customHeight="1" thickBot="1">
      <c r="A310" s="45" t="s">
        <v>794</v>
      </c>
      <c r="B310" s="111" t="s">
        <v>428</v>
      </c>
      <c r="C310" s="199" t="s">
        <v>203</v>
      </c>
      <c r="D310" s="58" t="s">
        <v>204</v>
      </c>
      <c r="E310" s="205" t="s">
        <v>463</v>
      </c>
      <c r="F310" s="206">
        <v>600</v>
      </c>
      <c r="G310" s="158">
        <v>50</v>
      </c>
      <c r="H310" s="116">
        <f t="shared" si="106"/>
        <v>30000</v>
      </c>
      <c r="I310" s="132">
        <v>600</v>
      </c>
      <c r="J310" s="133">
        <v>50</v>
      </c>
      <c r="K310" s="116">
        <f t="shared" si="115"/>
        <v>30000</v>
      </c>
      <c r="L310" s="117"/>
      <c r="M310" s="118"/>
      <c r="N310" s="116">
        <f t="shared" si="107"/>
        <v>0</v>
      </c>
      <c r="O310" s="117"/>
      <c r="P310" s="118"/>
      <c r="Q310" s="116">
        <f t="shared" si="108"/>
        <v>0</v>
      </c>
      <c r="R310" s="117"/>
      <c r="S310" s="118"/>
      <c r="T310" s="116">
        <f t="shared" si="109"/>
        <v>0</v>
      </c>
      <c r="U310" s="117"/>
      <c r="V310" s="118"/>
      <c r="W310" s="261">
        <f t="shared" si="110"/>
        <v>0</v>
      </c>
      <c r="X310" s="262">
        <f t="shared" si="111"/>
        <v>30000</v>
      </c>
      <c r="Y310" s="263">
        <f t="shared" si="112"/>
        <v>30000</v>
      </c>
      <c r="Z310" s="263">
        <f t="shared" si="113"/>
        <v>0</v>
      </c>
      <c r="AA310" s="264">
        <f t="shared" si="114"/>
        <v>0</v>
      </c>
      <c r="AB310" s="174"/>
      <c r="AC310" s="34"/>
      <c r="AD310" s="34"/>
      <c r="AE310" s="34"/>
      <c r="AF310" s="34"/>
      <c r="AG310" s="34"/>
      <c r="AH310" s="34"/>
    </row>
    <row r="311" spans="1:34" ht="129" customHeight="1" thickBot="1">
      <c r="A311" s="45" t="s">
        <v>794</v>
      </c>
      <c r="B311" s="111" t="s">
        <v>428</v>
      </c>
      <c r="C311" s="199" t="s">
        <v>205</v>
      </c>
      <c r="D311" s="153" t="s">
        <v>206</v>
      </c>
      <c r="E311" s="205" t="s">
        <v>463</v>
      </c>
      <c r="F311" s="213">
        <v>100</v>
      </c>
      <c r="G311" s="214">
        <v>450</v>
      </c>
      <c r="H311" s="116">
        <f t="shared" si="106"/>
        <v>45000</v>
      </c>
      <c r="I311" s="132">
        <v>300</v>
      </c>
      <c r="J311" s="133">
        <v>138</v>
      </c>
      <c r="K311" s="116">
        <f t="shared" si="115"/>
        <v>41400</v>
      </c>
      <c r="L311" s="117"/>
      <c r="M311" s="118"/>
      <c r="N311" s="116">
        <f t="shared" si="107"/>
        <v>0</v>
      </c>
      <c r="O311" s="117"/>
      <c r="P311" s="118"/>
      <c r="Q311" s="116">
        <f t="shared" si="108"/>
        <v>0</v>
      </c>
      <c r="R311" s="117"/>
      <c r="S311" s="118"/>
      <c r="T311" s="116">
        <f t="shared" si="109"/>
        <v>0</v>
      </c>
      <c r="U311" s="117"/>
      <c r="V311" s="118"/>
      <c r="W311" s="261">
        <f t="shared" si="110"/>
        <v>0</v>
      </c>
      <c r="X311" s="262">
        <f t="shared" si="111"/>
        <v>45000</v>
      </c>
      <c r="Y311" s="263">
        <f t="shared" si="112"/>
        <v>41400</v>
      </c>
      <c r="Z311" s="263">
        <f t="shared" si="113"/>
        <v>3600</v>
      </c>
      <c r="AA311" s="264">
        <f t="shared" si="114"/>
        <v>0.08</v>
      </c>
      <c r="AB311" s="400" t="s">
        <v>330</v>
      </c>
      <c r="AC311" s="34"/>
      <c r="AD311" s="34"/>
      <c r="AE311" s="34"/>
      <c r="AF311" s="34"/>
      <c r="AG311" s="34"/>
      <c r="AH311" s="34"/>
    </row>
    <row r="312" spans="1:34" ht="108" customHeight="1" thickBot="1">
      <c r="A312" s="45" t="s">
        <v>794</v>
      </c>
      <c r="B312" s="111" t="s">
        <v>428</v>
      </c>
      <c r="C312" s="199" t="s">
        <v>207</v>
      </c>
      <c r="D312" s="153" t="s">
        <v>208</v>
      </c>
      <c r="E312" s="205" t="s">
        <v>463</v>
      </c>
      <c r="F312" s="213">
        <v>1200</v>
      </c>
      <c r="G312" s="214">
        <v>25</v>
      </c>
      <c r="H312" s="116">
        <f t="shared" si="106"/>
        <v>30000</v>
      </c>
      <c r="I312" s="132">
        <v>1200</v>
      </c>
      <c r="J312" s="133">
        <v>13.61</v>
      </c>
      <c r="K312" s="116">
        <v>16330</v>
      </c>
      <c r="L312" s="117"/>
      <c r="M312" s="118"/>
      <c r="N312" s="116">
        <f t="shared" si="107"/>
        <v>0</v>
      </c>
      <c r="O312" s="117"/>
      <c r="P312" s="118"/>
      <c r="Q312" s="116">
        <f t="shared" si="108"/>
        <v>0</v>
      </c>
      <c r="R312" s="117"/>
      <c r="S312" s="118"/>
      <c r="T312" s="116">
        <f t="shared" si="109"/>
        <v>0</v>
      </c>
      <c r="U312" s="117"/>
      <c r="V312" s="118"/>
      <c r="W312" s="261">
        <f t="shared" si="110"/>
        <v>0</v>
      </c>
      <c r="X312" s="262">
        <f t="shared" si="111"/>
        <v>30000</v>
      </c>
      <c r="Y312" s="263">
        <f t="shared" si="112"/>
        <v>16330</v>
      </c>
      <c r="Z312" s="263">
        <f t="shared" si="113"/>
        <v>13670</v>
      </c>
      <c r="AA312" s="264">
        <f t="shared" si="114"/>
        <v>0.45566666666666666</v>
      </c>
      <c r="AB312" s="400" t="s">
        <v>330</v>
      </c>
      <c r="AC312" s="34"/>
      <c r="AD312" s="34"/>
      <c r="AE312" s="34"/>
      <c r="AF312" s="34"/>
      <c r="AG312" s="34"/>
      <c r="AH312" s="34"/>
    </row>
    <row r="313" spans="1:34" ht="113.4" customHeight="1" thickBot="1">
      <c r="A313" s="45" t="s">
        <v>794</v>
      </c>
      <c r="B313" s="111" t="s">
        <v>428</v>
      </c>
      <c r="C313" s="199" t="s">
        <v>209</v>
      </c>
      <c r="D313" s="153" t="s">
        <v>210</v>
      </c>
      <c r="E313" s="205" t="s">
        <v>463</v>
      </c>
      <c r="F313" s="213">
        <v>1200</v>
      </c>
      <c r="G313" s="214">
        <v>25</v>
      </c>
      <c r="H313" s="116">
        <f t="shared" si="106"/>
        <v>30000</v>
      </c>
      <c r="I313" s="132">
        <v>1200</v>
      </c>
      <c r="J313" s="133">
        <v>12</v>
      </c>
      <c r="K313" s="116">
        <f t="shared" si="115"/>
        <v>14400</v>
      </c>
      <c r="L313" s="117"/>
      <c r="M313" s="118"/>
      <c r="N313" s="116">
        <f t="shared" si="107"/>
        <v>0</v>
      </c>
      <c r="O313" s="117"/>
      <c r="P313" s="118"/>
      <c r="Q313" s="116">
        <f t="shared" si="108"/>
        <v>0</v>
      </c>
      <c r="R313" s="117"/>
      <c r="S313" s="118"/>
      <c r="T313" s="116">
        <f t="shared" si="109"/>
        <v>0</v>
      </c>
      <c r="U313" s="117"/>
      <c r="V313" s="118"/>
      <c r="W313" s="261">
        <f t="shared" si="110"/>
        <v>0</v>
      </c>
      <c r="X313" s="262">
        <f t="shared" si="111"/>
        <v>30000</v>
      </c>
      <c r="Y313" s="263">
        <f t="shared" si="112"/>
        <v>14400</v>
      </c>
      <c r="Z313" s="263">
        <f t="shared" si="113"/>
        <v>15600</v>
      </c>
      <c r="AA313" s="264">
        <f t="shared" si="114"/>
        <v>0.52</v>
      </c>
      <c r="AB313" s="400" t="s">
        <v>330</v>
      </c>
      <c r="AC313" s="34"/>
      <c r="AD313" s="34"/>
      <c r="AE313" s="34"/>
      <c r="AF313" s="34"/>
      <c r="AG313" s="34"/>
      <c r="AH313" s="34"/>
    </row>
    <row r="314" spans="1:34" ht="47.4" customHeight="1" thickBot="1">
      <c r="A314" s="45" t="s">
        <v>794</v>
      </c>
      <c r="B314" s="111" t="s">
        <v>428</v>
      </c>
      <c r="C314" s="199" t="s">
        <v>211</v>
      </c>
      <c r="D314" s="153" t="s">
        <v>212</v>
      </c>
      <c r="E314" s="218" t="s">
        <v>463</v>
      </c>
      <c r="F314" s="206">
        <v>8</v>
      </c>
      <c r="G314" s="158">
        <v>3000</v>
      </c>
      <c r="H314" s="116">
        <f t="shared" si="106"/>
        <v>24000</v>
      </c>
      <c r="I314" s="132"/>
      <c r="J314" s="133"/>
      <c r="K314" s="116">
        <f t="shared" si="115"/>
        <v>0</v>
      </c>
      <c r="L314" s="117"/>
      <c r="M314" s="118"/>
      <c r="N314" s="116">
        <f t="shared" si="107"/>
        <v>0</v>
      </c>
      <c r="O314" s="117"/>
      <c r="P314" s="118"/>
      <c r="Q314" s="116">
        <f t="shared" si="108"/>
        <v>0</v>
      </c>
      <c r="R314" s="117"/>
      <c r="S314" s="118"/>
      <c r="T314" s="116">
        <f t="shared" si="109"/>
        <v>0</v>
      </c>
      <c r="U314" s="117"/>
      <c r="V314" s="118"/>
      <c r="W314" s="261">
        <f t="shared" si="110"/>
        <v>0</v>
      </c>
      <c r="X314" s="262">
        <f t="shared" si="111"/>
        <v>24000</v>
      </c>
      <c r="Y314" s="263">
        <f t="shared" si="112"/>
        <v>0</v>
      </c>
      <c r="Z314" s="263">
        <f t="shared" si="113"/>
        <v>24000</v>
      </c>
      <c r="AA314" s="264">
        <f t="shared" si="114"/>
        <v>1</v>
      </c>
      <c r="AB314" s="398" t="s">
        <v>326</v>
      </c>
      <c r="AC314" s="34"/>
      <c r="AD314" s="34"/>
      <c r="AE314" s="34"/>
      <c r="AF314" s="34"/>
      <c r="AG314" s="34"/>
      <c r="AH314" s="34"/>
    </row>
    <row r="315" spans="1:34" ht="117.6" customHeight="1" thickBot="1">
      <c r="A315" s="45" t="s">
        <v>794</v>
      </c>
      <c r="B315" s="111" t="s">
        <v>428</v>
      </c>
      <c r="C315" s="199" t="s">
        <v>213</v>
      </c>
      <c r="D315" s="153" t="s">
        <v>214</v>
      </c>
      <c r="E315" s="218" t="s">
        <v>493</v>
      </c>
      <c r="F315" s="206">
        <v>1</v>
      </c>
      <c r="G315" s="158">
        <v>30000</v>
      </c>
      <c r="H315" s="116">
        <f t="shared" si="106"/>
        <v>30000</v>
      </c>
      <c r="I315" s="206">
        <v>1</v>
      </c>
      <c r="J315" s="158">
        <v>30000</v>
      </c>
      <c r="K315" s="116">
        <f t="shared" si="115"/>
        <v>30000</v>
      </c>
      <c r="L315" s="117"/>
      <c r="M315" s="118"/>
      <c r="N315" s="116">
        <f t="shared" si="107"/>
        <v>0</v>
      </c>
      <c r="O315" s="117"/>
      <c r="P315" s="118"/>
      <c r="Q315" s="116">
        <f t="shared" si="108"/>
        <v>0</v>
      </c>
      <c r="R315" s="117"/>
      <c r="S315" s="118"/>
      <c r="T315" s="116">
        <f t="shared" si="109"/>
        <v>0</v>
      </c>
      <c r="U315" s="117"/>
      <c r="V315" s="118"/>
      <c r="W315" s="261">
        <f t="shared" si="110"/>
        <v>0</v>
      </c>
      <c r="X315" s="262">
        <f t="shared" si="111"/>
        <v>30000</v>
      </c>
      <c r="Y315" s="263">
        <f t="shared" si="112"/>
        <v>30000</v>
      </c>
      <c r="Z315" s="263">
        <f t="shared" si="113"/>
        <v>0</v>
      </c>
      <c r="AA315" s="264">
        <f t="shared" si="114"/>
        <v>0</v>
      </c>
      <c r="AB315" s="174"/>
      <c r="AC315" s="34"/>
      <c r="AD315" s="34"/>
      <c r="AE315" s="34"/>
      <c r="AF315" s="34"/>
      <c r="AG315" s="34"/>
      <c r="AH315" s="34"/>
    </row>
    <row r="316" spans="1:34" ht="115.8" customHeight="1" thickBot="1">
      <c r="A316" s="45" t="s">
        <v>794</v>
      </c>
      <c r="B316" s="111" t="s">
        <v>428</v>
      </c>
      <c r="C316" s="199" t="s">
        <v>215</v>
      </c>
      <c r="D316" s="222" t="s">
        <v>216</v>
      </c>
      <c r="E316" s="222" t="s">
        <v>463</v>
      </c>
      <c r="F316" s="266">
        <v>150</v>
      </c>
      <c r="G316" s="266">
        <v>220</v>
      </c>
      <c r="H316" s="116">
        <f>F316*G316</f>
        <v>33000</v>
      </c>
      <c r="I316" s="132">
        <v>150</v>
      </c>
      <c r="J316" s="133">
        <v>186.67</v>
      </c>
      <c r="K316" s="116">
        <v>28000</v>
      </c>
      <c r="L316" s="117"/>
      <c r="M316" s="118"/>
      <c r="N316" s="116">
        <f>L316*M316</f>
        <v>0</v>
      </c>
      <c r="O316" s="117"/>
      <c r="P316" s="118"/>
      <c r="Q316" s="116">
        <f>O316*P316</f>
        <v>0</v>
      </c>
      <c r="R316" s="117"/>
      <c r="S316" s="118"/>
      <c r="T316" s="116">
        <f>R316*S316</f>
        <v>0</v>
      </c>
      <c r="U316" s="117"/>
      <c r="V316" s="118"/>
      <c r="W316" s="261">
        <f>U316*V316</f>
        <v>0</v>
      </c>
      <c r="X316" s="267">
        <f>H316+N316+T316</f>
        <v>33000</v>
      </c>
      <c r="Y316" s="120">
        <f>K316+Q316+W316</f>
        <v>28000</v>
      </c>
      <c r="Z316" s="120">
        <f t="shared" ref="Z316:Z321" si="116">X316-Y316</f>
        <v>5000</v>
      </c>
      <c r="AA316" s="121">
        <f t="shared" ref="AA316:AA321" si="117">Z316/X316</f>
        <v>0.15151515151515152</v>
      </c>
      <c r="AB316" s="400" t="s">
        <v>330</v>
      </c>
      <c r="AC316" s="34"/>
      <c r="AD316" s="34"/>
      <c r="AE316" s="34"/>
      <c r="AF316" s="34"/>
      <c r="AG316" s="34"/>
      <c r="AH316" s="34"/>
    </row>
    <row r="317" spans="1:34" ht="54.6" customHeight="1" thickBot="1">
      <c r="A317" s="45" t="s">
        <v>794</v>
      </c>
      <c r="B317" s="111" t="s">
        <v>428</v>
      </c>
      <c r="C317" s="199" t="s">
        <v>217</v>
      </c>
      <c r="D317" s="222" t="s">
        <v>218</v>
      </c>
      <c r="E317" s="222" t="s">
        <v>463</v>
      </c>
      <c r="F317" s="266">
        <v>150</v>
      </c>
      <c r="G317" s="266">
        <v>290</v>
      </c>
      <c r="H317" s="116">
        <f>F317*G317</f>
        <v>43500</v>
      </c>
      <c r="I317" s="132">
        <v>150</v>
      </c>
      <c r="J317" s="133">
        <v>290</v>
      </c>
      <c r="K317" s="116">
        <f t="shared" si="115"/>
        <v>43500</v>
      </c>
      <c r="L317" s="117"/>
      <c r="M317" s="118"/>
      <c r="N317" s="116">
        <f>L317*M317</f>
        <v>0</v>
      </c>
      <c r="O317" s="117"/>
      <c r="P317" s="118"/>
      <c r="Q317" s="116">
        <f>O317*P317</f>
        <v>0</v>
      </c>
      <c r="R317" s="117"/>
      <c r="S317" s="118"/>
      <c r="T317" s="116">
        <f>R317*S317</f>
        <v>0</v>
      </c>
      <c r="U317" s="117"/>
      <c r="V317" s="118"/>
      <c r="W317" s="261">
        <f>U317*V317</f>
        <v>0</v>
      </c>
      <c r="X317" s="267">
        <f>H317+N317+T317</f>
        <v>43500</v>
      </c>
      <c r="Y317" s="120">
        <f>K317+Q317+W317</f>
        <v>43500</v>
      </c>
      <c r="Z317" s="120">
        <f t="shared" si="116"/>
        <v>0</v>
      </c>
      <c r="AA317" s="121">
        <f t="shared" si="117"/>
        <v>0</v>
      </c>
      <c r="AB317" s="122"/>
      <c r="AC317" s="34"/>
      <c r="AD317" s="34"/>
      <c r="AE317" s="34"/>
      <c r="AF317" s="34"/>
      <c r="AG317" s="34"/>
      <c r="AH317" s="34"/>
    </row>
    <row r="318" spans="1:34" ht="63" customHeight="1" thickBot="1">
      <c r="A318" s="45" t="s">
        <v>794</v>
      </c>
      <c r="B318" s="111" t="s">
        <v>428</v>
      </c>
      <c r="C318" s="199" t="s">
        <v>219</v>
      </c>
      <c r="D318" s="222" t="s">
        <v>220</v>
      </c>
      <c r="E318" s="222" t="s">
        <v>463</v>
      </c>
      <c r="F318" s="266">
        <v>40</v>
      </c>
      <c r="G318" s="266">
        <v>290</v>
      </c>
      <c r="H318" s="116">
        <f>F318*G318</f>
        <v>11600</v>
      </c>
      <c r="I318" s="132">
        <v>40</v>
      </c>
      <c r="J318" s="133">
        <v>290</v>
      </c>
      <c r="K318" s="116">
        <f t="shared" si="115"/>
        <v>11600</v>
      </c>
      <c r="L318" s="117"/>
      <c r="M318" s="118"/>
      <c r="N318" s="116">
        <f>L318*M318</f>
        <v>0</v>
      </c>
      <c r="O318" s="117"/>
      <c r="P318" s="118"/>
      <c r="Q318" s="116">
        <f>O318*P318</f>
        <v>0</v>
      </c>
      <c r="R318" s="117"/>
      <c r="S318" s="118"/>
      <c r="T318" s="116">
        <f>R318*S318</f>
        <v>0</v>
      </c>
      <c r="U318" s="117"/>
      <c r="V318" s="118"/>
      <c r="W318" s="261">
        <f>U318*V318</f>
        <v>0</v>
      </c>
      <c r="X318" s="267">
        <f>H318+N318+T318</f>
        <v>11600</v>
      </c>
      <c r="Y318" s="120">
        <f>K318+Q318+W318</f>
        <v>11600</v>
      </c>
      <c r="Z318" s="120">
        <f t="shared" si="116"/>
        <v>0</v>
      </c>
      <c r="AA318" s="121">
        <f t="shared" si="117"/>
        <v>0</v>
      </c>
      <c r="AB318" s="122"/>
      <c r="AC318" s="34"/>
      <c r="AD318" s="34"/>
      <c r="AE318" s="34"/>
      <c r="AF318" s="34"/>
      <c r="AG318" s="34"/>
      <c r="AH318" s="34"/>
    </row>
    <row r="319" spans="1:34" ht="54" customHeight="1" thickBot="1">
      <c r="A319" s="45" t="s">
        <v>794</v>
      </c>
      <c r="B319" s="111" t="s">
        <v>428</v>
      </c>
      <c r="C319" s="199" t="s">
        <v>221</v>
      </c>
      <c r="D319" s="222" t="s">
        <v>222</v>
      </c>
      <c r="E319" s="222" t="s">
        <v>463</v>
      </c>
      <c r="F319" s="266">
        <v>15</v>
      </c>
      <c r="G319" s="266">
        <v>370</v>
      </c>
      <c r="H319" s="116">
        <f>F319*G319</f>
        <v>5550</v>
      </c>
      <c r="I319" s="132">
        <v>15</v>
      </c>
      <c r="J319" s="133">
        <v>370</v>
      </c>
      <c r="K319" s="116">
        <f t="shared" si="115"/>
        <v>5550</v>
      </c>
      <c r="L319" s="117"/>
      <c r="M319" s="118"/>
      <c r="N319" s="116">
        <f>L319*M319</f>
        <v>0</v>
      </c>
      <c r="O319" s="117"/>
      <c r="P319" s="118"/>
      <c r="Q319" s="116">
        <f>O319*P319</f>
        <v>0</v>
      </c>
      <c r="R319" s="117"/>
      <c r="S319" s="118"/>
      <c r="T319" s="116">
        <f>R319*S319</f>
        <v>0</v>
      </c>
      <c r="U319" s="117"/>
      <c r="V319" s="118"/>
      <c r="W319" s="261">
        <f>U319*V319</f>
        <v>0</v>
      </c>
      <c r="X319" s="267">
        <f>H319+N319+T319</f>
        <v>5550</v>
      </c>
      <c r="Y319" s="120">
        <f>K319+Q319+W319</f>
        <v>5550</v>
      </c>
      <c r="Z319" s="120">
        <f t="shared" si="116"/>
        <v>0</v>
      </c>
      <c r="AA319" s="121">
        <f t="shared" si="117"/>
        <v>0</v>
      </c>
      <c r="AB319" s="122"/>
      <c r="AC319" s="34"/>
      <c r="AD319" s="34"/>
      <c r="AE319" s="34"/>
      <c r="AF319" s="34"/>
      <c r="AG319" s="34"/>
      <c r="AH319" s="34"/>
    </row>
    <row r="320" spans="1:34" ht="30" customHeight="1" thickBot="1">
      <c r="A320" s="51"/>
      <c r="B320" s="130" t="s">
        <v>428</v>
      </c>
      <c r="C320" s="412" t="s">
        <v>578</v>
      </c>
      <c r="D320" s="268" t="s">
        <v>579</v>
      </c>
      <c r="E320" s="131"/>
      <c r="F320" s="132"/>
      <c r="G320" s="133">
        <v>0.22</v>
      </c>
      <c r="H320" s="134">
        <f>F320*G320</f>
        <v>0</v>
      </c>
      <c r="I320" s="132"/>
      <c r="J320" s="133">
        <v>0.22</v>
      </c>
      <c r="K320" s="134">
        <f>I320*J320</f>
        <v>0</v>
      </c>
      <c r="L320" s="132"/>
      <c r="M320" s="133">
        <v>0.22</v>
      </c>
      <c r="N320" s="134">
        <f>L320*M320</f>
        <v>0</v>
      </c>
      <c r="O320" s="132"/>
      <c r="P320" s="133">
        <v>0.22</v>
      </c>
      <c r="Q320" s="134">
        <f>O320*P320</f>
        <v>0</v>
      </c>
      <c r="R320" s="132"/>
      <c r="S320" s="133">
        <v>0.22</v>
      </c>
      <c r="T320" s="134">
        <f>R320*S320</f>
        <v>0</v>
      </c>
      <c r="U320" s="132"/>
      <c r="V320" s="133">
        <v>0.22</v>
      </c>
      <c r="W320" s="269">
        <f>U320*V320</f>
        <v>0</v>
      </c>
      <c r="X320" s="270">
        <f>H320+N320+T320</f>
        <v>0</v>
      </c>
      <c r="Y320" s="271">
        <f>K320+Q320+W320</f>
        <v>0</v>
      </c>
      <c r="Z320" s="271">
        <f t="shared" si="116"/>
        <v>0</v>
      </c>
      <c r="AA320" s="272" t="e">
        <f t="shared" si="117"/>
        <v>#DIV/0!</v>
      </c>
      <c r="AB320" s="148"/>
      <c r="AC320" s="6"/>
      <c r="AD320" s="6"/>
      <c r="AE320" s="6"/>
      <c r="AF320" s="6"/>
      <c r="AG320" s="6"/>
      <c r="AH320" s="6"/>
    </row>
    <row r="321" spans="1:34" ht="30" customHeight="1">
      <c r="A321" s="51"/>
      <c r="B321" s="177" t="s">
        <v>580</v>
      </c>
      <c r="C321" s="418"/>
      <c r="D321" s="178"/>
      <c r="E321" s="179"/>
      <c r="F321" s="183">
        <f>SUM(F300:F319)</f>
        <v>10970</v>
      </c>
      <c r="G321" s="196"/>
      <c r="H321" s="182">
        <f>SUM(H300:H320)</f>
        <v>966650</v>
      </c>
      <c r="I321" s="183">
        <f>SUM(I300:I319)</f>
        <v>10359</v>
      </c>
      <c r="J321" s="196"/>
      <c r="K321" s="182">
        <f>SUM(K300:K320)</f>
        <v>685339.8600000001</v>
      </c>
      <c r="L321" s="197">
        <f>SUM(L300:L319)</f>
        <v>0</v>
      </c>
      <c r="M321" s="196"/>
      <c r="N321" s="182">
        <f>SUM(N300:N320)</f>
        <v>0</v>
      </c>
      <c r="O321" s="197">
        <f>SUM(O300:O319)</f>
        <v>0</v>
      </c>
      <c r="P321" s="196"/>
      <c r="Q321" s="182">
        <f>SUM(Q300:Q320)</f>
        <v>0</v>
      </c>
      <c r="R321" s="197">
        <f>SUM(R300:R319)</f>
        <v>0</v>
      </c>
      <c r="S321" s="196"/>
      <c r="T321" s="182">
        <f>SUM(T300:T320)</f>
        <v>0</v>
      </c>
      <c r="U321" s="197">
        <f>SUM(U300:U319)</f>
        <v>0</v>
      </c>
      <c r="V321" s="196"/>
      <c r="W321" s="184">
        <f>SUM(W300:W320)</f>
        <v>0</v>
      </c>
      <c r="X321" s="226">
        <f>SUM(X300:X320)</f>
        <v>966650</v>
      </c>
      <c r="Y321" s="257">
        <f>SUM(Y300:Y320)</f>
        <v>685339.8600000001</v>
      </c>
      <c r="Z321" s="257">
        <f t="shared" si="116"/>
        <v>281310.1399999999</v>
      </c>
      <c r="AA321" s="257">
        <f t="shared" si="117"/>
        <v>0.2910155071639165</v>
      </c>
      <c r="AB321" s="258"/>
      <c r="AC321" s="6"/>
      <c r="AD321" s="6"/>
      <c r="AE321" s="6"/>
      <c r="AF321" s="6"/>
      <c r="AG321" s="6"/>
      <c r="AH321" s="6"/>
    </row>
    <row r="322" spans="1:34" ht="30" customHeight="1">
      <c r="A322" s="51"/>
      <c r="B322" s="188" t="s">
        <v>423</v>
      </c>
      <c r="C322" s="420">
        <v>8</v>
      </c>
      <c r="D322" s="273" t="s">
        <v>581</v>
      </c>
      <c r="E322" s="18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259"/>
      <c r="Y322" s="259"/>
      <c r="Z322" s="190"/>
      <c r="AA322" s="259"/>
      <c r="AB322" s="260"/>
      <c r="AC322" s="32"/>
      <c r="AD322" s="32"/>
      <c r="AE322" s="32"/>
      <c r="AF322" s="32"/>
      <c r="AG322" s="32"/>
      <c r="AH322" s="32"/>
    </row>
    <row r="323" spans="1:34" ht="101.4" customHeight="1">
      <c r="A323" s="51" t="s">
        <v>789</v>
      </c>
      <c r="B323" s="274" t="s">
        <v>428</v>
      </c>
      <c r="C323" s="236" t="s">
        <v>582</v>
      </c>
      <c r="D323" s="209" t="s">
        <v>145</v>
      </c>
      <c r="E323" s="205" t="s">
        <v>146</v>
      </c>
      <c r="F323" s="206"/>
      <c r="G323" s="118"/>
      <c r="H323" s="116">
        <f t="shared" ref="H323:H329" si="118">F323*G323</f>
        <v>0</v>
      </c>
      <c r="I323" s="117"/>
      <c r="J323" s="118"/>
      <c r="K323" s="116">
        <f t="shared" ref="K323:K329" si="119">I323*J323</f>
        <v>0</v>
      </c>
      <c r="L323" s="206">
        <v>4</v>
      </c>
      <c r="M323" s="158">
        <v>2000</v>
      </c>
      <c r="N323" s="116">
        <f t="shared" ref="N323:N329" si="120">L323*M323</f>
        <v>8000</v>
      </c>
      <c r="O323" s="206">
        <v>4</v>
      </c>
      <c r="P323" s="158">
        <v>2000</v>
      </c>
      <c r="Q323" s="116">
        <f t="shared" ref="Q323:Q329" si="121">O323*P323</f>
        <v>8000</v>
      </c>
      <c r="R323" s="117"/>
      <c r="S323" s="118"/>
      <c r="T323" s="116">
        <f t="shared" ref="T323:T329" si="122">R323*S323</f>
        <v>0</v>
      </c>
      <c r="U323" s="117"/>
      <c r="V323" s="118"/>
      <c r="W323" s="261">
        <f t="shared" ref="W323:W329" si="123">U323*V323</f>
        <v>0</v>
      </c>
      <c r="X323" s="262">
        <f t="shared" ref="X323:X329" si="124">H323+N323+T323</f>
        <v>8000</v>
      </c>
      <c r="Y323" s="263">
        <f t="shared" ref="Y323:Y329" si="125">K323+Q323+W323</f>
        <v>8000</v>
      </c>
      <c r="Z323" s="263">
        <f t="shared" ref="Z323:Z330" si="126">X323-Y323</f>
        <v>0</v>
      </c>
      <c r="AA323" s="264">
        <f t="shared" ref="AA323:AA330" si="127">Z323/X323</f>
        <v>0</v>
      </c>
      <c r="AB323" s="265"/>
      <c r="AC323" s="34"/>
      <c r="AD323" s="34"/>
      <c r="AE323" s="34"/>
      <c r="AF323" s="34"/>
      <c r="AG323" s="34"/>
      <c r="AH323" s="34"/>
    </row>
    <row r="324" spans="1:34" ht="71.400000000000006" customHeight="1">
      <c r="A324" s="51" t="s">
        <v>789</v>
      </c>
      <c r="B324" s="274" t="s">
        <v>428</v>
      </c>
      <c r="C324" s="236" t="s">
        <v>584</v>
      </c>
      <c r="D324" s="209" t="s">
        <v>147</v>
      </c>
      <c r="E324" s="205" t="s">
        <v>148</v>
      </c>
      <c r="F324" s="206">
        <v>1000</v>
      </c>
      <c r="G324" s="158">
        <v>14</v>
      </c>
      <c r="H324" s="116">
        <f t="shared" si="118"/>
        <v>14000</v>
      </c>
      <c r="I324" s="206">
        <v>1000</v>
      </c>
      <c r="J324" s="158">
        <v>14</v>
      </c>
      <c r="K324" s="116">
        <f t="shared" si="119"/>
        <v>14000</v>
      </c>
      <c r="L324" s="117"/>
      <c r="M324" s="118"/>
      <c r="N324" s="116">
        <f t="shared" si="120"/>
        <v>0</v>
      </c>
      <c r="O324" s="117"/>
      <c r="P324" s="118"/>
      <c r="Q324" s="116">
        <f t="shared" si="121"/>
        <v>0</v>
      </c>
      <c r="R324" s="117"/>
      <c r="S324" s="118"/>
      <c r="T324" s="116">
        <f t="shared" si="122"/>
        <v>0</v>
      </c>
      <c r="U324" s="117"/>
      <c r="V324" s="118"/>
      <c r="W324" s="261">
        <f t="shared" si="123"/>
        <v>0</v>
      </c>
      <c r="X324" s="267">
        <f t="shared" si="124"/>
        <v>14000</v>
      </c>
      <c r="Y324" s="120">
        <f t="shared" si="125"/>
        <v>14000</v>
      </c>
      <c r="Z324" s="120">
        <f t="shared" si="126"/>
        <v>0</v>
      </c>
      <c r="AA324" s="121">
        <f t="shared" si="127"/>
        <v>0</v>
      </c>
      <c r="AB324" s="122"/>
      <c r="AC324" s="34"/>
      <c r="AD324" s="34"/>
      <c r="AE324" s="34"/>
      <c r="AF324" s="34"/>
      <c r="AG324" s="34"/>
      <c r="AH324" s="34"/>
    </row>
    <row r="325" spans="1:34" ht="30" customHeight="1">
      <c r="A325" s="51"/>
      <c r="B325" s="274" t="s">
        <v>428</v>
      </c>
      <c r="C325" s="422" t="s">
        <v>585</v>
      </c>
      <c r="D325" s="275" t="s">
        <v>586</v>
      </c>
      <c r="E325" s="113" t="s">
        <v>587</v>
      </c>
      <c r="F325" s="276"/>
      <c r="G325" s="277"/>
      <c r="H325" s="116">
        <f t="shared" si="118"/>
        <v>0</v>
      </c>
      <c r="I325" s="276"/>
      <c r="J325" s="277"/>
      <c r="K325" s="116">
        <f t="shared" si="119"/>
        <v>0</v>
      </c>
      <c r="L325" s="117"/>
      <c r="M325" s="118"/>
      <c r="N325" s="116">
        <f t="shared" si="120"/>
        <v>0</v>
      </c>
      <c r="O325" s="117"/>
      <c r="P325" s="118"/>
      <c r="Q325" s="116">
        <f t="shared" si="121"/>
        <v>0</v>
      </c>
      <c r="R325" s="117"/>
      <c r="S325" s="118"/>
      <c r="T325" s="116">
        <f t="shared" si="122"/>
        <v>0</v>
      </c>
      <c r="U325" s="117"/>
      <c r="V325" s="118"/>
      <c r="W325" s="261">
        <f t="shared" si="123"/>
        <v>0</v>
      </c>
      <c r="X325" s="278">
        <f t="shared" si="124"/>
        <v>0</v>
      </c>
      <c r="Y325" s="120">
        <f t="shared" si="125"/>
        <v>0</v>
      </c>
      <c r="Z325" s="120">
        <f t="shared" si="126"/>
        <v>0</v>
      </c>
      <c r="AA325" s="121" t="e">
        <f t="shared" si="127"/>
        <v>#DIV/0!</v>
      </c>
      <c r="AB325" s="122"/>
      <c r="AC325" s="34"/>
      <c r="AD325" s="34"/>
      <c r="AE325" s="34"/>
      <c r="AF325" s="34"/>
      <c r="AG325" s="34"/>
      <c r="AH325" s="34"/>
    </row>
    <row r="326" spans="1:34" ht="30" customHeight="1">
      <c r="A326" s="51"/>
      <c r="B326" s="274" t="s">
        <v>428</v>
      </c>
      <c r="C326" s="422" t="s">
        <v>588</v>
      </c>
      <c r="D326" s="275" t="s">
        <v>589</v>
      </c>
      <c r="E326" s="113" t="s">
        <v>587</v>
      </c>
      <c r="F326" s="117"/>
      <c r="G326" s="118"/>
      <c r="H326" s="116">
        <f t="shared" si="118"/>
        <v>0</v>
      </c>
      <c r="I326" s="117"/>
      <c r="J326" s="118"/>
      <c r="K326" s="116">
        <f t="shared" si="119"/>
        <v>0</v>
      </c>
      <c r="L326" s="276"/>
      <c r="M326" s="277"/>
      <c r="N326" s="116">
        <f t="shared" si="120"/>
        <v>0</v>
      </c>
      <c r="O326" s="276"/>
      <c r="P326" s="277"/>
      <c r="Q326" s="116">
        <f t="shared" si="121"/>
        <v>0</v>
      </c>
      <c r="R326" s="276"/>
      <c r="S326" s="277"/>
      <c r="T326" s="116">
        <f t="shared" si="122"/>
        <v>0</v>
      </c>
      <c r="U326" s="276"/>
      <c r="V326" s="277"/>
      <c r="W326" s="261">
        <f t="shared" si="123"/>
        <v>0</v>
      </c>
      <c r="X326" s="278">
        <f t="shared" si="124"/>
        <v>0</v>
      </c>
      <c r="Y326" s="120">
        <f t="shared" si="125"/>
        <v>0</v>
      </c>
      <c r="Z326" s="120">
        <f t="shared" si="126"/>
        <v>0</v>
      </c>
      <c r="AA326" s="121" t="e">
        <f t="shared" si="127"/>
        <v>#DIV/0!</v>
      </c>
      <c r="AB326" s="122"/>
      <c r="AC326" s="34"/>
      <c r="AD326" s="34"/>
      <c r="AE326" s="34"/>
      <c r="AF326" s="34"/>
      <c r="AG326" s="34"/>
      <c r="AH326" s="34"/>
    </row>
    <row r="327" spans="1:34" ht="55.2" customHeight="1">
      <c r="A327" s="51" t="s">
        <v>786</v>
      </c>
      <c r="B327" s="274" t="s">
        <v>428</v>
      </c>
      <c r="C327" s="236" t="s">
        <v>590</v>
      </c>
      <c r="D327" s="209" t="s">
        <v>920</v>
      </c>
      <c r="E327" s="205" t="s">
        <v>921</v>
      </c>
      <c r="F327" s="206">
        <v>400</v>
      </c>
      <c r="G327" s="158">
        <v>120</v>
      </c>
      <c r="H327" s="116">
        <f t="shared" si="118"/>
        <v>48000</v>
      </c>
      <c r="I327" s="206">
        <v>400</v>
      </c>
      <c r="J327" s="158">
        <v>120</v>
      </c>
      <c r="K327" s="116">
        <f t="shared" si="119"/>
        <v>48000</v>
      </c>
      <c r="L327" s="117"/>
      <c r="M327" s="118"/>
      <c r="N327" s="116">
        <f t="shared" si="120"/>
        <v>0</v>
      </c>
      <c r="O327" s="117"/>
      <c r="P327" s="118"/>
      <c r="Q327" s="116">
        <f t="shared" si="121"/>
        <v>0</v>
      </c>
      <c r="R327" s="117"/>
      <c r="S327" s="118"/>
      <c r="T327" s="116">
        <f t="shared" si="122"/>
        <v>0</v>
      </c>
      <c r="U327" s="117"/>
      <c r="V327" s="118"/>
      <c r="W327" s="261">
        <f t="shared" si="123"/>
        <v>0</v>
      </c>
      <c r="X327" s="267">
        <f t="shared" si="124"/>
        <v>48000</v>
      </c>
      <c r="Y327" s="120">
        <f t="shared" si="125"/>
        <v>48000</v>
      </c>
      <c r="Z327" s="120">
        <f t="shared" si="126"/>
        <v>0</v>
      </c>
      <c r="AA327" s="121">
        <f t="shared" si="127"/>
        <v>0</v>
      </c>
      <c r="AB327" s="122"/>
      <c r="AC327" s="34"/>
      <c r="AD327" s="34"/>
      <c r="AE327" s="34"/>
      <c r="AF327" s="34"/>
      <c r="AG327" s="34"/>
      <c r="AH327" s="34"/>
    </row>
    <row r="328" spans="1:34" ht="104.4" customHeight="1">
      <c r="A328" s="51" t="s">
        <v>786</v>
      </c>
      <c r="B328" s="274" t="s">
        <v>428</v>
      </c>
      <c r="C328" s="236" t="s">
        <v>591</v>
      </c>
      <c r="D328" s="279" t="s">
        <v>922</v>
      </c>
      <c r="E328" s="218" t="s">
        <v>923</v>
      </c>
      <c r="F328" s="213">
        <v>200</v>
      </c>
      <c r="G328" s="214">
        <v>70</v>
      </c>
      <c r="H328" s="116">
        <f>F328*G328</f>
        <v>14000</v>
      </c>
      <c r="I328" s="213">
        <v>200</v>
      </c>
      <c r="J328" s="214">
        <v>70</v>
      </c>
      <c r="K328" s="116">
        <f>I328*J328</f>
        <v>14000</v>
      </c>
      <c r="L328" s="117"/>
      <c r="M328" s="118"/>
      <c r="N328" s="116">
        <f>L328*M328</f>
        <v>0</v>
      </c>
      <c r="O328" s="117"/>
      <c r="P328" s="118"/>
      <c r="Q328" s="116">
        <f>O328*P328</f>
        <v>0</v>
      </c>
      <c r="R328" s="117"/>
      <c r="S328" s="118"/>
      <c r="T328" s="116">
        <f>R328*S328</f>
        <v>0</v>
      </c>
      <c r="U328" s="117"/>
      <c r="V328" s="118"/>
      <c r="W328" s="261">
        <f>U328*V328</f>
        <v>0</v>
      </c>
      <c r="X328" s="267">
        <f>H328+N328+T328</f>
        <v>14000</v>
      </c>
      <c r="Y328" s="120">
        <f>K328+Q328+W328</f>
        <v>14000</v>
      </c>
      <c r="Z328" s="120">
        <f>X328-Y328</f>
        <v>0</v>
      </c>
      <c r="AA328" s="121">
        <f>Z328/X328</f>
        <v>0</v>
      </c>
      <c r="AB328" s="136"/>
      <c r="AC328" s="34"/>
      <c r="AD328" s="34"/>
      <c r="AE328" s="34"/>
      <c r="AF328" s="34"/>
      <c r="AG328" s="34"/>
      <c r="AH328" s="34"/>
    </row>
    <row r="329" spans="1:34" ht="30" customHeight="1" thickBot="1">
      <c r="A329" s="51"/>
      <c r="B329" s="280" t="s">
        <v>428</v>
      </c>
      <c r="C329" s="423" t="s">
        <v>591</v>
      </c>
      <c r="D329" s="281" t="s">
        <v>592</v>
      </c>
      <c r="E329" s="131"/>
      <c r="F329" s="132"/>
      <c r="G329" s="133">
        <v>0.22</v>
      </c>
      <c r="H329" s="134">
        <f t="shared" si="118"/>
        <v>0</v>
      </c>
      <c r="I329" s="132"/>
      <c r="J329" s="133">
        <v>0.22</v>
      </c>
      <c r="K329" s="134">
        <f t="shared" si="119"/>
        <v>0</v>
      </c>
      <c r="L329" s="132"/>
      <c r="M329" s="133">
        <v>0.22</v>
      </c>
      <c r="N329" s="134">
        <f t="shared" si="120"/>
        <v>0</v>
      </c>
      <c r="O329" s="132"/>
      <c r="P329" s="133">
        <v>0.22</v>
      </c>
      <c r="Q329" s="134">
        <f t="shared" si="121"/>
        <v>0</v>
      </c>
      <c r="R329" s="132"/>
      <c r="S329" s="133">
        <v>0.22</v>
      </c>
      <c r="T329" s="134">
        <f t="shared" si="122"/>
        <v>0</v>
      </c>
      <c r="U329" s="132"/>
      <c r="V329" s="133">
        <v>0.22</v>
      </c>
      <c r="W329" s="269">
        <f t="shared" si="123"/>
        <v>0</v>
      </c>
      <c r="X329" s="270">
        <f t="shared" si="124"/>
        <v>0</v>
      </c>
      <c r="Y329" s="271">
        <f t="shared" si="125"/>
        <v>0</v>
      </c>
      <c r="Z329" s="271">
        <f t="shared" si="126"/>
        <v>0</v>
      </c>
      <c r="AA329" s="272" t="e">
        <f t="shared" si="127"/>
        <v>#DIV/0!</v>
      </c>
      <c r="AB329" s="148"/>
      <c r="AC329" s="6"/>
      <c r="AD329" s="6"/>
      <c r="AE329" s="6"/>
      <c r="AF329" s="6"/>
      <c r="AG329" s="6"/>
      <c r="AH329" s="6"/>
    </row>
    <row r="330" spans="1:34" ht="30" customHeight="1" thickBot="1">
      <c r="A330" s="51"/>
      <c r="B330" s="177" t="s">
        <v>593</v>
      </c>
      <c r="C330" s="418"/>
      <c r="D330" s="178"/>
      <c r="E330" s="179"/>
      <c r="F330" s="183">
        <f>SUM(F323:F327)</f>
        <v>1400</v>
      </c>
      <c r="G330" s="196"/>
      <c r="H330" s="183">
        <f>SUM(H323:H329)</f>
        <v>76000</v>
      </c>
      <c r="I330" s="183">
        <f>SUM(I323:I327)</f>
        <v>1400</v>
      </c>
      <c r="J330" s="196"/>
      <c r="K330" s="183">
        <f>SUM(K323:K329)</f>
        <v>76000</v>
      </c>
      <c r="L330" s="183">
        <f>SUM(L323:L327)</f>
        <v>4</v>
      </c>
      <c r="M330" s="196"/>
      <c r="N330" s="183">
        <f>SUM(N323:N329)</f>
        <v>8000</v>
      </c>
      <c r="O330" s="183">
        <f>SUM(O323:O327)</f>
        <v>4</v>
      </c>
      <c r="P330" s="196"/>
      <c r="Q330" s="183">
        <f>SUM(Q323:Q329)</f>
        <v>8000</v>
      </c>
      <c r="R330" s="183">
        <f>SUM(R323:R327)</f>
        <v>0</v>
      </c>
      <c r="S330" s="196"/>
      <c r="T330" s="183">
        <f>SUM(T323:T329)</f>
        <v>0</v>
      </c>
      <c r="U330" s="183">
        <f>SUM(U323:U327)</f>
        <v>0</v>
      </c>
      <c r="V330" s="196"/>
      <c r="W330" s="282">
        <f>SUM(W323:W329)</f>
        <v>0</v>
      </c>
      <c r="X330" s="226">
        <f>SUM(X323:X329)</f>
        <v>84000</v>
      </c>
      <c r="Y330" s="257">
        <f>SUM(Y323:Y329)</f>
        <v>84000</v>
      </c>
      <c r="Z330" s="257">
        <f t="shared" si="126"/>
        <v>0</v>
      </c>
      <c r="AA330" s="257">
        <f t="shared" si="127"/>
        <v>0</v>
      </c>
      <c r="AB330" s="258"/>
      <c r="AC330" s="6"/>
      <c r="AD330" s="6"/>
      <c r="AE330" s="6"/>
      <c r="AF330" s="6"/>
      <c r="AG330" s="6"/>
      <c r="AH330" s="6"/>
    </row>
    <row r="331" spans="1:34" ht="30" customHeight="1" thickBot="1">
      <c r="A331" s="57"/>
      <c r="B331" s="96" t="s">
        <v>423</v>
      </c>
      <c r="C331" s="424">
        <v>9</v>
      </c>
      <c r="D331" s="96" t="s">
        <v>594</v>
      </c>
      <c r="E331" s="283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59"/>
      <c r="Y331" s="285"/>
      <c r="Z331" s="228"/>
      <c r="AA331" s="285"/>
      <c r="AB331" s="286"/>
      <c r="AC331" s="6"/>
      <c r="AD331" s="6"/>
      <c r="AE331" s="6"/>
      <c r="AF331" s="6"/>
      <c r="AG331" s="6"/>
      <c r="AH331" s="6"/>
    </row>
    <row r="332" spans="1:34" ht="30" customHeight="1">
      <c r="A332" s="51"/>
      <c r="B332" s="287" t="s">
        <v>428</v>
      </c>
      <c r="C332" s="425">
        <v>43839</v>
      </c>
      <c r="D332" s="151" t="s">
        <v>595</v>
      </c>
      <c r="E332" s="151"/>
      <c r="F332" s="162"/>
      <c r="G332" s="162"/>
      <c r="H332" s="162">
        <f>F332*G332</f>
        <v>0</v>
      </c>
      <c r="I332" s="162"/>
      <c r="J332" s="162"/>
      <c r="K332" s="162">
        <f>I332*J332</f>
        <v>0</v>
      </c>
      <c r="L332" s="162"/>
      <c r="M332" s="162"/>
      <c r="N332" s="162">
        <f>L332*M332</f>
        <v>0</v>
      </c>
      <c r="O332" s="162"/>
      <c r="P332" s="162"/>
      <c r="Q332" s="162">
        <f>O332*P332</f>
        <v>0</v>
      </c>
      <c r="R332" s="162"/>
      <c r="S332" s="162"/>
      <c r="T332" s="162">
        <f>R332*S332</f>
        <v>0</v>
      </c>
      <c r="U332" s="162"/>
      <c r="V332" s="162"/>
      <c r="W332" s="162">
        <f>U332*V332</f>
        <v>0</v>
      </c>
      <c r="X332" s="288">
        <f>H332+N332+T332</f>
        <v>0</v>
      </c>
      <c r="Y332" s="120">
        <f>K332+Q332+W332</f>
        <v>0</v>
      </c>
      <c r="Z332" s="120">
        <f>X332-Y332</f>
        <v>0</v>
      </c>
      <c r="AA332" s="121" t="e">
        <f>Z332/X332</f>
        <v>#DIV/0!</v>
      </c>
      <c r="AB332" s="265"/>
      <c r="AC332" s="33"/>
      <c r="AD332" s="34"/>
      <c r="AE332" s="34"/>
      <c r="AF332" s="34"/>
      <c r="AG332" s="34"/>
      <c r="AH332" s="34"/>
    </row>
    <row r="333" spans="1:34" ht="96" customHeight="1">
      <c r="A333" s="59" t="s">
        <v>794</v>
      </c>
      <c r="B333" s="287" t="s">
        <v>428</v>
      </c>
      <c r="C333" s="289">
        <v>43870</v>
      </c>
      <c r="D333" s="60" t="s">
        <v>223</v>
      </c>
      <c r="E333" s="60" t="s">
        <v>224</v>
      </c>
      <c r="F333" s="152"/>
      <c r="G333" s="152"/>
      <c r="H333" s="162">
        <f t="shared" ref="H333:H352" si="128">F333*G333</f>
        <v>0</v>
      </c>
      <c r="I333" s="162"/>
      <c r="J333" s="162"/>
      <c r="K333" s="162">
        <f t="shared" ref="K333:K352" si="129">I333*J333</f>
        <v>0</v>
      </c>
      <c r="L333" s="152">
        <v>1</v>
      </c>
      <c r="M333" s="152">
        <v>30000</v>
      </c>
      <c r="N333" s="162">
        <f t="shared" ref="N333:N352" si="130">L333*M333</f>
        <v>30000</v>
      </c>
      <c r="O333" s="162">
        <v>1</v>
      </c>
      <c r="P333" s="162">
        <v>30000</v>
      </c>
      <c r="Q333" s="162">
        <f t="shared" ref="Q333:Q352" si="131">O333*P333</f>
        <v>30000</v>
      </c>
      <c r="R333" s="162"/>
      <c r="S333" s="162"/>
      <c r="T333" s="162">
        <f t="shared" ref="T333:T352" si="132">R333*S333</f>
        <v>0</v>
      </c>
      <c r="U333" s="162"/>
      <c r="V333" s="162"/>
      <c r="W333" s="162">
        <f t="shared" ref="W333:W352" si="133">U333*V333</f>
        <v>0</v>
      </c>
      <c r="X333" s="288">
        <f t="shared" ref="X333:X352" si="134">H333+N333+T333</f>
        <v>30000</v>
      </c>
      <c r="Y333" s="120">
        <f t="shared" ref="Y333:Y352" si="135">K333+Q333+W333</f>
        <v>30000</v>
      </c>
      <c r="Z333" s="120">
        <f t="shared" ref="Z333:Z352" si="136">X333-Y333</f>
        <v>0</v>
      </c>
      <c r="AA333" s="121">
        <f t="shared" ref="AA333:AA352" si="137">Z333/X333</f>
        <v>0</v>
      </c>
      <c r="AB333" s="174"/>
      <c r="AC333" s="33"/>
      <c r="AD333" s="34"/>
      <c r="AE333" s="34"/>
      <c r="AF333" s="34"/>
      <c r="AG333" s="34"/>
      <c r="AH333" s="34"/>
    </row>
    <row r="334" spans="1:34" ht="173.4" customHeight="1">
      <c r="A334" s="59" t="s">
        <v>794</v>
      </c>
      <c r="B334" s="287" t="s">
        <v>428</v>
      </c>
      <c r="C334" s="289">
        <v>43899</v>
      </c>
      <c r="D334" s="61" t="s">
        <v>225</v>
      </c>
      <c r="E334" s="61" t="s">
        <v>493</v>
      </c>
      <c r="F334" s="219">
        <v>4</v>
      </c>
      <c r="G334" s="219">
        <v>30000</v>
      </c>
      <c r="H334" s="162">
        <f t="shared" si="128"/>
        <v>120000</v>
      </c>
      <c r="I334" s="290">
        <v>1</v>
      </c>
      <c r="J334" s="290">
        <v>183990</v>
      </c>
      <c r="K334" s="162">
        <f t="shared" si="129"/>
        <v>183990</v>
      </c>
      <c r="L334" s="290"/>
      <c r="M334" s="290"/>
      <c r="N334" s="162">
        <f t="shared" si="130"/>
        <v>0</v>
      </c>
      <c r="O334" s="290"/>
      <c r="P334" s="290"/>
      <c r="Q334" s="162">
        <f t="shared" si="131"/>
        <v>0</v>
      </c>
      <c r="R334" s="162"/>
      <c r="S334" s="162"/>
      <c r="T334" s="162">
        <f t="shared" si="132"/>
        <v>0</v>
      </c>
      <c r="U334" s="162"/>
      <c r="V334" s="162"/>
      <c r="W334" s="162">
        <f t="shared" si="133"/>
        <v>0</v>
      </c>
      <c r="X334" s="288">
        <f t="shared" si="134"/>
        <v>120000</v>
      </c>
      <c r="Y334" s="120">
        <f t="shared" si="135"/>
        <v>183990</v>
      </c>
      <c r="Z334" s="120">
        <f t="shared" si="136"/>
        <v>-63990</v>
      </c>
      <c r="AA334" s="121">
        <f t="shared" si="137"/>
        <v>-0.53325</v>
      </c>
      <c r="AB334" s="437" t="s">
        <v>340</v>
      </c>
      <c r="AC334" s="33"/>
      <c r="AD334" s="34"/>
      <c r="AE334" s="34"/>
      <c r="AF334" s="34"/>
      <c r="AG334" s="34"/>
      <c r="AH334" s="34"/>
    </row>
    <row r="335" spans="1:34" ht="104.4" customHeight="1">
      <c r="A335" s="59" t="s">
        <v>794</v>
      </c>
      <c r="B335" s="287" t="s">
        <v>428</v>
      </c>
      <c r="C335" s="289">
        <v>43930</v>
      </c>
      <c r="D335" s="62" t="s">
        <v>226</v>
      </c>
      <c r="E335" s="60"/>
      <c r="F335" s="152"/>
      <c r="G335" s="219"/>
      <c r="H335" s="162">
        <f t="shared" si="128"/>
        <v>0</v>
      </c>
      <c r="I335" s="162"/>
      <c r="J335" s="162"/>
      <c r="K335" s="162">
        <f t="shared" si="129"/>
        <v>0</v>
      </c>
      <c r="L335" s="162"/>
      <c r="M335" s="162"/>
      <c r="N335" s="162">
        <f t="shared" si="130"/>
        <v>0</v>
      </c>
      <c r="O335" s="162"/>
      <c r="P335" s="162"/>
      <c r="Q335" s="162">
        <f t="shared" si="131"/>
        <v>0</v>
      </c>
      <c r="R335" s="162"/>
      <c r="S335" s="162"/>
      <c r="T335" s="162">
        <f t="shared" si="132"/>
        <v>0</v>
      </c>
      <c r="U335" s="162"/>
      <c r="V335" s="162"/>
      <c r="W335" s="162">
        <f t="shared" si="133"/>
        <v>0</v>
      </c>
      <c r="X335" s="288">
        <f t="shared" si="134"/>
        <v>0</v>
      </c>
      <c r="Y335" s="120">
        <f t="shared" si="135"/>
        <v>0</v>
      </c>
      <c r="Z335" s="120">
        <f t="shared" si="136"/>
        <v>0</v>
      </c>
      <c r="AA335" s="121" t="e">
        <f t="shared" si="137"/>
        <v>#DIV/0!</v>
      </c>
      <c r="AB335" s="174"/>
      <c r="AC335" s="33"/>
      <c r="AD335" s="34"/>
      <c r="AE335" s="34"/>
      <c r="AF335" s="34"/>
      <c r="AG335" s="34"/>
      <c r="AH335" s="34"/>
    </row>
    <row r="336" spans="1:34" ht="118.2" customHeight="1">
      <c r="A336" s="59" t="s">
        <v>794</v>
      </c>
      <c r="B336" s="287" t="s">
        <v>428</v>
      </c>
      <c r="C336" s="289" t="s">
        <v>227</v>
      </c>
      <c r="D336" s="60" t="s">
        <v>228</v>
      </c>
      <c r="E336" s="60" t="s">
        <v>853</v>
      </c>
      <c r="F336" s="152">
        <v>1</v>
      </c>
      <c r="G336" s="291">
        <v>35000</v>
      </c>
      <c r="H336" s="162">
        <f t="shared" si="128"/>
        <v>35000</v>
      </c>
      <c r="I336" s="162">
        <v>1</v>
      </c>
      <c r="J336" s="162">
        <v>33000</v>
      </c>
      <c r="K336" s="162">
        <f t="shared" si="129"/>
        <v>33000</v>
      </c>
      <c r="L336" s="162"/>
      <c r="M336" s="162"/>
      <c r="N336" s="162">
        <f t="shared" si="130"/>
        <v>0</v>
      </c>
      <c r="O336" s="162"/>
      <c r="P336" s="162"/>
      <c r="Q336" s="162">
        <f t="shared" si="131"/>
        <v>0</v>
      </c>
      <c r="R336" s="162"/>
      <c r="S336" s="162"/>
      <c r="T336" s="162">
        <f t="shared" si="132"/>
        <v>0</v>
      </c>
      <c r="U336" s="162"/>
      <c r="V336" s="162"/>
      <c r="W336" s="162">
        <f t="shared" si="133"/>
        <v>0</v>
      </c>
      <c r="X336" s="288">
        <f t="shared" si="134"/>
        <v>35000</v>
      </c>
      <c r="Y336" s="120">
        <f t="shared" si="135"/>
        <v>33000</v>
      </c>
      <c r="Z336" s="120">
        <f t="shared" si="136"/>
        <v>2000</v>
      </c>
      <c r="AA336" s="121">
        <f t="shared" si="137"/>
        <v>5.7142857142857141E-2</v>
      </c>
      <c r="AB336" s="399" t="s">
        <v>330</v>
      </c>
      <c r="AC336" s="33"/>
      <c r="AD336" s="34"/>
      <c r="AE336" s="34"/>
      <c r="AF336" s="34"/>
      <c r="AG336" s="34"/>
      <c r="AH336" s="34"/>
    </row>
    <row r="337" spans="1:34" ht="130.19999999999999" customHeight="1">
      <c r="A337" s="59" t="s">
        <v>794</v>
      </c>
      <c r="B337" s="287" t="s">
        <v>428</v>
      </c>
      <c r="C337" s="289" t="s">
        <v>229</v>
      </c>
      <c r="D337" s="60" t="s">
        <v>230</v>
      </c>
      <c r="E337" s="60" t="s">
        <v>853</v>
      </c>
      <c r="F337" s="152">
        <v>1</v>
      </c>
      <c r="G337" s="291">
        <v>35000</v>
      </c>
      <c r="H337" s="162">
        <f t="shared" si="128"/>
        <v>35000</v>
      </c>
      <c r="I337" s="162">
        <v>1</v>
      </c>
      <c r="J337" s="162">
        <v>35000</v>
      </c>
      <c r="K337" s="162">
        <f t="shared" si="129"/>
        <v>35000</v>
      </c>
      <c r="L337" s="162"/>
      <c r="M337" s="162"/>
      <c r="N337" s="162">
        <f t="shared" si="130"/>
        <v>0</v>
      </c>
      <c r="O337" s="162"/>
      <c r="P337" s="162"/>
      <c r="Q337" s="162">
        <f t="shared" si="131"/>
        <v>0</v>
      </c>
      <c r="R337" s="162"/>
      <c r="S337" s="162"/>
      <c r="T337" s="162">
        <f t="shared" si="132"/>
        <v>0</v>
      </c>
      <c r="U337" s="162"/>
      <c r="V337" s="162"/>
      <c r="W337" s="162">
        <f t="shared" si="133"/>
        <v>0</v>
      </c>
      <c r="X337" s="288">
        <f t="shared" si="134"/>
        <v>35000</v>
      </c>
      <c r="Y337" s="120">
        <f t="shared" si="135"/>
        <v>35000</v>
      </c>
      <c r="Z337" s="120">
        <f t="shared" si="136"/>
        <v>0</v>
      </c>
      <c r="AA337" s="121">
        <f t="shared" si="137"/>
        <v>0</v>
      </c>
      <c r="AB337" s="174"/>
      <c r="AC337" s="33"/>
      <c r="AD337" s="34"/>
      <c r="AE337" s="34"/>
      <c r="AF337" s="34"/>
      <c r="AG337" s="34"/>
      <c r="AH337" s="34"/>
    </row>
    <row r="338" spans="1:34" ht="109.2" customHeight="1">
      <c r="A338" s="59" t="s">
        <v>794</v>
      </c>
      <c r="B338" s="287" t="s">
        <v>428</v>
      </c>
      <c r="C338" s="289" t="s">
        <v>231</v>
      </c>
      <c r="D338" s="60" t="s">
        <v>232</v>
      </c>
      <c r="E338" s="60" t="s">
        <v>853</v>
      </c>
      <c r="F338" s="152">
        <v>1</v>
      </c>
      <c r="G338" s="291">
        <v>35000</v>
      </c>
      <c r="H338" s="162">
        <f t="shared" si="128"/>
        <v>35000</v>
      </c>
      <c r="I338" s="162">
        <v>1</v>
      </c>
      <c r="J338" s="162">
        <v>32000</v>
      </c>
      <c r="K338" s="162">
        <f t="shared" si="129"/>
        <v>32000</v>
      </c>
      <c r="L338" s="162"/>
      <c r="M338" s="162"/>
      <c r="N338" s="162">
        <f t="shared" si="130"/>
        <v>0</v>
      </c>
      <c r="O338" s="162"/>
      <c r="P338" s="162"/>
      <c r="Q338" s="162">
        <f t="shared" si="131"/>
        <v>0</v>
      </c>
      <c r="R338" s="162"/>
      <c r="S338" s="162"/>
      <c r="T338" s="162">
        <f t="shared" si="132"/>
        <v>0</v>
      </c>
      <c r="U338" s="162"/>
      <c r="V338" s="162"/>
      <c r="W338" s="162">
        <f t="shared" si="133"/>
        <v>0</v>
      </c>
      <c r="X338" s="288">
        <f t="shared" si="134"/>
        <v>35000</v>
      </c>
      <c r="Y338" s="120">
        <f t="shared" si="135"/>
        <v>32000</v>
      </c>
      <c r="Z338" s="120">
        <f t="shared" si="136"/>
        <v>3000</v>
      </c>
      <c r="AA338" s="121">
        <f t="shared" si="137"/>
        <v>8.5714285714285715E-2</v>
      </c>
      <c r="AB338" s="399" t="s">
        <v>330</v>
      </c>
      <c r="AC338" s="33"/>
      <c r="AD338" s="34"/>
      <c r="AE338" s="34"/>
      <c r="AF338" s="34"/>
      <c r="AG338" s="34"/>
      <c r="AH338" s="34"/>
    </row>
    <row r="339" spans="1:34" ht="154.19999999999999" customHeight="1">
      <c r="A339" s="59" t="s">
        <v>794</v>
      </c>
      <c r="B339" s="287" t="s">
        <v>428</v>
      </c>
      <c r="C339" s="289" t="s">
        <v>233</v>
      </c>
      <c r="D339" s="61" t="s">
        <v>234</v>
      </c>
      <c r="E339" s="61" t="s">
        <v>853</v>
      </c>
      <c r="F339" s="219">
        <v>1</v>
      </c>
      <c r="G339" s="291">
        <v>35000</v>
      </c>
      <c r="H339" s="162">
        <f t="shared" si="128"/>
        <v>35000</v>
      </c>
      <c r="I339" s="162">
        <v>1</v>
      </c>
      <c r="J339" s="162">
        <v>39800</v>
      </c>
      <c r="K339" s="162">
        <f t="shared" si="129"/>
        <v>39800</v>
      </c>
      <c r="L339" s="162"/>
      <c r="M339" s="162"/>
      <c r="N339" s="162">
        <f t="shared" si="130"/>
        <v>0</v>
      </c>
      <c r="O339" s="162"/>
      <c r="P339" s="162"/>
      <c r="Q339" s="162">
        <f t="shared" si="131"/>
        <v>0</v>
      </c>
      <c r="R339" s="162"/>
      <c r="S339" s="162"/>
      <c r="T339" s="162">
        <f t="shared" si="132"/>
        <v>0</v>
      </c>
      <c r="U339" s="162"/>
      <c r="V339" s="162"/>
      <c r="W339" s="162">
        <f t="shared" si="133"/>
        <v>0</v>
      </c>
      <c r="X339" s="288">
        <f t="shared" si="134"/>
        <v>35000</v>
      </c>
      <c r="Y339" s="120">
        <f t="shared" si="135"/>
        <v>39800</v>
      </c>
      <c r="Z339" s="120">
        <f t="shared" si="136"/>
        <v>-4800</v>
      </c>
      <c r="AA339" s="121">
        <f t="shared" si="137"/>
        <v>-0.13714285714285715</v>
      </c>
      <c r="AB339" s="402" t="s">
        <v>341</v>
      </c>
      <c r="AC339" s="33"/>
      <c r="AD339" s="34"/>
      <c r="AE339" s="34"/>
      <c r="AF339" s="34"/>
      <c r="AG339" s="34"/>
      <c r="AH339" s="34"/>
    </row>
    <row r="340" spans="1:34" ht="164.4" customHeight="1">
      <c r="A340" s="59" t="s">
        <v>794</v>
      </c>
      <c r="B340" s="287" t="s">
        <v>428</v>
      </c>
      <c r="C340" s="289" t="s">
        <v>235</v>
      </c>
      <c r="D340" s="61" t="s">
        <v>236</v>
      </c>
      <c r="E340" s="60" t="s">
        <v>493</v>
      </c>
      <c r="F340" s="152"/>
      <c r="G340" s="219"/>
      <c r="H340" s="162">
        <f t="shared" si="128"/>
        <v>0</v>
      </c>
      <c r="I340" s="162"/>
      <c r="J340" s="162"/>
      <c r="K340" s="162">
        <f t="shared" si="129"/>
        <v>0</v>
      </c>
      <c r="L340" s="152">
        <v>1</v>
      </c>
      <c r="M340" s="152">
        <v>365000</v>
      </c>
      <c r="N340" s="162">
        <f t="shared" si="130"/>
        <v>365000</v>
      </c>
      <c r="O340" s="162">
        <v>1</v>
      </c>
      <c r="P340" s="162">
        <v>363500</v>
      </c>
      <c r="Q340" s="162">
        <f t="shared" si="131"/>
        <v>363500</v>
      </c>
      <c r="R340" s="162"/>
      <c r="S340" s="162"/>
      <c r="T340" s="162">
        <f t="shared" si="132"/>
        <v>0</v>
      </c>
      <c r="U340" s="162"/>
      <c r="V340" s="162"/>
      <c r="W340" s="162">
        <f t="shared" si="133"/>
        <v>0</v>
      </c>
      <c r="X340" s="288">
        <f t="shared" si="134"/>
        <v>365000</v>
      </c>
      <c r="Y340" s="120">
        <f t="shared" si="135"/>
        <v>363500</v>
      </c>
      <c r="Z340" s="120">
        <f t="shared" si="136"/>
        <v>1500</v>
      </c>
      <c r="AA340" s="121">
        <f t="shared" si="137"/>
        <v>4.10958904109589E-3</v>
      </c>
      <c r="AB340" s="399" t="s">
        <v>330</v>
      </c>
      <c r="AC340" s="33"/>
      <c r="AD340" s="34"/>
      <c r="AE340" s="34"/>
      <c r="AF340" s="34"/>
      <c r="AG340" s="34"/>
      <c r="AH340" s="34"/>
    </row>
    <row r="341" spans="1:34" ht="239.4" customHeight="1">
      <c r="A341" s="59" t="s">
        <v>794</v>
      </c>
      <c r="B341" s="287" t="s">
        <v>428</v>
      </c>
      <c r="C341" s="289">
        <v>43960</v>
      </c>
      <c r="D341" s="61" t="s">
        <v>237</v>
      </c>
      <c r="E341" s="61" t="s">
        <v>238</v>
      </c>
      <c r="F341" s="219"/>
      <c r="G341" s="219"/>
      <c r="H341" s="162">
        <f t="shared" si="128"/>
        <v>0</v>
      </c>
      <c r="I341" s="162"/>
      <c r="J341" s="162"/>
      <c r="K341" s="162">
        <f t="shared" si="129"/>
        <v>0</v>
      </c>
      <c r="L341" s="219">
        <v>200</v>
      </c>
      <c r="M341" s="219">
        <v>575</v>
      </c>
      <c r="N341" s="162">
        <f t="shared" si="130"/>
        <v>115000</v>
      </c>
      <c r="O341" s="219">
        <v>200</v>
      </c>
      <c r="P341" s="219">
        <v>575</v>
      </c>
      <c r="Q341" s="162">
        <f t="shared" si="131"/>
        <v>115000</v>
      </c>
      <c r="R341" s="162"/>
      <c r="S341" s="162"/>
      <c r="T341" s="162">
        <f t="shared" si="132"/>
        <v>0</v>
      </c>
      <c r="U341" s="162"/>
      <c r="V341" s="162"/>
      <c r="W341" s="162">
        <f t="shared" si="133"/>
        <v>0</v>
      </c>
      <c r="X341" s="288">
        <f t="shared" si="134"/>
        <v>115000</v>
      </c>
      <c r="Y341" s="120">
        <f t="shared" si="135"/>
        <v>115000</v>
      </c>
      <c r="Z341" s="120">
        <f t="shared" si="136"/>
        <v>0</v>
      </c>
      <c r="AA341" s="121">
        <f t="shared" si="137"/>
        <v>0</v>
      </c>
      <c r="AB341" s="174"/>
      <c r="AC341" s="33"/>
      <c r="AD341" s="34"/>
      <c r="AE341" s="34"/>
      <c r="AF341" s="34"/>
      <c r="AG341" s="34"/>
      <c r="AH341" s="34"/>
    </row>
    <row r="342" spans="1:34" ht="191.4" customHeight="1">
      <c r="A342" s="59" t="s">
        <v>794</v>
      </c>
      <c r="B342" s="287" t="s">
        <v>428</v>
      </c>
      <c r="C342" s="289">
        <v>43991</v>
      </c>
      <c r="D342" s="61" t="s">
        <v>239</v>
      </c>
      <c r="E342" s="61" t="s">
        <v>238</v>
      </c>
      <c r="F342" s="219"/>
      <c r="G342" s="219"/>
      <c r="H342" s="162">
        <f t="shared" si="128"/>
        <v>0</v>
      </c>
      <c r="I342" s="162"/>
      <c r="J342" s="162"/>
      <c r="K342" s="162">
        <f t="shared" si="129"/>
        <v>0</v>
      </c>
      <c r="L342" s="219">
        <v>340</v>
      </c>
      <c r="M342" s="219">
        <v>200</v>
      </c>
      <c r="N342" s="162">
        <f t="shared" si="130"/>
        <v>68000</v>
      </c>
      <c r="O342" s="219">
        <v>340</v>
      </c>
      <c r="P342" s="219">
        <v>200</v>
      </c>
      <c r="Q342" s="162">
        <f t="shared" si="131"/>
        <v>68000</v>
      </c>
      <c r="R342" s="162"/>
      <c r="S342" s="162"/>
      <c r="T342" s="162">
        <f t="shared" si="132"/>
        <v>0</v>
      </c>
      <c r="U342" s="162"/>
      <c r="V342" s="162"/>
      <c r="W342" s="162">
        <f t="shared" si="133"/>
        <v>0</v>
      </c>
      <c r="X342" s="288">
        <f t="shared" si="134"/>
        <v>68000</v>
      </c>
      <c r="Y342" s="120">
        <f t="shared" si="135"/>
        <v>68000</v>
      </c>
      <c r="Z342" s="120">
        <f t="shared" si="136"/>
        <v>0</v>
      </c>
      <c r="AA342" s="121">
        <f t="shared" si="137"/>
        <v>0</v>
      </c>
      <c r="AB342" s="174"/>
      <c r="AC342" s="33"/>
      <c r="AD342" s="34"/>
      <c r="AE342" s="34"/>
      <c r="AF342" s="34"/>
      <c r="AG342" s="34"/>
      <c r="AH342" s="34"/>
    </row>
    <row r="343" spans="1:34" ht="99.6" customHeight="1">
      <c r="A343" s="59" t="s">
        <v>794</v>
      </c>
      <c r="B343" s="287" t="s">
        <v>428</v>
      </c>
      <c r="C343" s="289">
        <v>44386</v>
      </c>
      <c r="D343" s="61" t="s">
        <v>240</v>
      </c>
      <c r="E343" s="61" t="s">
        <v>241</v>
      </c>
      <c r="F343" s="219"/>
      <c r="G343" s="219"/>
      <c r="H343" s="162">
        <f t="shared" si="128"/>
        <v>0</v>
      </c>
      <c r="I343" s="162"/>
      <c r="J343" s="162"/>
      <c r="K343" s="162">
        <f t="shared" si="129"/>
        <v>0</v>
      </c>
      <c r="L343" s="219">
        <v>5</v>
      </c>
      <c r="M343" s="219">
        <v>8000</v>
      </c>
      <c r="N343" s="162">
        <f t="shared" si="130"/>
        <v>40000</v>
      </c>
      <c r="O343" s="219">
        <v>5</v>
      </c>
      <c r="P343" s="219">
        <v>8000</v>
      </c>
      <c r="Q343" s="162">
        <f t="shared" si="131"/>
        <v>40000</v>
      </c>
      <c r="R343" s="162"/>
      <c r="S343" s="162"/>
      <c r="T343" s="162">
        <f t="shared" si="132"/>
        <v>0</v>
      </c>
      <c r="U343" s="162"/>
      <c r="V343" s="162"/>
      <c r="W343" s="162">
        <f t="shared" si="133"/>
        <v>0</v>
      </c>
      <c r="X343" s="288">
        <f t="shared" si="134"/>
        <v>40000</v>
      </c>
      <c r="Y343" s="120">
        <f t="shared" si="135"/>
        <v>40000</v>
      </c>
      <c r="Z343" s="120">
        <f t="shared" si="136"/>
        <v>0</v>
      </c>
      <c r="AA343" s="121">
        <f t="shared" si="137"/>
        <v>0</v>
      </c>
      <c r="AB343" s="174"/>
      <c r="AC343" s="33"/>
      <c r="AD343" s="34"/>
      <c r="AE343" s="34"/>
      <c r="AF343" s="34"/>
      <c r="AG343" s="34"/>
      <c r="AH343" s="34"/>
    </row>
    <row r="344" spans="1:34" ht="57.6" customHeight="1">
      <c r="A344" s="59" t="s">
        <v>794</v>
      </c>
      <c r="B344" s="287" t="s">
        <v>428</v>
      </c>
      <c r="C344" s="289">
        <v>44417</v>
      </c>
      <c r="D344" s="61" t="s">
        <v>242</v>
      </c>
      <c r="E344" s="61" t="s">
        <v>243</v>
      </c>
      <c r="F344" s="219"/>
      <c r="G344" s="219"/>
      <c r="H344" s="162">
        <f t="shared" si="128"/>
        <v>0</v>
      </c>
      <c r="I344" s="162"/>
      <c r="J344" s="162"/>
      <c r="K344" s="162">
        <f t="shared" si="129"/>
        <v>0</v>
      </c>
      <c r="L344" s="219">
        <v>30</v>
      </c>
      <c r="M344" s="219">
        <v>400</v>
      </c>
      <c r="N344" s="162">
        <f t="shared" si="130"/>
        <v>12000</v>
      </c>
      <c r="O344" s="162">
        <v>1</v>
      </c>
      <c r="P344" s="162">
        <v>12000</v>
      </c>
      <c r="Q344" s="162">
        <f t="shared" si="131"/>
        <v>12000</v>
      </c>
      <c r="R344" s="162"/>
      <c r="S344" s="162"/>
      <c r="T344" s="162">
        <f t="shared" si="132"/>
        <v>0</v>
      </c>
      <c r="U344" s="162"/>
      <c r="V344" s="162"/>
      <c r="W344" s="162">
        <f t="shared" si="133"/>
        <v>0</v>
      </c>
      <c r="X344" s="288">
        <f t="shared" si="134"/>
        <v>12000</v>
      </c>
      <c r="Y344" s="120">
        <f t="shared" si="135"/>
        <v>12000</v>
      </c>
      <c r="Z344" s="120">
        <f t="shared" si="136"/>
        <v>0</v>
      </c>
      <c r="AA344" s="121">
        <f t="shared" si="137"/>
        <v>0</v>
      </c>
      <c r="AB344" s="174"/>
      <c r="AC344" s="33"/>
      <c r="AD344" s="34"/>
      <c r="AE344" s="34"/>
      <c r="AF344" s="34"/>
      <c r="AG344" s="34"/>
      <c r="AH344" s="34"/>
    </row>
    <row r="345" spans="1:34" ht="102.6" customHeight="1">
      <c r="A345" s="59" t="s">
        <v>794</v>
      </c>
      <c r="B345" s="287" t="s">
        <v>428</v>
      </c>
      <c r="C345" s="289">
        <v>44448</v>
      </c>
      <c r="D345" s="61" t="s">
        <v>244</v>
      </c>
      <c r="E345" s="61" t="s">
        <v>853</v>
      </c>
      <c r="F345" s="219">
        <v>1</v>
      </c>
      <c r="G345" s="219">
        <v>120000</v>
      </c>
      <c r="H345" s="162">
        <f t="shared" si="128"/>
        <v>120000</v>
      </c>
      <c r="I345" s="162"/>
      <c r="J345" s="162"/>
      <c r="K345" s="162">
        <f t="shared" si="129"/>
        <v>0</v>
      </c>
      <c r="L345" s="162"/>
      <c r="M345" s="162"/>
      <c r="N345" s="162">
        <f t="shared" si="130"/>
        <v>0</v>
      </c>
      <c r="O345" s="162"/>
      <c r="P345" s="162"/>
      <c r="Q345" s="162">
        <f t="shared" si="131"/>
        <v>0</v>
      </c>
      <c r="R345" s="162"/>
      <c r="S345" s="162"/>
      <c r="T345" s="162">
        <f t="shared" si="132"/>
        <v>0</v>
      </c>
      <c r="U345" s="162"/>
      <c r="V345" s="162"/>
      <c r="W345" s="162">
        <f t="shared" si="133"/>
        <v>0</v>
      </c>
      <c r="X345" s="288">
        <f t="shared" si="134"/>
        <v>120000</v>
      </c>
      <c r="Y345" s="120">
        <f t="shared" si="135"/>
        <v>0</v>
      </c>
      <c r="Z345" s="120">
        <f t="shared" si="136"/>
        <v>120000</v>
      </c>
      <c r="AA345" s="121">
        <f t="shared" si="137"/>
        <v>1</v>
      </c>
      <c r="AB345" s="398" t="s">
        <v>326</v>
      </c>
      <c r="AC345" s="33"/>
      <c r="AD345" s="34"/>
      <c r="AE345" s="34"/>
      <c r="AF345" s="34"/>
      <c r="AG345" s="34"/>
      <c r="AH345" s="34"/>
    </row>
    <row r="346" spans="1:34" ht="91.8" customHeight="1">
      <c r="A346" s="59" t="s">
        <v>794</v>
      </c>
      <c r="B346" s="287" t="s">
        <v>428</v>
      </c>
      <c r="C346" s="289">
        <v>44478</v>
      </c>
      <c r="D346" s="60" t="s">
        <v>245</v>
      </c>
      <c r="E346" s="60" t="s">
        <v>853</v>
      </c>
      <c r="F346" s="152">
        <v>1</v>
      </c>
      <c r="G346" s="152">
        <v>100000</v>
      </c>
      <c r="H346" s="162">
        <f t="shared" si="128"/>
        <v>100000</v>
      </c>
      <c r="I346" s="152">
        <v>1</v>
      </c>
      <c r="J346" s="152">
        <v>100000</v>
      </c>
      <c r="K346" s="162">
        <f t="shared" si="129"/>
        <v>100000</v>
      </c>
      <c r="L346" s="162"/>
      <c r="M346" s="162"/>
      <c r="N346" s="162">
        <f t="shared" si="130"/>
        <v>0</v>
      </c>
      <c r="O346" s="162"/>
      <c r="P346" s="162"/>
      <c r="Q346" s="162">
        <f t="shared" si="131"/>
        <v>0</v>
      </c>
      <c r="R346" s="162"/>
      <c r="S346" s="162"/>
      <c r="T346" s="162">
        <f t="shared" si="132"/>
        <v>0</v>
      </c>
      <c r="U346" s="162"/>
      <c r="V346" s="162"/>
      <c r="W346" s="162">
        <f t="shared" si="133"/>
        <v>0</v>
      </c>
      <c r="X346" s="288">
        <f t="shared" si="134"/>
        <v>100000</v>
      </c>
      <c r="Y346" s="120">
        <f t="shared" si="135"/>
        <v>100000</v>
      </c>
      <c r="Z346" s="120">
        <f t="shared" si="136"/>
        <v>0</v>
      </c>
      <c r="AA346" s="121">
        <f t="shared" si="137"/>
        <v>0</v>
      </c>
      <c r="AB346" s="174"/>
      <c r="AC346" s="33"/>
      <c r="AD346" s="34"/>
      <c r="AE346" s="34"/>
      <c r="AF346" s="34"/>
      <c r="AG346" s="34"/>
      <c r="AH346" s="34"/>
    </row>
    <row r="347" spans="1:34" ht="142.19999999999999" customHeight="1">
      <c r="A347" s="59" t="s">
        <v>794</v>
      </c>
      <c r="B347" s="287" t="s">
        <v>428</v>
      </c>
      <c r="C347" s="289">
        <v>44509</v>
      </c>
      <c r="D347" s="60" t="s">
        <v>246</v>
      </c>
      <c r="E347" s="61" t="s">
        <v>853</v>
      </c>
      <c r="F347" s="219">
        <v>1</v>
      </c>
      <c r="G347" s="219">
        <v>132624</v>
      </c>
      <c r="H347" s="162">
        <f t="shared" si="128"/>
        <v>132624</v>
      </c>
      <c r="I347" s="162">
        <v>1</v>
      </c>
      <c r="J347" s="162">
        <v>131981</v>
      </c>
      <c r="K347" s="162">
        <f t="shared" si="129"/>
        <v>131981</v>
      </c>
      <c r="L347" s="162"/>
      <c r="M347" s="162"/>
      <c r="N347" s="162">
        <f t="shared" si="130"/>
        <v>0</v>
      </c>
      <c r="O347" s="162"/>
      <c r="P347" s="162"/>
      <c r="Q347" s="162">
        <f t="shared" si="131"/>
        <v>0</v>
      </c>
      <c r="R347" s="162"/>
      <c r="S347" s="162"/>
      <c r="T347" s="162">
        <f t="shared" si="132"/>
        <v>0</v>
      </c>
      <c r="U347" s="162"/>
      <c r="V347" s="162"/>
      <c r="W347" s="162">
        <f t="shared" si="133"/>
        <v>0</v>
      </c>
      <c r="X347" s="288">
        <f t="shared" si="134"/>
        <v>132624</v>
      </c>
      <c r="Y347" s="120">
        <f t="shared" si="135"/>
        <v>131981</v>
      </c>
      <c r="Z347" s="120">
        <f t="shared" si="136"/>
        <v>643</v>
      </c>
      <c r="AA347" s="121">
        <f t="shared" si="137"/>
        <v>4.8482929183254917E-3</v>
      </c>
      <c r="AB347" s="399" t="s">
        <v>330</v>
      </c>
      <c r="AC347" s="33"/>
      <c r="AD347" s="34"/>
      <c r="AE347" s="34"/>
      <c r="AF347" s="34"/>
      <c r="AG347" s="34"/>
      <c r="AH347" s="34"/>
    </row>
    <row r="348" spans="1:34" ht="58.2" customHeight="1">
      <c r="A348" s="59" t="s">
        <v>794</v>
      </c>
      <c r="B348" s="287" t="s">
        <v>428</v>
      </c>
      <c r="C348" s="289">
        <v>44539</v>
      </c>
      <c r="D348" s="60" t="s">
        <v>247</v>
      </c>
      <c r="E348" s="60" t="s">
        <v>853</v>
      </c>
      <c r="F348" s="152">
        <v>3</v>
      </c>
      <c r="G348" s="152">
        <v>16600</v>
      </c>
      <c r="H348" s="162">
        <f t="shared" si="128"/>
        <v>49800</v>
      </c>
      <c r="I348" s="162"/>
      <c r="J348" s="162"/>
      <c r="K348" s="162">
        <f t="shared" si="129"/>
        <v>0</v>
      </c>
      <c r="L348" s="162"/>
      <c r="M348" s="162"/>
      <c r="N348" s="162">
        <f t="shared" si="130"/>
        <v>0</v>
      </c>
      <c r="O348" s="162"/>
      <c r="P348" s="162"/>
      <c r="Q348" s="162">
        <f t="shared" si="131"/>
        <v>0</v>
      </c>
      <c r="R348" s="162"/>
      <c r="S348" s="162"/>
      <c r="T348" s="162">
        <f t="shared" si="132"/>
        <v>0</v>
      </c>
      <c r="U348" s="162"/>
      <c r="V348" s="162"/>
      <c r="W348" s="162">
        <f t="shared" si="133"/>
        <v>0</v>
      </c>
      <c r="X348" s="288">
        <f t="shared" si="134"/>
        <v>49800</v>
      </c>
      <c r="Y348" s="120">
        <f t="shared" si="135"/>
        <v>0</v>
      </c>
      <c r="Z348" s="120">
        <f t="shared" si="136"/>
        <v>49800</v>
      </c>
      <c r="AA348" s="121">
        <f t="shared" si="137"/>
        <v>1</v>
      </c>
      <c r="AB348" s="440" t="s">
        <v>326</v>
      </c>
      <c r="AC348" s="33"/>
      <c r="AD348" s="34"/>
      <c r="AE348" s="34"/>
      <c r="AF348" s="34"/>
      <c r="AG348" s="34"/>
      <c r="AH348" s="34"/>
    </row>
    <row r="349" spans="1:34" ht="170.4" customHeight="1">
      <c r="A349" s="59" t="s">
        <v>794</v>
      </c>
      <c r="B349" s="287" t="s">
        <v>428</v>
      </c>
      <c r="C349" s="292" t="s">
        <v>248</v>
      </c>
      <c r="D349" s="61" t="s">
        <v>249</v>
      </c>
      <c r="E349" s="61" t="s">
        <v>853</v>
      </c>
      <c r="F349" s="219">
        <v>1</v>
      </c>
      <c r="G349" s="219">
        <v>78400</v>
      </c>
      <c r="H349" s="162">
        <f t="shared" si="128"/>
        <v>78400</v>
      </c>
      <c r="I349" s="162"/>
      <c r="J349" s="162"/>
      <c r="K349" s="162">
        <f t="shared" si="129"/>
        <v>0</v>
      </c>
      <c r="L349" s="162"/>
      <c r="M349" s="162"/>
      <c r="N349" s="162">
        <f t="shared" si="130"/>
        <v>0</v>
      </c>
      <c r="O349" s="162"/>
      <c r="P349" s="162"/>
      <c r="Q349" s="162">
        <f t="shared" si="131"/>
        <v>0</v>
      </c>
      <c r="R349" s="162"/>
      <c r="S349" s="162"/>
      <c r="T349" s="162">
        <f t="shared" si="132"/>
        <v>0</v>
      </c>
      <c r="U349" s="162"/>
      <c r="V349" s="162"/>
      <c r="W349" s="162">
        <f t="shared" si="133"/>
        <v>0</v>
      </c>
      <c r="X349" s="288">
        <f t="shared" si="134"/>
        <v>78400</v>
      </c>
      <c r="Y349" s="120">
        <f t="shared" si="135"/>
        <v>0</v>
      </c>
      <c r="Z349" s="120">
        <f t="shared" si="136"/>
        <v>78400</v>
      </c>
      <c r="AA349" s="407">
        <f t="shared" si="137"/>
        <v>1</v>
      </c>
      <c r="AB349" s="439" t="s">
        <v>340</v>
      </c>
      <c r="AC349" s="33"/>
      <c r="AD349" s="34"/>
      <c r="AE349" s="34"/>
      <c r="AF349" s="34"/>
      <c r="AG349" s="34"/>
      <c r="AH349" s="34"/>
    </row>
    <row r="350" spans="1:34" ht="109.8" customHeight="1">
      <c r="A350" s="59" t="s">
        <v>794</v>
      </c>
      <c r="B350" s="287" t="s">
        <v>428</v>
      </c>
      <c r="C350" s="292" t="s">
        <v>250</v>
      </c>
      <c r="D350" s="61" t="s">
        <v>251</v>
      </c>
      <c r="E350" s="61"/>
      <c r="F350" s="219">
        <v>2</v>
      </c>
      <c r="G350" s="219">
        <v>40000</v>
      </c>
      <c r="H350" s="162">
        <f t="shared" si="128"/>
        <v>80000</v>
      </c>
      <c r="I350" s="162">
        <v>1</v>
      </c>
      <c r="J350" s="162">
        <v>49000</v>
      </c>
      <c r="K350" s="162">
        <f t="shared" si="129"/>
        <v>49000</v>
      </c>
      <c r="L350" s="162"/>
      <c r="M350" s="162"/>
      <c r="N350" s="162">
        <f t="shared" si="130"/>
        <v>0</v>
      </c>
      <c r="O350" s="162"/>
      <c r="P350" s="162"/>
      <c r="Q350" s="162">
        <f t="shared" si="131"/>
        <v>0</v>
      </c>
      <c r="R350" s="162"/>
      <c r="S350" s="162"/>
      <c r="T350" s="162">
        <f t="shared" si="132"/>
        <v>0</v>
      </c>
      <c r="U350" s="162"/>
      <c r="V350" s="162"/>
      <c r="W350" s="162">
        <f t="shared" si="133"/>
        <v>0</v>
      </c>
      <c r="X350" s="288">
        <f t="shared" si="134"/>
        <v>80000</v>
      </c>
      <c r="Y350" s="120">
        <f t="shared" si="135"/>
        <v>49000</v>
      </c>
      <c r="Z350" s="120">
        <f t="shared" si="136"/>
        <v>31000</v>
      </c>
      <c r="AA350" s="407">
        <f t="shared" si="137"/>
        <v>0.38750000000000001</v>
      </c>
      <c r="AB350" s="402" t="s">
        <v>343</v>
      </c>
      <c r="AC350" s="33"/>
      <c r="AD350" s="34"/>
      <c r="AE350" s="34"/>
      <c r="AF350" s="34"/>
      <c r="AG350" s="34"/>
      <c r="AH350" s="34"/>
    </row>
    <row r="351" spans="1:34" ht="60" customHeight="1">
      <c r="A351" s="59" t="s">
        <v>794</v>
      </c>
      <c r="B351" s="287" t="s">
        <v>428</v>
      </c>
      <c r="C351" s="292" t="s">
        <v>252</v>
      </c>
      <c r="D351" s="61" t="s">
        <v>253</v>
      </c>
      <c r="E351" s="220" t="s">
        <v>493</v>
      </c>
      <c r="F351" s="219">
        <v>3</v>
      </c>
      <c r="G351" s="219">
        <v>7000</v>
      </c>
      <c r="H351" s="162">
        <f t="shared" si="128"/>
        <v>21000</v>
      </c>
      <c r="I351" s="162"/>
      <c r="J351" s="162"/>
      <c r="K351" s="162">
        <f t="shared" si="129"/>
        <v>0</v>
      </c>
      <c r="L351" s="219">
        <v>2</v>
      </c>
      <c r="M351" s="219">
        <v>7000</v>
      </c>
      <c r="N351" s="162">
        <f t="shared" si="130"/>
        <v>14000</v>
      </c>
      <c r="O351" s="162"/>
      <c r="P351" s="162"/>
      <c r="Q351" s="162">
        <f t="shared" si="131"/>
        <v>0</v>
      </c>
      <c r="R351" s="162"/>
      <c r="S351" s="162"/>
      <c r="T351" s="162">
        <f t="shared" si="132"/>
        <v>0</v>
      </c>
      <c r="U351" s="162"/>
      <c r="V351" s="162"/>
      <c r="W351" s="162">
        <f t="shared" si="133"/>
        <v>0</v>
      </c>
      <c r="X351" s="288">
        <f t="shared" si="134"/>
        <v>35000</v>
      </c>
      <c r="Y351" s="120">
        <f t="shared" si="135"/>
        <v>0</v>
      </c>
      <c r="Z351" s="120">
        <f t="shared" si="136"/>
        <v>35000</v>
      </c>
      <c r="AA351" s="121">
        <f t="shared" si="137"/>
        <v>1</v>
      </c>
      <c r="AB351" s="441" t="s">
        <v>326</v>
      </c>
      <c r="AC351" s="33"/>
      <c r="AD351" s="34"/>
      <c r="AE351" s="34"/>
      <c r="AF351" s="34"/>
      <c r="AG351" s="34"/>
      <c r="AH351" s="34"/>
    </row>
    <row r="352" spans="1:34" ht="55.2" customHeight="1">
      <c r="A352" s="59" t="s">
        <v>794</v>
      </c>
      <c r="B352" s="287" t="s">
        <v>428</v>
      </c>
      <c r="C352" s="292" t="s">
        <v>254</v>
      </c>
      <c r="D352" s="61" t="s">
        <v>255</v>
      </c>
      <c r="E352" s="220" t="s">
        <v>493</v>
      </c>
      <c r="F352" s="219">
        <v>3</v>
      </c>
      <c r="G352" s="219">
        <v>13000</v>
      </c>
      <c r="H352" s="162">
        <f t="shared" si="128"/>
        <v>39000</v>
      </c>
      <c r="I352" s="162"/>
      <c r="J352" s="162"/>
      <c r="K352" s="162">
        <f t="shared" si="129"/>
        <v>0</v>
      </c>
      <c r="L352" s="219">
        <v>2</v>
      </c>
      <c r="M352" s="219">
        <v>13000</v>
      </c>
      <c r="N352" s="162">
        <f t="shared" si="130"/>
        <v>26000</v>
      </c>
      <c r="O352" s="162"/>
      <c r="P352" s="162"/>
      <c r="Q352" s="162">
        <f t="shared" si="131"/>
        <v>0</v>
      </c>
      <c r="R352" s="162"/>
      <c r="S352" s="162"/>
      <c r="T352" s="162">
        <f t="shared" si="132"/>
        <v>0</v>
      </c>
      <c r="U352" s="162"/>
      <c r="V352" s="162"/>
      <c r="W352" s="162">
        <f t="shared" si="133"/>
        <v>0</v>
      </c>
      <c r="X352" s="288">
        <f t="shared" si="134"/>
        <v>65000</v>
      </c>
      <c r="Y352" s="120">
        <f t="shared" si="135"/>
        <v>0</v>
      </c>
      <c r="Z352" s="120">
        <f t="shared" si="136"/>
        <v>65000</v>
      </c>
      <c r="AA352" s="121">
        <f t="shared" si="137"/>
        <v>1</v>
      </c>
      <c r="AB352" s="398" t="s">
        <v>326</v>
      </c>
      <c r="AC352" s="33"/>
      <c r="AD352" s="34"/>
      <c r="AE352" s="34"/>
      <c r="AF352" s="34"/>
      <c r="AG352" s="34"/>
      <c r="AH352" s="34"/>
    </row>
    <row r="353" spans="1:34" ht="30" customHeight="1" thickBot="1">
      <c r="A353" s="51"/>
      <c r="B353" s="130" t="s">
        <v>428</v>
      </c>
      <c r="C353" s="426">
        <v>43991</v>
      </c>
      <c r="D353" s="268" t="s">
        <v>596</v>
      </c>
      <c r="E353" s="144"/>
      <c r="F353" s="132"/>
      <c r="G353" s="133">
        <v>0.22</v>
      </c>
      <c r="H353" s="134">
        <f>F353*G353</f>
        <v>0</v>
      </c>
      <c r="I353" s="132"/>
      <c r="J353" s="133">
        <v>0.22</v>
      </c>
      <c r="K353" s="134">
        <f>I353*J353</f>
        <v>0</v>
      </c>
      <c r="L353" s="132"/>
      <c r="M353" s="133">
        <v>0.22</v>
      </c>
      <c r="N353" s="134">
        <f>L353*M353</f>
        <v>0</v>
      </c>
      <c r="O353" s="132"/>
      <c r="P353" s="133">
        <v>0.22</v>
      </c>
      <c r="Q353" s="134">
        <f>O353*P353</f>
        <v>0</v>
      </c>
      <c r="R353" s="132"/>
      <c r="S353" s="133">
        <v>0.22</v>
      </c>
      <c r="T353" s="134">
        <f>R353*S353</f>
        <v>0</v>
      </c>
      <c r="U353" s="132"/>
      <c r="V353" s="133">
        <v>0.22</v>
      </c>
      <c r="W353" s="134">
        <f>U353*V353</f>
        <v>0</v>
      </c>
      <c r="X353" s="135">
        <f>H353+N353+T353</f>
        <v>0</v>
      </c>
      <c r="Y353" s="176">
        <f>K353+Q353+W353</f>
        <v>0</v>
      </c>
      <c r="Z353" s="176">
        <f>X353-Y353</f>
        <v>0</v>
      </c>
      <c r="AA353" s="256" t="e">
        <f>Z353/X353</f>
        <v>#DIV/0!</v>
      </c>
      <c r="AB353" s="136"/>
      <c r="AC353" s="6"/>
      <c r="AD353" s="6"/>
      <c r="AE353" s="6"/>
      <c r="AF353" s="6"/>
      <c r="AG353" s="6"/>
      <c r="AH353" s="6"/>
    </row>
    <row r="354" spans="1:34" ht="30" customHeight="1">
      <c r="A354" s="51"/>
      <c r="B354" s="177" t="s">
        <v>597</v>
      </c>
      <c r="C354" s="418"/>
      <c r="D354" s="178"/>
      <c r="E354" s="179"/>
      <c r="F354" s="183">
        <f>SUM(F332:F352)</f>
        <v>23</v>
      </c>
      <c r="G354" s="196"/>
      <c r="H354" s="182">
        <f>SUM(H332:H353)</f>
        <v>880824</v>
      </c>
      <c r="I354" s="183">
        <f>SUM(I332:I352)</f>
        <v>8</v>
      </c>
      <c r="J354" s="196"/>
      <c r="K354" s="182">
        <f>SUM(K332:K353)</f>
        <v>604771</v>
      </c>
      <c r="L354" s="197">
        <f>SUM(L332:L352)</f>
        <v>581</v>
      </c>
      <c r="M354" s="196"/>
      <c r="N354" s="182">
        <f>SUM(N332:N353)</f>
        <v>670000</v>
      </c>
      <c r="O354" s="197">
        <f>SUM(O332:O352)</f>
        <v>548</v>
      </c>
      <c r="P354" s="196"/>
      <c r="Q354" s="182">
        <f>SUM(Q332:Q353)</f>
        <v>628500</v>
      </c>
      <c r="R354" s="197">
        <f>SUM(R332:R352)</f>
        <v>0</v>
      </c>
      <c r="S354" s="196"/>
      <c r="T354" s="182">
        <f>SUM(T332:T353)</f>
        <v>0</v>
      </c>
      <c r="U354" s="197">
        <f>SUM(U332:U352)</f>
        <v>0</v>
      </c>
      <c r="V354" s="196"/>
      <c r="W354" s="184">
        <f>SUM(W332:W353)</f>
        <v>0</v>
      </c>
      <c r="X354" s="226">
        <f>SUM(X332:X353)</f>
        <v>1550824</v>
      </c>
      <c r="Y354" s="257">
        <f>SUM(Y332:Y353)</f>
        <v>1233271</v>
      </c>
      <c r="Z354" s="257">
        <f>X354-Y354</f>
        <v>317553</v>
      </c>
      <c r="AA354" s="257">
        <f>Z354/X354</f>
        <v>0.20476404801576453</v>
      </c>
      <c r="AB354" s="258"/>
      <c r="AC354" s="6"/>
      <c r="AD354" s="6"/>
      <c r="AE354" s="6"/>
      <c r="AF354" s="6"/>
      <c r="AG354" s="6"/>
      <c r="AH354" s="6"/>
    </row>
    <row r="355" spans="1:34" ht="30" customHeight="1" thickBot="1">
      <c r="A355" s="51"/>
      <c r="B355" s="188" t="s">
        <v>423</v>
      </c>
      <c r="C355" s="420">
        <v>10</v>
      </c>
      <c r="D355" s="273" t="s">
        <v>598</v>
      </c>
      <c r="E355" s="18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259"/>
      <c r="Y355" s="259"/>
      <c r="Z355" s="190"/>
      <c r="AA355" s="259"/>
      <c r="AB355" s="260"/>
      <c r="AC355" s="6"/>
      <c r="AD355" s="6"/>
      <c r="AE355" s="6"/>
      <c r="AF355" s="6"/>
      <c r="AG355" s="6"/>
      <c r="AH355" s="6"/>
    </row>
    <row r="356" spans="1:34" ht="30" customHeight="1" thickBot="1">
      <c r="A356" s="59" t="s">
        <v>794</v>
      </c>
      <c r="B356" s="111" t="s">
        <v>428</v>
      </c>
      <c r="C356" s="301">
        <v>43840</v>
      </c>
      <c r="D356" s="293" t="s">
        <v>256</v>
      </c>
      <c r="E356" s="294"/>
      <c r="F356" s="295"/>
      <c r="G356" s="296"/>
      <c r="H356" s="173">
        <f t="shared" ref="H356:H363" si="138">F356*G356</f>
        <v>0</v>
      </c>
      <c r="I356" s="297"/>
      <c r="J356" s="172"/>
      <c r="K356" s="173">
        <f t="shared" ref="K356:K363" si="139">I356*J356</f>
        <v>0</v>
      </c>
      <c r="L356" s="171"/>
      <c r="M356" s="172"/>
      <c r="N356" s="173">
        <f t="shared" ref="N356:N363" si="140">L356*M356</f>
        <v>0</v>
      </c>
      <c r="O356" s="171"/>
      <c r="P356" s="172"/>
      <c r="Q356" s="173">
        <f t="shared" ref="Q356:Q363" si="141">O356*P356</f>
        <v>0</v>
      </c>
      <c r="R356" s="171"/>
      <c r="S356" s="172"/>
      <c r="T356" s="173">
        <f t="shared" ref="T356:T363" si="142">R356*S356</f>
        <v>0</v>
      </c>
      <c r="U356" s="171"/>
      <c r="V356" s="172"/>
      <c r="W356" s="298">
        <f t="shared" ref="W356:W363" si="143">U356*V356</f>
        <v>0</v>
      </c>
      <c r="X356" s="299">
        <f t="shared" ref="X356:X363" si="144">H356+N356+T356</f>
        <v>0</v>
      </c>
      <c r="Y356" s="263">
        <f t="shared" ref="Y356:Y363" si="145">K356+Q356+W356</f>
        <v>0</v>
      </c>
      <c r="Z356" s="263">
        <f t="shared" ref="Z356:Z364" si="146">X356-Y356</f>
        <v>0</v>
      </c>
      <c r="AA356" s="264" t="e">
        <f t="shared" ref="AA356:AA364" si="147">Z356/X356</f>
        <v>#DIV/0!</v>
      </c>
      <c r="AB356" s="300"/>
      <c r="AC356" s="34"/>
      <c r="AD356" s="34"/>
      <c r="AE356" s="34"/>
      <c r="AF356" s="34"/>
      <c r="AG356" s="34"/>
      <c r="AH356" s="34"/>
    </row>
    <row r="357" spans="1:34" ht="45.6" customHeight="1" thickBot="1">
      <c r="A357" s="59" t="s">
        <v>794</v>
      </c>
      <c r="B357" s="111" t="s">
        <v>428</v>
      </c>
      <c r="C357" s="301">
        <v>43871</v>
      </c>
      <c r="D357" s="302" t="s">
        <v>257</v>
      </c>
      <c r="E357" s="303"/>
      <c r="F357" s="291"/>
      <c r="G357" s="291"/>
      <c r="H357" s="173">
        <f t="shared" si="138"/>
        <v>0</v>
      </c>
      <c r="I357" s="297"/>
      <c r="J357" s="172"/>
      <c r="K357" s="173">
        <f t="shared" si="139"/>
        <v>0</v>
      </c>
      <c r="L357" s="117"/>
      <c r="M357" s="118"/>
      <c r="N357" s="173">
        <f t="shared" si="140"/>
        <v>0</v>
      </c>
      <c r="O357" s="117"/>
      <c r="P357" s="118"/>
      <c r="Q357" s="173">
        <f t="shared" si="141"/>
        <v>0</v>
      </c>
      <c r="R357" s="171"/>
      <c r="S357" s="172"/>
      <c r="T357" s="173">
        <f t="shared" si="142"/>
        <v>0</v>
      </c>
      <c r="U357" s="171"/>
      <c r="V357" s="172"/>
      <c r="W357" s="298">
        <f t="shared" si="143"/>
        <v>0</v>
      </c>
      <c r="X357" s="299">
        <f t="shared" si="144"/>
        <v>0</v>
      </c>
      <c r="Y357" s="263">
        <f t="shared" si="145"/>
        <v>0</v>
      </c>
      <c r="Z357" s="263">
        <f>X357-Y357</f>
        <v>0</v>
      </c>
      <c r="AA357" s="264" t="e">
        <f>Z357/X357</f>
        <v>#DIV/0!</v>
      </c>
      <c r="AB357" s="304"/>
      <c r="AC357" s="34"/>
      <c r="AD357" s="34"/>
      <c r="AE357" s="34"/>
      <c r="AF357" s="34"/>
      <c r="AG357" s="34"/>
      <c r="AH357" s="34"/>
    </row>
    <row r="358" spans="1:34" ht="60" customHeight="1" thickBot="1">
      <c r="A358" s="59" t="s">
        <v>794</v>
      </c>
      <c r="B358" s="111" t="s">
        <v>428</v>
      </c>
      <c r="C358" s="305" t="s">
        <v>258</v>
      </c>
      <c r="D358" s="306" t="s">
        <v>259</v>
      </c>
      <c r="E358" s="303" t="s">
        <v>493</v>
      </c>
      <c r="F358" s="291"/>
      <c r="G358" s="291"/>
      <c r="H358" s="173">
        <f t="shared" si="138"/>
        <v>0</v>
      </c>
      <c r="I358" s="297"/>
      <c r="J358" s="172"/>
      <c r="K358" s="173">
        <f t="shared" si="139"/>
        <v>0</v>
      </c>
      <c r="L358" s="219">
        <v>1</v>
      </c>
      <c r="M358" s="157">
        <v>6200</v>
      </c>
      <c r="N358" s="173">
        <f t="shared" si="140"/>
        <v>6200</v>
      </c>
      <c r="O358" s="117"/>
      <c r="P358" s="118"/>
      <c r="Q358" s="173">
        <f t="shared" si="141"/>
        <v>0</v>
      </c>
      <c r="R358" s="171"/>
      <c r="S358" s="172"/>
      <c r="T358" s="173">
        <f t="shared" si="142"/>
        <v>0</v>
      </c>
      <c r="U358" s="171"/>
      <c r="V358" s="172"/>
      <c r="W358" s="298">
        <f t="shared" si="143"/>
        <v>0</v>
      </c>
      <c r="X358" s="299">
        <f t="shared" si="144"/>
        <v>6200</v>
      </c>
      <c r="Y358" s="263">
        <f t="shared" si="145"/>
        <v>0</v>
      </c>
      <c r="Z358" s="263">
        <f>X358-Y358</f>
        <v>6200</v>
      </c>
      <c r="AA358" s="264">
        <f>Z358/X358</f>
        <v>1</v>
      </c>
      <c r="AB358" s="398" t="s">
        <v>326</v>
      </c>
      <c r="AC358" s="34"/>
      <c r="AD358" s="34"/>
      <c r="AE358" s="34"/>
      <c r="AF358" s="34"/>
      <c r="AG358" s="34"/>
      <c r="AH358" s="34"/>
    </row>
    <row r="359" spans="1:34" ht="41.4" customHeight="1">
      <c r="A359" s="59" t="s">
        <v>794</v>
      </c>
      <c r="B359" s="111" t="s">
        <v>428</v>
      </c>
      <c r="C359" s="305" t="s">
        <v>260</v>
      </c>
      <c r="D359" s="306" t="s">
        <v>261</v>
      </c>
      <c r="E359" s="303" t="s">
        <v>493</v>
      </c>
      <c r="F359" s="291"/>
      <c r="G359" s="291"/>
      <c r="H359" s="173">
        <f t="shared" si="138"/>
        <v>0</v>
      </c>
      <c r="I359" s="297"/>
      <c r="J359" s="172"/>
      <c r="K359" s="173">
        <f t="shared" si="139"/>
        <v>0</v>
      </c>
      <c r="L359" s="219">
        <v>1</v>
      </c>
      <c r="M359" s="157">
        <v>15800</v>
      </c>
      <c r="N359" s="173">
        <f t="shared" si="140"/>
        <v>15800</v>
      </c>
      <c r="O359" s="219">
        <v>1</v>
      </c>
      <c r="P359" s="157">
        <v>15800</v>
      </c>
      <c r="Q359" s="173">
        <f t="shared" si="141"/>
        <v>15800</v>
      </c>
      <c r="R359" s="171"/>
      <c r="S359" s="172"/>
      <c r="T359" s="173">
        <f t="shared" si="142"/>
        <v>0</v>
      </c>
      <c r="U359" s="171"/>
      <c r="V359" s="172"/>
      <c r="W359" s="298">
        <f t="shared" si="143"/>
        <v>0</v>
      </c>
      <c r="X359" s="299">
        <f t="shared" si="144"/>
        <v>15800</v>
      </c>
      <c r="Y359" s="263">
        <f t="shared" si="145"/>
        <v>15800</v>
      </c>
      <c r="Z359" s="263">
        <f>X359-Y359</f>
        <v>0</v>
      </c>
      <c r="AA359" s="264">
        <f>Z359/X359</f>
        <v>0</v>
      </c>
      <c r="AB359" s="304"/>
      <c r="AC359" s="34"/>
      <c r="AD359" s="34"/>
      <c r="AE359" s="34"/>
      <c r="AF359" s="34"/>
      <c r="AG359" s="34"/>
      <c r="AH359" s="34"/>
    </row>
    <row r="360" spans="1:34" ht="48" customHeight="1">
      <c r="A360" s="59" t="s">
        <v>794</v>
      </c>
      <c r="B360" s="111" t="s">
        <v>428</v>
      </c>
      <c r="C360" s="305" t="s">
        <v>262</v>
      </c>
      <c r="D360" s="306" t="s">
        <v>263</v>
      </c>
      <c r="E360" s="303" t="s">
        <v>493</v>
      </c>
      <c r="F360" s="291"/>
      <c r="G360" s="291"/>
      <c r="H360" s="116">
        <f t="shared" si="138"/>
        <v>0</v>
      </c>
      <c r="I360" s="307"/>
      <c r="J360" s="118"/>
      <c r="K360" s="116">
        <f t="shared" si="139"/>
        <v>0</v>
      </c>
      <c r="L360" s="219">
        <v>1</v>
      </c>
      <c r="M360" s="157">
        <v>58000</v>
      </c>
      <c r="N360" s="116">
        <f t="shared" si="140"/>
        <v>58000</v>
      </c>
      <c r="O360" s="117"/>
      <c r="P360" s="118"/>
      <c r="Q360" s="116">
        <f t="shared" si="141"/>
        <v>0</v>
      </c>
      <c r="R360" s="117"/>
      <c r="S360" s="118"/>
      <c r="T360" s="116">
        <f t="shared" si="142"/>
        <v>0</v>
      </c>
      <c r="U360" s="117"/>
      <c r="V360" s="118"/>
      <c r="W360" s="261">
        <f t="shared" si="143"/>
        <v>0</v>
      </c>
      <c r="X360" s="267">
        <f t="shared" si="144"/>
        <v>58000</v>
      </c>
      <c r="Y360" s="120">
        <f t="shared" si="145"/>
        <v>0</v>
      </c>
      <c r="Z360" s="120">
        <f t="shared" si="146"/>
        <v>58000</v>
      </c>
      <c r="AA360" s="121">
        <f t="shared" si="147"/>
        <v>1</v>
      </c>
      <c r="AB360" s="398" t="s">
        <v>326</v>
      </c>
      <c r="AC360" s="34"/>
      <c r="AD360" s="34"/>
      <c r="AE360" s="34"/>
      <c r="AF360" s="34"/>
      <c r="AG360" s="34"/>
      <c r="AH360" s="34"/>
    </row>
    <row r="361" spans="1:34" ht="30" customHeight="1">
      <c r="A361" s="59" t="s">
        <v>794</v>
      </c>
      <c r="B361" s="111" t="s">
        <v>428</v>
      </c>
      <c r="C361" s="305" t="s">
        <v>264</v>
      </c>
      <c r="D361" s="306" t="s">
        <v>265</v>
      </c>
      <c r="E361" s="303" t="s">
        <v>493</v>
      </c>
      <c r="F361" s="291"/>
      <c r="G361" s="291"/>
      <c r="H361" s="116">
        <f t="shared" si="138"/>
        <v>0</v>
      </c>
      <c r="I361" s="307"/>
      <c r="J361" s="118"/>
      <c r="K361" s="116">
        <f t="shared" si="139"/>
        <v>0</v>
      </c>
      <c r="L361" s="219">
        <v>1</v>
      </c>
      <c r="M361" s="157">
        <v>10000</v>
      </c>
      <c r="N361" s="116">
        <f t="shared" si="140"/>
        <v>10000</v>
      </c>
      <c r="O361" s="117"/>
      <c r="P361" s="118"/>
      <c r="Q361" s="116">
        <f t="shared" si="141"/>
        <v>0</v>
      </c>
      <c r="R361" s="117"/>
      <c r="S361" s="118"/>
      <c r="T361" s="116">
        <f t="shared" si="142"/>
        <v>0</v>
      </c>
      <c r="U361" s="117"/>
      <c r="V361" s="118"/>
      <c r="W361" s="261">
        <f t="shared" si="143"/>
        <v>0</v>
      </c>
      <c r="X361" s="267">
        <f t="shared" si="144"/>
        <v>10000</v>
      </c>
      <c r="Y361" s="120">
        <f t="shared" si="145"/>
        <v>0</v>
      </c>
      <c r="Z361" s="120">
        <f t="shared" si="146"/>
        <v>10000</v>
      </c>
      <c r="AA361" s="121">
        <f t="shared" si="147"/>
        <v>1</v>
      </c>
      <c r="AB361" s="398" t="s">
        <v>326</v>
      </c>
      <c r="AC361" s="34"/>
      <c r="AD361" s="34"/>
      <c r="AE361" s="34"/>
      <c r="AF361" s="34"/>
      <c r="AG361" s="34"/>
      <c r="AH361" s="34"/>
    </row>
    <row r="362" spans="1:34" ht="91.2" customHeight="1">
      <c r="A362" s="59" t="s">
        <v>794</v>
      </c>
      <c r="B362" s="111" t="s">
        <v>428</v>
      </c>
      <c r="C362" s="301">
        <v>43900</v>
      </c>
      <c r="D362" s="293" t="s">
        <v>599</v>
      </c>
      <c r="E362" s="60"/>
      <c r="F362" s="152"/>
      <c r="G362" s="152"/>
      <c r="H362" s="116">
        <f t="shared" si="138"/>
        <v>0</v>
      </c>
      <c r="I362" s="168"/>
      <c r="J362" s="133"/>
      <c r="K362" s="116">
        <f t="shared" si="139"/>
        <v>0</v>
      </c>
      <c r="L362" s="152"/>
      <c r="M362" s="126"/>
      <c r="N362" s="134">
        <f t="shared" si="140"/>
        <v>0</v>
      </c>
      <c r="O362" s="117"/>
      <c r="P362" s="118"/>
      <c r="Q362" s="134">
        <f t="shared" si="141"/>
        <v>0</v>
      </c>
      <c r="R362" s="132"/>
      <c r="S362" s="133"/>
      <c r="T362" s="134">
        <f t="shared" si="142"/>
        <v>0</v>
      </c>
      <c r="U362" s="132"/>
      <c r="V362" s="133"/>
      <c r="W362" s="269">
        <f t="shared" si="143"/>
        <v>0</v>
      </c>
      <c r="X362" s="308">
        <f t="shared" si="144"/>
        <v>0</v>
      </c>
      <c r="Y362" s="120">
        <f t="shared" si="145"/>
        <v>0</v>
      </c>
      <c r="Z362" s="120">
        <f t="shared" si="146"/>
        <v>0</v>
      </c>
      <c r="AA362" s="121" t="e">
        <f t="shared" si="147"/>
        <v>#DIV/0!</v>
      </c>
      <c r="AB362" s="239"/>
      <c r="AC362" s="34"/>
      <c r="AD362" s="34"/>
      <c r="AE362" s="34"/>
      <c r="AF362" s="34"/>
      <c r="AG362" s="34"/>
      <c r="AH362" s="34"/>
    </row>
    <row r="363" spans="1:34" ht="30" customHeight="1" thickBot="1">
      <c r="A363" s="51"/>
      <c r="B363" s="130" t="s">
        <v>428</v>
      </c>
      <c r="C363" s="427">
        <v>43931</v>
      </c>
      <c r="D363" s="309" t="s">
        <v>266</v>
      </c>
      <c r="E363" s="310" t="s">
        <v>431</v>
      </c>
      <c r="F363" s="295"/>
      <c r="G363" s="296"/>
      <c r="H363" s="134">
        <f t="shared" si="138"/>
        <v>0</v>
      </c>
      <c r="I363" s="132"/>
      <c r="J363" s="133">
        <v>0.22</v>
      </c>
      <c r="K363" s="134">
        <f t="shared" si="139"/>
        <v>0</v>
      </c>
      <c r="L363" s="311"/>
      <c r="M363" s="127"/>
      <c r="N363" s="134">
        <f t="shared" si="140"/>
        <v>0</v>
      </c>
      <c r="O363" s="132"/>
      <c r="P363" s="133"/>
      <c r="Q363" s="134">
        <f t="shared" si="141"/>
        <v>0</v>
      </c>
      <c r="R363" s="132"/>
      <c r="S363" s="133">
        <v>0.22</v>
      </c>
      <c r="T363" s="134">
        <f t="shared" si="142"/>
        <v>0</v>
      </c>
      <c r="U363" s="132"/>
      <c r="V363" s="133">
        <v>0.22</v>
      </c>
      <c r="W363" s="269">
        <f t="shared" si="143"/>
        <v>0</v>
      </c>
      <c r="X363" s="270">
        <f t="shared" si="144"/>
        <v>0</v>
      </c>
      <c r="Y363" s="271">
        <f t="shared" si="145"/>
        <v>0</v>
      </c>
      <c r="Z363" s="271">
        <f t="shared" si="146"/>
        <v>0</v>
      </c>
      <c r="AA363" s="272" t="e">
        <f t="shared" si="147"/>
        <v>#DIV/0!</v>
      </c>
      <c r="AB363" s="312"/>
      <c r="AC363" s="6"/>
      <c r="AD363" s="6"/>
      <c r="AE363" s="6"/>
      <c r="AF363" s="6"/>
      <c r="AG363" s="6"/>
      <c r="AH363" s="6"/>
    </row>
    <row r="364" spans="1:34" ht="30" customHeight="1" thickBot="1">
      <c r="A364" s="51"/>
      <c r="B364" s="177" t="s">
        <v>600</v>
      </c>
      <c r="C364" s="418"/>
      <c r="D364" s="178"/>
      <c r="E364" s="179"/>
      <c r="F364" s="183">
        <f>SUM(F356:F362)</f>
        <v>0</v>
      </c>
      <c r="G364" s="196"/>
      <c r="H364" s="182">
        <f>SUM(H356:H363)</f>
        <v>0</v>
      </c>
      <c r="I364" s="183">
        <f>SUM(I356:I362)</f>
        <v>0</v>
      </c>
      <c r="J364" s="196"/>
      <c r="K364" s="182">
        <f>SUM(K356:K363)</f>
        <v>0</v>
      </c>
      <c r="L364" s="197">
        <f>SUM(L356:L362)</f>
        <v>4</v>
      </c>
      <c r="M364" s="196"/>
      <c r="N364" s="182">
        <f>SUM(N356:N363)</f>
        <v>90000</v>
      </c>
      <c r="O364" s="197">
        <f>SUM(O356:O362)</f>
        <v>1</v>
      </c>
      <c r="P364" s="196"/>
      <c r="Q364" s="182">
        <f>SUM(Q356:Q363)</f>
        <v>15800</v>
      </c>
      <c r="R364" s="197">
        <f>SUM(R356:R362)</f>
        <v>0</v>
      </c>
      <c r="S364" s="196"/>
      <c r="T364" s="182">
        <f>SUM(T356:T363)</f>
        <v>0</v>
      </c>
      <c r="U364" s="197">
        <f>SUM(U356:U362)</f>
        <v>0</v>
      </c>
      <c r="V364" s="196"/>
      <c r="W364" s="184">
        <f>SUM(W356:W363)</f>
        <v>0</v>
      </c>
      <c r="X364" s="226">
        <f>SUM(X356:X363)</f>
        <v>90000</v>
      </c>
      <c r="Y364" s="257">
        <f>SUM(Y356:Y363)</f>
        <v>15800</v>
      </c>
      <c r="Z364" s="257">
        <f t="shared" si="146"/>
        <v>74200</v>
      </c>
      <c r="AA364" s="257">
        <f t="shared" si="147"/>
        <v>0.82444444444444442</v>
      </c>
      <c r="AB364" s="258"/>
      <c r="AC364" s="6"/>
      <c r="AD364" s="6"/>
      <c r="AE364" s="6"/>
      <c r="AF364" s="6"/>
      <c r="AG364" s="6"/>
      <c r="AH364" s="6"/>
    </row>
    <row r="365" spans="1:34" ht="30" customHeight="1">
      <c r="A365" s="51"/>
      <c r="B365" s="188" t="s">
        <v>423</v>
      </c>
      <c r="C365" s="420">
        <v>11</v>
      </c>
      <c r="D365" s="188" t="s">
        <v>601</v>
      </c>
      <c r="E365" s="18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259"/>
      <c r="Y365" s="259"/>
      <c r="Z365" s="190"/>
      <c r="AA365" s="259"/>
      <c r="AB365" s="260"/>
      <c r="AC365" s="6"/>
      <c r="AD365" s="6"/>
      <c r="AE365" s="6"/>
      <c r="AF365" s="6"/>
      <c r="AG365" s="6"/>
      <c r="AH365" s="6"/>
    </row>
    <row r="366" spans="1:34" ht="30" customHeight="1">
      <c r="A366" s="51"/>
      <c r="B366" s="313" t="s">
        <v>428</v>
      </c>
      <c r="C366" s="426">
        <v>43841</v>
      </c>
      <c r="D366" s="314" t="s">
        <v>602</v>
      </c>
      <c r="E366" s="170" t="s">
        <v>463</v>
      </c>
      <c r="F366" s="171"/>
      <c r="G366" s="172"/>
      <c r="H366" s="173">
        <f>F366*G366</f>
        <v>0</v>
      </c>
      <c r="I366" s="171"/>
      <c r="J366" s="172"/>
      <c r="K366" s="173">
        <f>I366*J366</f>
        <v>0</v>
      </c>
      <c r="L366" s="171"/>
      <c r="M366" s="172"/>
      <c r="N366" s="173">
        <f>L366*M366</f>
        <v>0</v>
      </c>
      <c r="O366" s="171"/>
      <c r="P366" s="172"/>
      <c r="Q366" s="173">
        <f>O366*P366</f>
        <v>0</v>
      </c>
      <c r="R366" s="171"/>
      <c r="S366" s="172"/>
      <c r="T366" s="173">
        <f>R366*S366</f>
        <v>0</v>
      </c>
      <c r="U366" s="171"/>
      <c r="V366" s="172"/>
      <c r="W366" s="298">
        <f>U366*V366</f>
        <v>0</v>
      </c>
      <c r="X366" s="299">
        <f>H366+N366+T366</f>
        <v>0</v>
      </c>
      <c r="Y366" s="263">
        <f>K366+Q366+W366</f>
        <v>0</v>
      </c>
      <c r="Z366" s="263">
        <f>X366-Y366</f>
        <v>0</v>
      </c>
      <c r="AA366" s="264" t="e">
        <f>Z366/X366</f>
        <v>#DIV/0!</v>
      </c>
      <c r="AB366" s="300"/>
      <c r="AC366" s="34"/>
      <c r="AD366" s="34"/>
      <c r="AE366" s="34"/>
      <c r="AF366" s="34"/>
      <c r="AG366" s="34"/>
      <c r="AH366" s="34"/>
    </row>
    <row r="367" spans="1:34" ht="30" customHeight="1">
      <c r="A367" s="51"/>
      <c r="B367" s="315" t="s">
        <v>428</v>
      </c>
      <c r="C367" s="426">
        <v>43872</v>
      </c>
      <c r="D367" s="36" t="s">
        <v>602</v>
      </c>
      <c r="E367" s="131" t="s">
        <v>463</v>
      </c>
      <c r="F367" s="132"/>
      <c r="G367" s="133"/>
      <c r="H367" s="116">
        <f>F367*G367</f>
        <v>0</v>
      </c>
      <c r="I367" s="132"/>
      <c r="J367" s="133"/>
      <c r="K367" s="116">
        <f>I367*J367</f>
        <v>0</v>
      </c>
      <c r="L367" s="132"/>
      <c r="M367" s="133"/>
      <c r="N367" s="134">
        <f>L367*M367</f>
        <v>0</v>
      </c>
      <c r="O367" s="132"/>
      <c r="P367" s="133"/>
      <c r="Q367" s="134">
        <f>O367*P367</f>
        <v>0</v>
      </c>
      <c r="R367" s="132"/>
      <c r="S367" s="133"/>
      <c r="T367" s="134">
        <f>R367*S367</f>
        <v>0</v>
      </c>
      <c r="U367" s="132"/>
      <c r="V367" s="133"/>
      <c r="W367" s="269">
        <f>U367*V367</f>
        <v>0</v>
      </c>
      <c r="X367" s="316">
        <f>H367+N367+T367</f>
        <v>0</v>
      </c>
      <c r="Y367" s="271">
        <f>K367+Q367+W367</f>
        <v>0</v>
      </c>
      <c r="Z367" s="271">
        <f>X367-Y367</f>
        <v>0</v>
      </c>
      <c r="AA367" s="272" t="e">
        <f>Z367/X367</f>
        <v>#DIV/0!</v>
      </c>
      <c r="AB367" s="312"/>
      <c r="AC367" s="33"/>
      <c r="AD367" s="34"/>
      <c r="AE367" s="34"/>
      <c r="AF367" s="34"/>
      <c r="AG367" s="34"/>
      <c r="AH367" s="34"/>
    </row>
    <row r="368" spans="1:34" ht="30" customHeight="1">
      <c r="A368" s="51"/>
      <c r="B368" s="477" t="s">
        <v>603</v>
      </c>
      <c r="C368" s="478"/>
      <c r="D368" s="478"/>
      <c r="E368" s="479"/>
      <c r="F368" s="183">
        <f>SUM(F366:F367)</f>
        <v>0</v>
      </c>
      <c r="G368" s="196"/>
      <c r="H368" s="182">
        <f>SUM(H366:H367)</f>
        <v>0</v>
      </c>
      <c r="I368" s="183">
        <f>SUM(I366:I367)</f>
        <v>0</v>
      </c>
      <c r="J368" s="196"/>
      <c r="K368" s="182">
        <f>SUM(K366:K367)</f>
        <v>0</v>
      </c>
      <c r="L368" s="197">
        <f>SUM(L366:L367)</f>
        <v>0</v>
      </c>
      <c r="M368" s="196"/>
      <c r="N368" s="182">
        <f>SUM(N366:N367)</f>
        <v>0</v>
      </c>
      <c r="O368" s="197">
        <f>SUM(O366:O367)</f>
        <v>0</v>
      </c>
      <c r="P368" s="196"/>
      <c r="Q368" s="182">
        <f>SUM(Q366:Q367)</f>
        <v>0</v>
      </c>
      <c r="R368" s="197">
        <f>SUM(R366:R367)</f>
        <v>0</v>
      </c>
      <c r="S368" s="196"/>
      <c r="T368" s="182">
        <f>SUM(T366:T367)</f>
        <v>0</v>
      </c>
      <c r="U368" s="197">
        <f>SUM(U366:U367)</f>
        <v>0</v>
      </c>
      <c r="V368" s="196"/>
      <c r="W368" s="184">
        <f>SUM(W366:W367)</f>
        <v>0</v>
      </c>
      <c r="X368" s="226">
        <f>SUM(X366:X367)</f>
        <v>0</v>
      </c>
      <c r="Y368" s="257">
        <f>SUM(Y366:Y367)</f>
        <v>0</v>
      </c>
      <c r="Z368" s="257">
        <f>X368-Y368</f>
        <v>0</v>
      </c>
      <c r="AA368" s="257" t="e">
        <f>Z368/X368</f>
        <v>#DIV/0!</v>
      </c>
      <c r="AB368" s="258"/>
      <c r="AC368" s="6"/>
      <c r="AD368" s="6"/>
      <c r="AE368" s="6"/>
      <c r="AF368" s="6"/>
      <c r="AG368" s="6"/>
      <c r="AH368" s="6"/>
    </row>
    <row r="369" spans="1:34" ht="30" customHeight="1" thickBot="1">
      <c r="A369" s="51"/>
      <c r="B369" s="227" t="s">
        <v>423</v>
      </c>
      <c r="C369" s="420">
        <v>12</v>
      </c>
      <c r="D369" s="227" t="s">
        <v>604</v>
      </c>
      <c r="E369" s="31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259"/>
      <c r="Y369" s="259"/>
      <c r="Z369" s="190"/>
      <c r="AA369" s="259"/>
      <c r="AB369" s="260"/>
      <c r="AC369" s="6"/>
      <c r="AD369" s="6"/>
      <c r="AE369" s="6"/>
      <c r="AF369" s="6"/>
      <c r="AG369" s="6"/>
      <c r="AH369" s="6"/>
    </row>
    <row r="370" spans="1:34" ht="120.6" customHeight="1">
      <c r="A370" s="51" t="s">
        <v>824</v>
      </c>
      <c r="B370" s="169" t="s">
        <v>428</v>
      </c>
      <c r="C370" s="428">
        <v>43842</v>
      </c>
      <c r="D370" s="114" t="s">
        <v>839</v>
      </c>
      <c r="E370" s="319" t="s">
        <v>470</v>
      </c>
      <c r="F370" s="320">
        <v>4</v>
      </c>
      <c r="G370" s="321">
        <v>15000</v>
      </c>
      <c r="H370" s="173">
        <f>F370*G370</f>
        <v>60000</v>
      </c>
      <c r="I370" s="297">
        <v>67.5</v>
      </c>
      <c r="J370" s="172">
        <v>888</v>
      </c>
      <c r="K370" s="173">
        <f>I370*J370</f>
        <v>59940</v>
      </c>
      <c r="L370" s="320">
        <v>4</v>
      </c>
      <c r="M370" s="321">
        <v>15000</v>
      </c>
      <c r="N370" s="173">
        <f>L370*M370</f>
        <v>60000</v>
      </c>
      <c r="O370" s="171">
        <v>67.5</v>
      </c>
      <c r="P370" s="172">
        <v>888</v>
      </c>
      <c r="Q370" s="173">
        <f>O370*P370</f>
        <v>59940</v>
      </c>
      <c r="R370" s="171"/>
      <c r="S370" s="172"/>
      <c r="T370" s="173">
        <f>R370*S370</f>
        <v>0</v>
      </c>
      <c r="U370" s="171"/>
      <c r="V370" s="172"/>
      <c r="W370" s="298">
        <f>U370*V370</f>
        <v>0</v>
      </c>
      <c r="X370" s="299">
        <f>H370+N370+T370</f>
        <v>120000</v>
      </c>
      <c r="Y370" s="263">
        <f>K370+Q370+W370</f>
        <v>119880</v>
      </c>
      <c r="Z370" s="263">
        <f>X370-Y370</f>
        <v>120</v>
      </c>
      <c r="AA370" s="264">
        <f>Z370/X370</f>
        <v>1E-3</v>
      </c>
      <c r="AB370" s="399" t="s">
        <v>330</v>
      </c>
      <c r="AC370" s="33"/>
      <c r="AD370" s="34"/>
      <c r="AE370" s="34"/>
      <c r="AF370" s="34"/>
      <c r="AG370" s="34"/>
      <c r="AH370" s="34"/>
    </row>
    <row r="371" spans="1:34" ht="30" customHeight="1">
      <c r="A371" s="51" t="s">
        <v>291</v>
      </c>
      <c r="B371" s="169" t="s">
        <v>428</v>
      </c>
      <c r="C371" s="322">
        <v>43842</v>
      </c>
      <c r="D371" s="114" t="s">
        <v>303</v>
      </c>
      <c r="E371" s="114" t="s">
        <v>304</v>
      </c>
      <c r="F371" s="114">
        <v>2</v>
      </c>
      <c r="G371" s="321">
        <v>15000</v>
      </c>
      <c r="H371" s="116">
        <f>F371*G371</f>
        <v>30000</v>
      </c>
      <c r="I371" s="307"/>
      <c r="J371" s="118"/>
      <c r="K371" s="116">
        <f>I371*J371</f>
        <v>0</v>
      </c>
      <c r="L371" s="117"/>
      <c r="M371" s="118"/>
      <c r="N371" s="116">
        <f>L371*M371</f>
        <v>0</v>
      </c>
      <c r="O371" s="117"/>
      <c r="P371" s="118"/>
      <c r="Q371" s="116">
        <f>O371*P371</f>
        <v>0</v>
      </c>
      <c r="R371" s="117"/>
      <c r="S371" s="118"/>
      <c r="T371" s="116">
        <f>R371*S371</f>
        <v>0</v>
      </c>
      <c r="U371" s="117"/>
      <c r="V371" s="118"/>
      <c r="W371" s="261">
        <f>U371*V371</f>
        <v>0</v>
      </c>
      <c r="X371" s="323">
        <f>H371+N371+T371</f>
        <v>30000</v>
      </c>
      <c r="Y371" s="120">
        <f>K371+Q371+W371</f>
        <v>0</v>
      </c>
      <c r="Z371" s="120">
        <f>X371-Y371</f>
        <v>30000</v>
      </c>
      <c r="AA371" s="121">
        <f>Z371/X371</f>
        <v>1</v>
      </c>
      <c r="AB371" s="398" t="s">
        <v>326</v>
      </c>
      <c r="AC371" s="34"/>
      <c r="AD371" s="34"/>
      <c r="AE371" s="34"/>
      <c r="AF371" s="34"/>
      <c r="AG371" s="34"/>
      <c r="AH371" s="34"/>
    </row>
    <row r="372" spans="1:34" ht="30" customHeight="1">
      <c r="A372" s="51"/>
      <c r="B372" s="130" t="s">
        <v>428</v>
      </c>
      <c r="C372" s="429">
        <v>43902</v>
      </c>
      <c r="D372" s="36" t="s">
        <v>605</v>
      </c>
      <c r="E372" s="239" t="s">
        <v>583</v>
      </c>
      <c r="F372" s="168"/>
      <c r="G372" s="133"/>
      <c r="H372" s="134">
        <f>F372*G372</f>
        <v>0</v>
      </c>
      <c r="I372" s="168"/>
      <c r="J372" s="133"/>
      <c r="K372" s="134">
        <f>I372*J372</f>
        <v>0</v>
      </c>
      <c r="L372" s="132"/>
      <c r="M372" s="133"/>
      <c r="N372" s="134">
        <f>L372*M372</f>
        <v>0</v>
      </c>
      <c r="O372" s="132"/>
      <c r="P372" s="133"/>
      <c r="Q372" s="134">
        <f>O372*P372</f>
        <v>0</v>
      </c>
      <c r="R372" s="132"/>
      <c r="S372" s="133"/>
      <c r="T372" s="134">
        <f>R372*S372</f>
        <v>0</v>
      </c>
      <c r="U372" s="132"/>
      <c r="V372" s="133"/>
      <c r="W372" s="269">
        <f>U372*V372</f>
        <v>0</v>
      </c>
      <c r="X372" s="308">
        <f>H372+N372+T372</f>
        <v>0</v>
      </c>
      <c r="Y372" s="120">
        <f>K372+Q372+W372</f>
        <v>0</v>
      </c>
      <c r="Z372" s="120">
        <f>X372-Y372</f>
        <v>0</v>
      </c>
      <c r="AA372" s="121" t="e">
        <f>Z372/X372</f>
        <v>#DIV/0!</v>
      </c>
      <c r="AB372" s="325"/>
      <c r="AC372" s="34"/>
      <c r="AD372" s="34"/>
      <c r="AE372" s="34"/>
      <c r="AF372" s="34"/>
      <c r="AG372" s="34"/>
      <c r="AH372" s="34"/>
    </row>
    <row r="373" spans="1:34" ht="30" customHeight="1">
      <c r="A373" s="51"/>
      <c r="B373" s="130" t="s">
        <v>428</v>
      </c>
      <c r="C373" s="429">
        <v>43933</v>
      </c>
      <c r="D373" s="268" t="s">
        <v>606</v>
      </c>
      <c r="E373" s="312"/>
      <c r="F373" s="168"/>
      <c r="G373" s="133">
        <v>0.22</v>
      </c>
      <c r="H373" s="134">
        <f>F373*G373</f>
        <v>0</v>
      </c>
      <c r="I373" s="168"/>
      <c r="J373" s="133">
        <v>0.22</v>
      </c>
      <c r="K373" s="134">
        <f>I373*J373</f>
        <v>0</v>
      </c>
      <c r="L373" s="132"/>
      <c r="M373" s="133">
        <v>0.22</v>
      </c>
      <c r="N373" s="134">
        <f>L373*M373</f>
        <v>0</v>
      </c>
      <c r="O373" s="132"/>
      <c r="P373" s="133">
        <v>0.22</v>
      </c>
      <c r="Q373" s="134">
        <f>O373*P373</f>
        <v>0</v>
      </c>
      <c r="R373" s="132"/>
      <c r="S373" s="133">
        <v>0.22</v>
      </c>
      <c r="T373" s="134">
        <f>R373*S373</f>
        <v>0</v>
      </c>
      <c r="U373" s="132"/>
      <c r="V373" s="133">
        <v>0.22</v>
      </c>
      <c r="W373" s="269">
        <f>U373*V373</f>
        <v>0</v>
      </c>
      <c r="X373" s="270">
        <f>H373+N373+T373</f>
        <v>0</v>
      </c>
      <c r="Y373" s="271">
        <f>K373+Q373+W373</f>
        <v>0</v>
      </c>
      <c r="Z373" s="271">
        <f>X373-Y373</f>
        <v>0</v>
      </c>
      <c r="AA373" s="272" t="e">
        <f>Z373/X373</f>
        <v>#DIV/0!</v>
      </c>
      <c r="AB373" s="148"/>
      <c r="AC373" s="6"/>
      <c r="AD373" s="6"/>
      <c r="AE373" s="6"/>
      <c r="AF373" s="6"/>
      <c r="AG373" s="6"/>
      <c r="AH373" s="6"/>
    </row>
    <row r="374" spans="1:34" ht="30" customHeight="1">
      <c r="A374" s="51"/>
      <c r="B374" s="177" t="s">
        <v>607</v>
      </c>
      <c r="C374" s="418"/>
      <c r="D374" s="178"/>
      <c r="E374" s="326"/>
      <c r="F374" s="183">
        <f>SUM(F370:F372)</f>
        <v>6</v>
      </c>
      <c r="G374" s="196"/>
      <c r="H374" s="182">
        <f>SUM(H370:H373)</f>
        <v>90000</v>
      </c>
      <c r="I374" s="183">
        <f>SUM(I370:I372)</f>
        <v>67.5</v>
      </c>
      <c r="J374" s="196"/>
      <c r="K374" s="182">
        <f>SUM(K370:K373)</f>
        <v>59940</v>
      </c>
      <c r="L374" s="197">
        <f>SUM(L370:L372)</f>
        <v>4</v>
      </c>
      <c r="M374" s="196"/>
      <c r="N374" s="182">
        <f>SUM(N370:N373)</f>
        <v>60000</v>
      </c>
      <c r="O374" s="197">
        <f>SUM(O370:O372)</f>
        <v>67.5</v>
      </c>
      <c r="P374" s="196"/>
      <c r="Q374" s="182">
        <f>SUM(Q370:Q373)</f>
        <v>59940</v>
      </c>
      <c r="R374" s="197">
        <f>SUM(R370:R372)</f>
        <v>0</v>
      </c>
      <c r="S374" s="196"/>
      <c r="T374" s="182">
        <f>SUM(T370:T373)</f>
        <v>0</v>
      </c>
      <c r="U374" s="197">
        <f>SUM(U370:U372)</f>
        <v>0</v>
      </c>
      <c r="V374" s="196"/>
      <c r="W374" s="184">
        <f>SUM(W370:W373)</f>
        <v>0</v>
      </c>
      <c r="X374" s="226">
        <f>SUM(X370:X373)</f>
        <v>150000</v>
      </c>
      <c r="Y374" s="257">
        <f>SUM(Y370:Y373)</f>
        <v>119880</v>
      </c>
      <c r="Z374" s="257">
        <f>X374-Y374</f>
        <v>30120</v>
      </c>
      <c r="AA374" s="257">
        <f>Z374/X374</f>
        <v>0.20080000000000001</v>
      </c>
      <c r="AB374" s="258"/>
      <c r="AC374" s="6"/>
      <c r="AD374" s="6"/>
      <c r="AE374" s="6"/>
      <c r="AF374" s="6"/>
      <c r="AG374" s="6"/>
      <c r="AH374" s="6"/>
    </row>
    <row r="375" spans="1:34" ht="30" customHeight="1">
      <c r="A375" s="51"/>
      <c r="B375" s="227" t="s">
        <v>423</v>
      </c>
      <c r="C375" s="430">
        <v>13</v>
      </c>
      <c r="D375" s="227" t="s">
        <v>608</v>
      </c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259"/>
      <c r="Y375" s="259"/>
      <c r="Z375" s="190"/>
      <c r="AA375" s="259"/>
      <c r="AB375" s="260"/>
      <c r="AC375" s="5"/>
      <c r="AD375" s="6"/>
      <c r="AE375" s="6"/>
      <c r="AF375" s="6"/>
      <c r="AG375" s="6"/>
      <c r="AH375" s="6"/>
    </row>
    <row r="376" spans="1:34" ht="30" customHeight="1">
      <c r="A376" s="51"/>
      <c r="B376" s="102" t="s">
        <v>425</v>
      </c>
      <c r="C376" s="415" t="s">
        <v>609</v>
      </c>
      <c r="D376" s="39" t="s">
        <v>610</v>
      </c>
      <c r="E376" s="137"/>
      <c r="F376" s="138">
        <f>SUM(F377:F379)</f>
        <v>1</v>
      </c>
      <c r="G376" s="139"/>
      <c r="H376" s="140">
        <f>SUM(H377:H380)</f>
        <v>100000</v>
      </c>
      <c r="I376" s="138">
        <f>SUM(I377:I379)</f>
        <v>1</v>
      </c>
      <c r="J376" s="139"/>
      <c r="K376" s="140">
        <f>SUM(K377:K380)</f>
        <v>75000</v>
      </c>
      <c r="L376" s="138">
        <f>SUM(L377:L379)</f>
        <v>1</v>
      </c>
      <c r="M376" s="139"/>
      <c r="N376" s="140">
        <f>SUM(N377:N380)</f>
        <v>120000</v>
      </c>
      <c r="O376" s="138">
        <f>SUM(O377:O379)</f>
        <v>1</v>
      </c>
      <c r="P376" s="139"/>
      <c r="Q376" s="140">
        <f>SUM(Q377:Q380)</f>
        <v>120000</v>
      </c>
      <c r="R376" s="138">
        <f>SUM(R377:R379)</f>
        <v>0</v>
      </c>
      <c r="S376" s="139"/>
      <c r="T376" s="140">
        <f>SUM(T377:T380)</f>
        <v>0</v>
      </c>
      <c r="U376" s="138">
        <f>SUM(U377:U379)</f>
        <v>0</v>
      </c>
      <c r="V376" s="139"/>
      <c r="W376" s="327">
        <f>SUM(W377:W380)</f>
        <v>0</v>
      </c>
      <c r="X376" s="328">
        <f>SUM(X377:X380)</f>
        <v>220000</v>
      </c>
      <c r="Y376" s="140">
        <f>SUM(Y377:Y380)</f>
        <v>195000</v>
      </c>
      <c r="Z376" s="140">
        <f t="shared" ref="Z376:Z391" si="148">X376-Y376</f>
        <v>25000</v>
      </c>
      <c r="AA376" s="140">
        <f t="shared" ref="AA376:AA391" si="149">Z376/X376</f>
        <v>0.11363636363636363</v>
      </c>
      <c r="AB376" s="142"/>
      <c r="AC376" s="32"/>
      <c r="AD376" s="32"/>
      <c r="AE376" s="32"/>
      <c r="AF376" s="32"/>
      <c r="AG376" s="32"/>
      <c r="AH376" s="32"/>
    </row>
    <row r="377" spans="1:34" ht="30" customHeight="1">
      <c r="A377" s="59"/>
      <c r="B377" s="111" t="s">
        <v>428</v>
      </c>
      <c r="C377" s="236" t="s">
        <v>611</v>
      </c>
      <c r="D377" s="329" t="s">
        <v>612</v>
      </c>
      <c r="E377" s="123" t="s">
        <v>431</v>
      </c>
      <c r="F377" s="160"/>
      <c r="G377" s="115"/>
      <c r="H377" s="116">
        <f>F377*G377</f>
        <v>0</v>
      </c>
      <c r="I377" s="117"/>
      <c r="J377" s="118"/>
      <c r="K377" s="116">
        <f>I377*J377</f>
        <v>0</v>
      </c>
      <c r="L377" s="117"/>
      <c r="M377" s="118"/>
      <c r="N377" s="116">
        <f>L377*M377</f>
        <v>0</v>
      </c>
      <c r="O377" s="117"/>
      <c r="P377" s="118"/>
      <c r="Q377" s="116">
        <f>O377*P377</f>
        <v>0</v>
      </c>
      <c r="R377" s="117"/>
      <c r="S377" s="118"/>
      <c r="T377" s="116">
        <f>R377*S377</f>
        <v>0</v>
      </c>
      <c r="U377" s="117"/>
      <c r="V377" s="118"/>
      <c r="W377" s="261">
        <f>U377*V377</f>
        <v>0</v>
      </c>
      <c r="X377" s="267">
        <f>H377+N377+T377</f>
        <v>0</v>
      </c>
      <c r="Y377" s="120">
        <f>K377+Q377+W377</f>
        <v>0</v>
      </c>
      <c r="Z377" s="120">
        <f t="shared" si="148"/>
        <v>0</v>
      </c>
      <c r="AA377" s="121" t="e">
        <f t="shared" si="149"/>
        <v>#DIV/0!</v>
      </c>
      <c r="AB377" s="122"/>
      <c r="AC377" s="34"/>
      <c r="AD377" s="34"/>
      <c r="AE377" s="34"/>
      <c r="AF377" s="34"/>
      <c r="AG377" s="34"/>
      <c r="AH377" s="34"/>
    </row>
    <row r="378" spans="1:34" ht="30" customHeight="1">
      <c r="A378" s="59" t="s">
        <v>794</v>
      </c>
      <c r="B378" s="111" t="s">
        <v>428</v>
      </c>
      <c r="C378" s="236" t="s">
        <v>613</v>
      </c>
      <c r="D378" s="211" t="s">
        <v>614</v>
      </c>
      <c r="E378" s="205" t="s">
        <v>493</v>
      </c>
      <c r="F378" s="206">
        <v>1</v>
      </c>
      <c r="G378" s="158">
        <v>100000</v>
      </c>
      <c r="H378" s="116">
        <f>F378*G378</f>
        <v>100000</v>
      </c>
      <c r="I378" s="117">
        <v>1</v>
      </c>
      <c r="J378" s="118">
        <v>75000</v>
      </c>
      <c r="K378" s="116">
        <f>I378*J378</f>
        <v>75000</v>
      </c>
      <c r="L378" s="117"/>
      <c r="M378" s="118"/>
      <c r="N378" s="116">
        <f>L378*M378</f>
        <v>0</v>
      </c>
      <c r="O378" s="117"/>
      <c r="P378" s="118"/>
      <c r="Q378" s="116">
        <f>O378*P378</f>
        <v>0</v>
      </c>
      <c r="R378" s="117"/>
      <c r="S378" s="118"/>
      <c r="T378" s="116">
        <f>R378*S378</f>
        <v>0</v>
      </c>
      <c r="U378" s="117"/>
      <c r="V378" s="118"/>
      <c r="W378" s="261">
        <f>U378*V378</f>
        <v>0</v>
      </c>
      <c r="X378" s="267">
        <f>H378+N378+T378</f>
        <v>100000</v>
      </c>
      <c r="Y378" s="120">
        <f>K378+Q378+W378</f>
        <v>75000</v>
      </c>
      <c r="Z378" s="120">
        <f t="shared" si="148"/>
        <v>25000</v>
      </c>
      <c r="AA378" s="121">
        <f t="shared" si="149"/>
        <v>0.25</v>
      </c>
      <c r="AB378" s="122"/>
      <c r="AC378" s="34"/>
      <c r="AD378" s="34"/>
      <c r="AE378" s="34"/>
      <c r="AF378" s="34"/>
      <c r="AG378" s="34"/>
      <c r="AH378" s="34"/>
    </row>
    <row r="379" spans="1:34" ht="30" customHeight="1">
      <c r="A379" s="59" t="s">
        <v>794</v>
      </c>
      <c r="B379" s="111" t="s">
        <v>428</v>
      </c>
      <c r="C379" s="236" t="s">
        <v>615</v>
      </c>
      <c r="D379" s="211" t="s">
        <v>616</v>
      </c>
      <c r="E379" s="205" t="s">
        <v>493</v>
      </c>
      <c r="F379" s="206"/>
      <c r="G379" s="158"/>
      <c r="H379" s="116">
        <f>F379*G379</f>
        <v>0</v>
      </c>
      <c r="I379" s="117"/>
      <c r="J379" s="118"/>
      <c r="K379" s="116">
        <f>I379*J379</f>
        <v>0</v>
      </c>
      <c r="L379" s="160">
        <v>1</v>
      </c>
      <c r="M379" s="115">
        <v>120000</v>
      </c>
      <c r="N379" s="116">
        <f>L379*M379</f>
        <v>120000</v>
      </c>
      <c r="O379" s="160">
        <v>1</v>
      </c>
      <c r="P379" s="115">
        <v>120000</v>
      </c>
      <c r="Q379" s="116">
        <f>O379*P379</f>
        <v>120000</v>
      </c>
      <c r="R379" s="117"/>
      <c r="S379" s="118"/>
      <c r="T379" s="116">
        <f>R379*S379</f>
        <v>0</v>
      </c>
      <c r="U379" s="117"/>
      <c r="V379" s="118"/>
      <c r="W379" s="261">
        <f>U379*V379</f>
        <v>0</v>
      </c>
      <c r="X379" s="267">
        <f>H379+N379+T379</f>
        <v>120000</v>
      </c>
      <c r="Y379" s="120">
        <f>K379+Q379+W379</f>
        <v>120000</v>
      </c>
      <c r="Z379" s="120">
        <f t="shared" si="148"/>
        <v>0</v>
      </c>
      <c r="AA379" s="121">
        <f t="shared" si="149"/>
        <v>0</v>
      </c>
      <c r="AB379" s="122"/>
      <c r="AC379" s="34"/>
      <c r="AD379" s="34"/>
      <c r="AE379" s="34"/>
      <c r="AF379" s="34"/>
      <c r="AG379" s="34"/>
      <c r="AH379" s="34"/>
    </row>
    <row r="380" spans="1:34" ht="30" customHeight="1">
      <c r="A380" s="51"/>
      <c r="B380" s="143" t="s">
        <v>428</v>
      </c>
      <c r="C380" s="417" t="s">
        <v>617</v>
      </c>
      <c r="D380" s="330" t="s">
        <v>618</v>
      </c>
      <c r="E380" s="144"/>
      <c r="F380" s="145"/>
      <c r="G380" s="146">
        <v>0.22</v>
      </c>
      <c r="H380" s="147">
        <f>F380*G380</f>
        <v>0</v>
      </c>
      <c r="I380" s="145"/>
      <c r="J380" s="146">
        <v>0.22</v>
      </c>
      <c r="K380" s="147">
        <f>I380*J380</f>
        <v>0</v>
      </c>
      <c r="L380" s="145"/>
      <c r="M380" s="146">
        <v>0.22</v>
      </c>
      <c r="N380" s="147">
        <f>L380*M380</f>
        <v>0</v>
      </c>
      <c r="O380" s="145"/>
      <c r="P380" s="146">
        <v>0.22</v>
      </c>
      <c r="Q380" s="147">
        <f>O380*P380</f>
        <v>0</v>
      </c>
      <c r="R380" s="145"/>
      <c r="S380" s="146">
        <v>0.22</v>
      </c>
      <c r="T380" s="147">
        <f>R380*S380</f>
        <v>0</v>
      </c>
      <c r="U380" s="145"/>
      <c r="V380" s="146">
        <v>0.22</v>
      </c>
      <c r="W380" s="331">
        <f>U380*V380</f>
        <v>0</v>
      </c>
      <c r="X380" s="270">
        <f>H380+N380+T380</f>
        <v>0</v>
      </c>
      <c r="Y380" s="271">
        <f>K380+Q380+W380</f>
        <v>0</v>
      </c>
      <c r="Z380" s="271">
        <f t="shared" si="148"/>
        <v>0</v>
      </c>
      <c r="AA380" s="272" t="e">
        <f t="shared" si="149"/>
        <v>#DIV/0!</v>
      </c>
      <c r="AB380" s="148"/>
      <c r="AC380" s="34"/>
      <c r="AD380" s="34"/>
      <c r="AE380" s="34"/>
      <c r="AF380" s="34"/>
      <c r="AG380" s="34"/>
      <c r="AH380" s="34"/>
    </row>
    <row r="381" spans="1:34" ht="30" customHeight="1">
      <c r="A381" s="51"/>
      <c r="B381" s="332" t="s">
        <v>425</v>
      </c>
      <c r="C381" s="416" t="s">
        <v>609</v>
      </c>
      <c r="D381" s="38" t="s">
        <v>619</v>
      </c>
      <c r="E381" s="104"/>
      <c r="F381" s="105">
        <f>SUM(F382:F384)</f>
        <v>0</v>
      </c>
      <c r="G381" s="106"/>
      <c r="H381" s="107">
        <f>SUM(H382:H385)</f>
        <v>0</v>
      </c>
      <c r="I381" s="105">
        <f>SUM(I382:I384)</f>
        <v>0</v>
      </c>
      <c r="J381" s="106"/>
      <c r="K381" s="107">
        <f>SUM(K382:K385)</f>
        <v>0</v>
      </c>
      <c r="L381" s="105">
        <f>SUM(L382:L384)</f>
        <v>0</v>
      </c>
      <c r="M381" s="106"/>
      <c r="N381" s="107">
        <f>SUM(N382:N385)</f>
        <v>0</v>
      </c>
      <c r="O381" s="105">
        <f>SUM(O382:O384)</f>
        <v>0</v>
      </c>
      <c r="P381" s="106"/>
      <c r="Q381" s="107">
        <f>SUM(Q382:Q385)</f>
        <v>0</v>
      </c>
      <c r="R381" s="105">
        <f>SUM(R382:R384)</f>
        <v>0</v>
      </c>
      <c r="S381" s="106"/>
      <c r="T381" s="107">
        <f>SUM(T382:T385)</f>
        <v>0</v>
      </c>
      <c r="U381" s="105">
        <f>SUM(U382:U384)</f>
        <v>0</v>
      </c>
      <c r="V381" s="106"/>
      <c r="W381" s="107">
        <f>SUM(W382:W385)</f>
        <v>0</v>
      </c>
      <c r="X381" s="107">
        <f>SUM(X382:X385)</f>
        <v>0</v>
      </c>
      <c r="Y381" s="107">
        <f>SUM(Y382:Y385)</f>
        <v>0</v>
      </c>
      <c r="Z381" s="107">
        <f t="shared" si="148"/>
        <v>0</v>
      </c>
      <c r="AA381" s="107" t="e">
        <f t="shared" si="149"/>
        <v>#DIV/0!</v>
      </c>
      <c r="AB381" s="107"/>
      <c r="AC381" s="32"/>
      <c r="AD381" s="32"/>
      <c r="AE381" s="32"/>
      <c r="AF381" s="32"/>
      <c r="AG381" s="32"/>
      <c r="AH381" s="32"/>
    </row>
    <row r="382" spans="1:34" ht="30" customHeight="1">
      <c r="A382" s="51"/>
      <c r="B382" s="111" t="s">
        <v>428</v>
      </c>
      <c r="C382" s="412" t="s">
        <v>620</v>
      </c>
      <c r="D382" s="194" t="s">
        <v>621</v>
      </c>
      <c r="E382" s="113"/>
      <c r="F382" s="117"/>
      <c r="G382" s="118"/>
      <c r="H382" s="116">
        <f>F382*G382</f>
        <v>0</v>
      </c>
      <c r="I382" s="117"/>
      <c r="J382" s="118"/>
      <c r="K382" s="116">
        <f>I382*J382</f>
        <v>0</v>
      </c>
      <c r="L382" s="117"/>
      <c r="M382" s="118"/>
      <c r="N382" s="116">
        <f>L382*M382</f>
        <v>0</v>
      </c>
      <c r="O382" s="117"/>
      <c r="P382" s="118"/>
      <c r="Q382" s="116">
        <f>O382*P382</f>
        <v>0</v>
      </c>
      <c r="R382" s="117"/>
      <c r="S382" s="118"/>
      <c r="T382" s="116">
        <f>R382*S382</f>
        <v>0</v>
      </c>
      <c r="U382" s="117"/>
      <c r="V382" s="118"/>
      <c r="W382" s="116">
        <f>U382*V382</f>
        <v>0</v>
      </c>
      <c r="X382" s="119">
        <f>H382+N382+T382</f>
        <v>0</v>
      </c>
      <c r="Y382" s="120">
        <f>K382+Q382+W382</f>
        <v>0</v>
      </c>
      <c r="Z382" s="120">
        <f t="shared" si="148"/>
        <v>0</v>
      </c>
      <c r="AA382" s="121" t="e">
        <f t="shared" si="149"/>
        <v>#DIV/0!</v>
      </c>
      <c r="AB382" s="122"/>
      <c r="AC382" s="34"/>
      <c r="AD382" s="34"/>
      <c r="AE382" s="34"/>
      <c r="AF382" s="34"/>
      <c r="AG382" s="34"/>
      <c r="AH382" s="34"/>
    </row>
    <row r="383" spans="1:34" ht="30" customHeight="1">
      <c r="A383" s="51"/>
      <c r="B383" s="111" t="s">
        <v>428</v>
      </c>
      <c r="C383" s="412" t="s">
        <v>622</v>
      </c>
      <c r="D383" s="194" t="s">
        <v>621</v>
      </c>
      <c r="E383" s="113"/>
      <c r="F383" s="117"/>
      <c r="G383" s="118"/>
      <c r="H383" s="116">
        <f>F383*G383</f>
        <v>0</v>
      </c>
      <c r="I383" s="117"/>
      <c r="J383" s="118"/>
      <c r="K383" s="116">
        <f>I383*J383</f>
        <v>0</v>
      </c>
      <c r="L383" s="117"/>
      <c r="M383" s="118"/>
      <c r="N383" s="116">
        <f>L383*M383</f>
        <v>0</v>
      </c>
      <c r="O383" s="117"/>
      <c r="P383" s="118"/>
      <c r="Q383" s="116">
        <f>O383*P383</f>
        <v>0</v>
      </c>
      <c r="R383" s="117"/>
      <c r="S383" s="118"/>
      <c r="T383" s="116">
        <f>R383*S383</f>
        <v>0</v>
      </c>
      <c r="U383" s="117"/>
      <c r="V383" s="118"/>
      <c r="W383" s="116">
        <f>U383*V383</f>
        <v>0</v>
      </c>
      <c r="X383" s="119">
        <f>H383+N383+T383</f>
        <v>0</v>
      </c>
      <c r="Y383" s="120">
        <f>K383+Q383+W383</f>
        <v>0</v>
      </c>
      <c r="Z383" s="120">
        <f t="shared" si="148"/>
        <v>0</v>
      </c>
      <c r="AA383" s="121" t="e">
        <f t="shared" si="149"/>
        <v>#DIV/0!</v>
      </c>
      <c r="AB383" s="122"/>
      <c r="AC383" s="34"/>
      <c r="AD383" s="34"/>
      <c r="AE383" s="34"/>
      <c r="AF383" s="34"/>
      <c r="AG383" s="34"/>
      <c r="AH383" s="34"/>
    </row>
    <row r="384" spans="1:34" ht="30" customHeight="1">
      <c r="A384" s="51"/>
      <c r="B384" s="130" t="s">
        <v>428</v>
      </c>
      <c r="C384" s="413" t="s">
        <v>623</v>
      </c>
      <c r="D384" s="194" t="s">
        <v>621</v>
      </c>
      <c r="E384" s="131"/>
      <c r="F384" s="132"/>
      <c r="G384" s="133"/>
      <c r="H384" s="134">
        <f>F384*G384</f>
        <v>0</v>
      </c>
      <c r="I384" s="132"/>
      <c r="J384" s="133"/>
      <c r="K384" s="134">
        <f>I384*J384</f>
        <v>0</v>
      </c>
      <c r="L384" s="132"/>
      <c r="M384" s="133"/>
      <c r="N384" s="134">
        <f>L384*M384</f>
        <v>0</v>
      </c>
      <c r="O384" s="132"/>
      <c r="P384" s="133"/>
      <c r="Q384" s="134">
        <f>O384*P384</f>
        <v>0</v>
      </c>
      <c r="R384" s="132"/>
      <c r="S384" s="133"/>
      <c r="T384" s="134">
        <f>R384*S384</f>
        <v>0</v>
      </c>
      <c r="U384" s="132"/>
      <c r="V384" s="133"/>
      <c r="W384" s="134">
        <f>U384*V384</f>
        <v>0</v>
      </c>
      <c r="X384" s="135">
        <f>H384+N384+T384</f>
        <v>0</v>
      </c>
      <c r="Y384" s="120">
        <f>K384+Q384+W384</f>
        <v>0</v>
      </c>
      <c r="Z384" s="120">
        <f t="shared" si="148"/>
        <v>0</v>
      </c>
      <c r="AA384" s="121" t="e">
        <f t="shared" si="149"/>
        <v>#DIV/0!</v>
      </c>
      <c r="AB384" s="136"/>
      <c r="AC384" s="34"/>
      <c r="AD384" s="34"/>
      <c r="AE384" s="34"/>
      <c r="AF384" s="34"/>
      <c r="AG384" s="34"/>
      <c r="AH384" s="34"/>
    </row>
    <row r="385" spans="1:34" ht="30" customHeight="1">
      <c r="A385" s="51"/>
      <c r="B385" s="130" t="s">
        <v>428</v>
      </c>
      <c r="C385" s="413" t="s">
        <v>624</v>
      </c>
      <c r="D385" s="195" t="s">
        <v>625</v>
      </c>
      <c r="E385" s="144"/>
      <c r="F385" s="132"/>
      <c r="G385" s="133">
        <v>0.22</v>
      </c>
      <c r="H385" s="134">
        <f>F385*G385</f>
        <v>0</v>
      </c>
      <c r="I385" s="132"/>
      <c r="J385" s="133">
        <v>0.22</v>
      </c>
      <c r="K385" s="134">
        <f>I385*J385</f>
        <v>0</v>
      </c>
      <c r="L385" s="132"/>
      <c r="M385" s="133">
        <v>0.22</v>
      </c>
      <c r="N385" s="134">
        <f>L385*M385</f>
        <v>0</v>
      </c>
      <c r="O385" s="132"/>
      <c r="P385" s="133">
        <v>0.22</v>
      </c>
      <c r="Q385" s="134">
        <f>O385*P385</f>
        <v>0</v>
      </c>
      <c r="R385" s="132"/>
      <c r="S385" s="133">
        <v>0.22</v>
      </c>
      <c r="T385" s="134">
        <f>R385*S385</f>
        <v>0</v>
      </c>
      <c r="U385" s="132"/>
      <c r="V385" s="133">
        <v>0.22</v>
      </c>
      <c r="W385" s="134">
        <f>U385*V385</f>
        <v>0</v>
      </c>
      <c r="X385" s="135">
        <f>H385+N385+T385</f>
        <v>0</v>
      </c>
      <c r="Y385" s="120">
        <f>K385+Q385+W385</f>
        <v>0</v>
      </c>
      <c r="Z385" s="120">
        <f t="shared" si="148"/>
        <v>0</v>
      </c>
      <c r="AA385" s="121" t="e">
        <f t="shared" si="149"/>
        <v>#DIV/0!</v>
      </c>
      <c r="AB385" s="148"/>
      <c r="AC385" s="34"/>
      <c r="AD385" s="34"/>
      <c r="AE385" s="34"/>
      <c r="AF385" s="34"/>
      <c r="AG385" s="34"/>
      <c r="AH385" s="34"/>
    </row>
    <row r="386" spans="1:34" ht="30" customHeight="1">
      <c r="A386" s="51"/>
      <c r="B386" s="102" t="s">
        <v>425</v>
      </c>
      <c r="C386" s="415" t="s">
        <v>626</v>
      </c>
      <c r="D386" s="38" t="s">
        <v>627</v>
      </c>
      <c r="E386" s="137"/>
      <c r="F386" s="138">
        <f>SUM(F387:F389)</f>
        <v>0</v>
      </c>
      <c r="G386" s="139"/>
      <c r="H386" s="140">
        <f>SUM(H387:H389)</f>
        <v>0</v>
      </c>
      <c r="I386" s="138">
        <f>SUM(I387:I389)</f>
        <v>0</v>
      </c>
      <c r="J386" s="139"/>
      <c r="K386" s="140">
        <f>SUM(K387:K389)</f>
        <v>0</v>
      </c>
      <c r="L386" s="138">
        <f>SUM(L387:L389)</f>
        <v>0</v>
      </c>
      <c r="M386" s="139"/>
      <c r="N386" s="140">
        <f>SUM(N387:N389)</f>
        <v>0</v>
      </c>
      <c r="O386" s="138">
        <f>SUM(O387:O389)</f>
        <v>0</v>
      </c>
      <c r="P386" s="139"/>
      <c r="Q386" s="140">
        <f>SUM(Q387:Q389)</f>
        <v>0</v>
      </c>
      <c r="R386" s="138">
        <f>SUM(R387:R389)</f>
        <v>0</v>
      </c>
      <c r="S386" s="139"/>
      <c r="T386" s="140">
        <f>SUM(T387:T389)</f>
        <v>0</v>
      </c>
      <c r="U386" s="138">
        <f>SUM(U387:U389)</f>
        <v>0</v>
      </c>
      <c r="V386" s="139"/>
      <c r="W386" s="140">
        <f>SUM(W387:W389)</f>
        <v>0</v>
      </c>
      <c r="X386" s="140">
        <f>SUM(X387:X389)</f>
        <v>0</v>
      </c>
      <c r="Y386" s="140">
        <f>SUM(Y387:Y389)</f>
        <v>0</v>
      </c>
      <c r="Z386" s="140">
        <f t="shared" si="148"/>
        <v>0</v>
      </c>
      <c r="AA386" s="140" t="e">
        <f t="shared" si="149"/>
        <v>#DIV/0!</v>
      </c>
      <c r="AB386" s="333"/>
      <c r="AC386" s="32"/>
      <c r="AD386" s="32"/>
      <c r="AE386" s="32"/>
      <c r="AF386" s="32"/>
      <c r="AG386" s="32"/>
      <c r="AH386" s="32"/>
    </row>
    <row r="387" spans="1:34" ht="30" customHeight="1">
      <c r="A387" s="51"/>
      <c r="B387" s="111" t="s">
        <v>428</v>
      </c>
      <c r="C387" s="412" t="s">
        <v>628</v>
      </c>
      <c r="D387" s="194" t="s">
        <v>629</v>
      </c>
      <c r="E387" s="113"/>
      <c r="F387" s="117"/>
      <c r="G387" s="118"/>
      <c r="H387" s="116">
        <f>F387*G387</f>
        <v>0</v>
      </c>
      <c r="I387" s="117"/>
      <c r="J387" s="118"/>
      <c r="K387" s="116">
        <f>I387*J387</f>
        <v>0</v>
      </c>
      <c r="L387" s="117"/>
      <c r="M387" s="118"/>
      <c r="N387" s="116">
        <f>L387*M387</f>
        <v>0</v>
      </c>
      <c r="O387" s="117"/>
      <c r="P387" s="118"/>
      <c r="Q387" s="116">
        <f>O387*P387</f>
        <v>0</v>
      </c>
      <c r="R387" s="117"/>
      <c r="S387" s="118"/>
      <c r="T387" s="116">
        <f>R387*S387</f>
        <v>0</v>
      </c>
      <c r="U387" s="117"/>
      <c r="V387" s="118"/>
      <c r="W387" s="116">
        <f>U387*V387</f>
        <v>0</v>
      </c>
      <c r="X387" s="119">
        <f>H387+N387+T387</f>
        <v>0</v>
      </c>
      <c r="Y387" s="120">
        <f>K387+Q387+W387</f>
        <v>0</v>
      </c>
      <c r="Z387" s="120">
        <f t="shared" si="148"/>
        <v>0</v>
      </c>
      <c r="AA387" s="121" t="e">
        <f t="shared" si="149"/>
        <v>#DIV/0!</v>
      </c>
      <c r="AB387" s="324"/>
      <c r="AC387" s="34"/>
      <c r="AD387" s="34"/>
      <c r="AE387" s="34"/>
      <c r="AF387" s="34"/>
      <c r="AG387" s="34"/>
      <c r="AH387" s="34"/>
    </row>
    <row r="388" spans="1:34" ht="30" customHeight="1">
      <c r="A388" s="51"/>
      <c r="B388" s="111" t="s">
        <v>428</v>
      </c>
      <c r="C388" s="412" t="s">
        <v>630</v>
      </c>
      <c r="D388" s="194" t="s">
        <v>629</v>
      </c>
      <c r="E388" s="113"/>
      <c r="F388" s="117"/>
      <c r="G388" s="118"/>
      <c r="H388" s="116">
        <f>F388*G388</f>
        <v>0</v>
      </c>
      <c r="I388" s="117"/>
      <c r="J388" s="118"/>
      <c r="K388" s="116">
        <f>I388*J388</f>
        <v>0</v>
      </c>
      <c r="L388" s="117"/>
      <c r="M388" s="118"/>
      <c r="N388" s="116">
        <f>L388*M388</f>
        <v>0</v>
      </c>
      <c r="O388" s="117"/>
      <c r="P388" s="118"/>
      <c r="Q388" s="116">
        <f>O388*P388</f>
        <v>0</v>
      </c>
      <c r="R388" s="117"/>
      <c r="S388" s="118"/>
      <c r="T388" s="116">
        <f>R388*S388</f>
        <v>0</v>
      </c>
      <c r="U388" s="117"/>
      <c r="V388" s="118"/>
      <c r="W388" s="116">
        <f>U388*V388</f>
        <v>0</v>
      </c>
      <c r="X388" s="119">
        <f>H388+N388+T388</f>
        <v>0</v>
      </c>
      <c r="Y388" s="120">
        <f>K388+Q388+W388</f>
        <v>0</v>
      </c>
      <c r="Z388" s="120">
        <f t="shared" si="148"/>
        <v>0</v>
      </c>
      <c r="AA388" s="121" t="e">
        <f t="shared" si="149"/>
        <v>#DIV/0!</v>
      </c>
      <c r="AB388" s="324"/>
      <c r="AC388" s="34"/>
      <c r="AD388" s="34"/>
      <c r="AE388" s="34"/>
      <c r="AF388" s="34"/>
      <c r="AG388" s="34"/>
      <c r="AH388" s="34"/>
    </row>
    <row r="389" spans="1:34" ht="30" customHeight="1">
      <c r="A389" s="51"/>
      <c r="B389" s="130" t="s">
        <v>428</v>
      </c>
      <c r="C389" s="413" t="s">
        <v>631</v>
      </c>
      <c r="D389" s="36" t="s">
        <v>629</v>
      </c>
      <c r="E389" s="131"/>
      <c r="F389" s="132"/>
      <c r="G389" s="133"/>
      <c r="H389" s="134">
        <f>F389*G389</f>
        <v>0</v>
      </c>
      <c r="I389" s="132"/>
      <c r="J389" s="133"/>
      <c r="K389" s="134">
        <f>I389*J389</f>
        <v>0</v>
      </c>
      <c r="L389" s="132"/>
      <c r="M389" s="133"/>
      <c r="N389" s="134">
        <f>L389*M389</f>
        <v>0</v>
      </c>
      <c r="O389" s="132"/>
      <c r="P389" s="133"/>
      <c r="Q389" s="134">
        <f>O389*P389</f>
        <v>0</v>
      </c>
      <c r="R389" s="132"/>
      <c r="S389" s="133"/>
      <c r="T389" s="134">
        <f>R389*S389</f>
        <v>0</v>
      </c>
      <c r="U389" s="132"/>
      <c r="V389" s="133"/>
      <c r="W389" s="134">
        <f>U389*V389</f>
        <v>0</v>
      </c>
      <c r="X389" s="135">
        <f>H389+N389+T389</f>
        <v>0</v>
      </c>
      <c r="Y389" s="120">
        <f>K389+Q389+W389</f>
        <v>0</v>
      </c>
      <c r="Z389" s="120">
        <f t="shared" si="148"/>
        <v>0</v>
      </c>
      <c r="AA389" s="121" t="e">
        <f t="shared" si="149"/>
        <v>#DIV/0!</v>
      </c>
      <c r="AB389" s="325"/>
      <c r="AC389" s="34"/>
      <c r="AD389" s="34"/>
      <c r="AE389" s="34"/>
      <c r="AF389" s="34"/>
      <c r="AG389" s="34"/>
      <c r="AH389" s="34"/>
    </row>
    <row r="390" spans="1:34" ht="30" customHeight="1" thickBot="1">
      <c r="A390" s="51"/>
      <c r="B390" s="102" t="s">
        <v>425</v>
      </c>
      <c r="C390" s="415" t="s">
        <v>632</v>
      </c>
      <c r="D390" s="40" t="s">
        <v>608</v>
      </c>
      <c r="E390" s="137"/>
      <c r="F390" s="138">
        <f>SUM(F391:F513)</f>
        <v>142046</v>
      </c>
      <c r="G390" s="139"/>
      <c r="H390" s="140">
        <f>SUM(H391:H514)</f>
        <v>2610704</v>
      </c>
      <c r="I390" s="138">
        <f>SUM(I391:I513)</f>
        <v>141970</v>
      </c>
      <c r="J390" s="139"/>
      <c r="K390" s="140">
        <f>SUM(K391:K514)</f>
        <v>2235914</v>
      </c>
      <c r="L390" s="138">
        <f>SUM(L391:L513)</f>
        <v>260</v>
      </c>
      <c r="M390" s="139"/>
      <c r="N390" s="140">
        <f>SUM(N391:N514)</f>
        <v>1253660</v>
      </c>
      <c r="O390" s="138">
        <f>SUM(O391:O513)</f>
        <v>238</v>
      </c>
      <c r="P390" s="139"/>
      <c r="Q390" s="140">
        <f>SUM(Q391:Q514)</f>
        <v>1136160</v>
      </c>
      <c r="R390" s="138">
        <f>SUM(R391:R513)</f>
        <v>0</v>
      </c>
      <c r="S390" s="139"/>
      <c r="T390" s="140">
        <f>SUM(T391:T514)</f>
        <v>0</v>
      </c>
      <c r="U390" s="138">
        <f>SUM(U391:U513)</f>
        <v>0</v>
      </c>
      <c r="V390" s="139"/>
      <c r="W390" s="140">
        <f>SUM(W391:W514)</f>
        <v>0</v>
      </c>
      <c r="X390" s="140">
        <f>SUM(X391:X514)</f>
        <v>3864364</v>
      </c>
      <c r="Y390" s="140">
        <f>SUM(Y391:Y514)</f>
        <v>3372074</v>
      </c>
      <c r="Z390" s="140">
        <f t="shared" si="148"/>
        <v>492290</v>
      </c>
      <c r="AA390" s="140">
        <f t="shared" si="149"/>
        <v>0.12739224358781936</v>
      </c>
      <c r="AB390" s="333"/>
      <c r="AC390" s="32"/>
      <c r="AD390" s="32"/>
      <c r="AE390" s="32"/>
      <c r="AF390" s="32"/>
      <c r="AG390" s="32"/>
      <c r="AH390" s="32"/>
    </row>
    <row r="391" spans="1:34" ht="161.4" customHeight="1">
      <c r="A391" s="51" t="s">
        <v>824</v>
      </c>
      <c r="B391" s="111" t="s">
        <v>428</v>
      </c>
      <c r="C391" s="334" t="s">
        <v>840</v>
      </c>
      <c r="D391" s="335" t="s">
        <v>841</v>
      </c>
      <c r="E391" s="336" t="s">
        <v>493</v>
      </c>
      <c r="F391" s="337">
        <v>20</v>
      </c>
      <c r="G391" s="338">
        <v>8500</v>
      </c>
      <c r="H391" s="116">
        <f t="shared" ref="H391:H429" si="150">F391*G391</f>
        <v>170000</v>
      </c>
      <c r="I391" s="206">
        <v>1</v>
      </c>
      <c r="J391" s="158">
        <v>93500</v>
      </c>
      <c r="K391" s="116">
        <f t="shared" ref="K391:K422" si="151">I391*J391</f>
        <v>93500</v>
      </c>
      <c r="L391" s="338">
        <v>10</v>
      </c>
      <c r="M391" s="338">
        <v>8500</v>
      </c>
      <c r="N391" s="116">
        <f t="shared" ref="N391:N422" si="152">L391*M391</f>
        <v>85000</v>
      </c>
      <c r="O391" s="206">
        <v>1</v>
      </c>
      <c r="P391" s="158">
        <v>85000</v>
      </c>
      <c r="Q391" s="116">
        <f t="shared" ref="Q391:Q422" si="153">O391*P391</f>
        <v>85000</v>
      </c>
      <c r="R391" s="117"/>
      <c r="S391" s="118"/>
      <c r="T391" s="116">
        <f t="shared" ref="T391:T422" si="154">R391*S391</f>
        <v>0</v>
      </c>
      <c r="U391" s="117"/>
      <c r="V391" s="118"/>
      <c r="W391" s="116">
        <f t="shared" ref="W391:W422" si="155">U391*V391</f>
        <v>0</v>
      </c>
      <c r="X391" s="119">
        <f t="shared" ref="X391:X422" si="156">H391+N391+T391</f>
        <v>255000</v>
      </c>
      <c r="Y391" s="120">
        <f t="shared" ref="Y391:Y422" si="157">K391+Q391+W391</f>
        <v>178500</v>
      </c>
      <c r="Z391" s="120">
        <f t="shared" si="148"/>
        <v>76500</v>
      </c>
      <c r="AA391" s="121">
        <f t="shared" si="149"/>
        <v>0.3</v>
      </c>
      <c r="AB391" s="401" t="s">
        <v>331</v>
      </c>
      <c r="AC391" s="34"/>
      <c r="AD391" s="34"/>
      <c r="AE391" s="34"/>
      <c r="AF391" s="34"/>
      <c r="AG391" s="34"/>
      <c r="AH391" s="34"/>
    </row>
    <row r="392" spans="1:34" ht="54" customHeight="1">
      <c r="A392" s="51" t="s">
        <v>824</v>
      </c>
      <c r="B392" s="111" t="s">
        <v>428</v>
      </c>
      <c r="C392" s="339" t="s">
        <v>842</v>
      </c>
      <c r="D392" s="340" t="s">
        <v>843</v>
      </c>
      <c r="E392" s="341" t="s">
        <v>493</v>
      </c>
      <c r="F392" s="342">
        <v>1</v>
      </c>
      <c r="G392" s="220">
        <v>155000</v>
      </c>
      <c r="H392" s="116">
        <f t="shared" si="150"/>
        <v>155000</v>
      </c>
      <c r="I392" s="160">
        <v>1</v>
      </c>
      <c r="J392" s="115">
        <v>155000</v>
      </c>
      <c r="K392" s="116">
        <f t="shared" si="151"/>
        <v>155000</v>
      </c>
      <c r="L392" s="220"/>
      <c r="M392" s="220"/>
      <c r="N392" s="116">
        <f t="shared" si="152"/>
        <v>0</v>
      </c>
      <c r="O392" s="160"/>
      <c r="P392" s="115"/>
      <c r="Q392" s="116">
        <f t="shared" si="153"/>
        <v>0</v>
      </c>
      <c r="R392" s="117"/>
      <c r="S392" s="118"/>
      <c r="T392" s="116">
        <f t="shared" si="154"/>
        <v>0</v>
      </c>
      <c r="U392" s="117"/>
      <c r="V392" s="118"/>
      <c r="W392" s="116">
        <f t="shared" si="155"/>
        <v>0</v>
      </c>
      <c r="X392" s="119">
        <f t="shared" si="156"/>
        <v>155000</v>
      </c>
      <c r="Y392" s="120">
        <f t="shared" si="157"/>
        <v>155000</v>
      </c>
      <c r="Z392" s="120">
        <f t="shared" ref="Z392:Z423" si="158">X392-Y392</f>
        <v>0</v>
      </c>
      <c r="AA392" s="121">
        <f t="shared" ref="AA392:AA423" si="159">Z392/X392</f>
        <v>0</v>
      </c>
      <c r="AB392" s="324"/>
      <c r="AC392" s="34"/>
      <c r="AD392" s="34"/>
      <c r="AE392" s="34"/>
      <c r="AF392" s="34"/>
      <c r="AG392" s="34"/>
      <c r="AH392" s="34"/>
    </row>
    <row r="393" spans="1:34" ht="76.8" customHeight="1">
      <c r="A393" s="51" t="s">
        <v>824</v>
      </c>
      <c r="B393" s="111" t="s">
        <v>428</v>
      </c>
      <c r="C393" s="339" t="s">
        <v>844</v>
      </c>
      <c r="D393" s="249" t="s">
        <v>845</v>
      </c>
      <c r="E393" s="343" t="s">
        <v>493</v>
      </c>
      <c r="F393" s="344">
        <v>1</v>
      </c>
      <c r="G393" s="345">
        <v>6440</v>
      </c>
      <c r="H393" s="116">
        <f t="shared" si="150"/>
        <v>6440</v>
      </c>
      <c r="I393" s="160">
        <v>1</v>
      </c>
      <c r="J393" s="115">
        <v>6440</v>
      </c>
      <c r="K393" s="116">
        <f t="shared" si="151"/>
        <v>6440</v>
      </c>
      <c r="L393" s="346"/>
      <c r="M393" s="346"/>
      <c r="N393" s="116">
        <f t="shared" si="152"/>
        <v>0</v>
      </c>
      <c r="O393" s="160"/>
      <c r="P393" s="115"/>
      <c r="Q393" s="116">
        <f t="shared" si="153"/>
        <v>0</v>
      </c>
      <c r="R393" s="117"/>
      <c r="S393" s="118"/>
      <c r="T393" s="116">
        <f t="shared" si="154"/>
        <v>0</v>
      </c>
      <c r="U393" s="117"/>
      <c r="V393" s="118"/>
      <c r="W393" s="116">
        <f t="shared" si="155"/>
        <v>0</v>
      </c>
      <c r="X393" s="119">
        <f t="shared" si="156"/>
        <v>6440</v>
      </c>
      <c r="Y393" s="120">
        <f t="shared" si="157"/>
        <v>6440</v>
      </c>
      <c r="Z393" s="120">
        <f t="shared" si="158"/>
        <v>0</v>
      </c>
      <c r="AA393" s="121">
        <f t="shared" si="159"/>
        <v>0</v>
      </c>
      <c r="AB393" s="324"/>
      <c r="AC393" s="34"/>
      <c r="AD393" s="34"/>
      <c r="AE393" s="34"/>
      <c r="AF393" s="34"/>
      <c r="AG393" s="34"/>
      <c r="AH393" s="34"/>
    </row>
    <row r="394" spans="1:34" ht="99.6" customHeight="1">
      <c r="A394" s="51" t="s">
        <v>824</v>
      </c>
      <c r="B394" s="111" t="s">
        <v>428</v>
      </c>
      <c r="C394" s="339" t="s">
        <v>846</v>
      </c>
      <c r="D394" s="58" t="s">
        <v>847</v>
      </c>
      <c r="E394" s="343" t="s">
        <v>848</v>
      </c>
      <c r="F394" s="344">
        <v>9</v>
      </c>
      <c r="G394" s="345">
        <v>600</v>
      </c>
      <c r="H394" s="116">
        <f t="shared" si="150"/>
        <v>5400</v>
      </c>
      <c r="I394" s="344">
        <v>9</v>
      </c>
      <c r="J394" s="345">
        <v>600</v>
      </c>
      <c r="K394" s="116">
        <f t="shared" si="151"/>
        <v>5400</v>
      </c>
      <c r="L394" s="112"/>
      <c r="M394" s="112"/>
      <c r="N394" s="116">
        <f t="shared" si="152"/>
        <v>0</v>
      </c>
      <c r="O394" s="160"/>
      <c r="P394" s="115"/>
      <c r="Q394" s="116">
        <f t="shared" si="153"/>
        <v>0</v>
      </c>
      <c r="R394" s="117"/>
      <c r="S394" s="118"/>
      <c r="T394" s="116">
        <f t="shared" si="154"/>
        <v>0</v>
      </c>
      <c r="U394" s="117"/>
      <c r="V394" s="118"/>
      <c r="W394" s="116">
        <f t="shared" si="155"/>
        <v>0</v>
      </c>
      <c r="X394" s="119">
        <f t="shared" si="156"/>
        <v>5400</v>
      </c>
      <c r="Y394" s="120">
        <f t="shared" si="157"/>
        <v>5400</v>
      </c>
      <c r="Z394" s="120">
        <f t="shared" si="158"/>
        <v>0</v>
      </c>
      <c r="AA394" s="121">
        <f t="shared" si="159"/>
        <v>0</v>
      </c>
      <c r="AB394" s="324"/>
      <c r="AC394" s="34"/>
      <c r="AD394" s="34"/>
      <c r="AE394" s="34"/>
      <c r="AF394" s="34"/>
      <c r="AG394" s="34"/>
      <c r="AH394" s="34"/>
    </row>
    <row r="395" spans="1:34" ht="161.4" customHeight="1">
      <c r="A395" s="51" t="s">
        <v>824</v>
      </c>
      <c r="B395" s="111" t="s">
        <v>428</v>
      </c>
      <c r="C395" s="339" t="s">
        <v>849</v>
      </c>
      <c r="D395" s="58" t="s">
        <v>850</v>
      </c>
      <c r="E395" s="343" t="s">
        <v>848</v>
      </c>
      <c r="F395" s="344">
        <v>9</v>
      </c>
      <c r="G395" s="345">
        <v>250</v>
      </c>
      <c r="H395" s="116">
        <f t="shared" si="150"/>
        <v>2250</v>
      </c>
      <c r="I395" s="160">
        <v>9</v>
      </c>
      <c r="J395" s="115">
        <v>240</v>
      </c>
      <c r="K395" s="116">
        <f t="shared" si="151"/>
        <v>2160</v>
      </c>
      <c r="L395" s="112"/>
      <c r="M395" s="112"/>
      <c r="N395" s="116">
        <f t="shared" si="152"/>
        <v>0</v>
      </c>
      <c r="O395" s="160"/>
      <c r="P395" s="115"/>
      <c r="Q395" s="116">
        <f t="shared" si="153"/>
        <v>0</v>
      </c>
      <c r="R395" s="117"/>
      <c r="S395" s="118"/>
      <c r="T395" s="116">
        <f t="shared" si="154"/>
        <v>0</v>
      </c>
      <c r="U395" s="117"/>
      <c r="V395" s="118"/>
      <c r="W395" s="116">
        <f t="shared" si="155"/>
        <v>0</v>
      </c>
      <c r="X395" s="119">
        <f t="shared" si="156"/>
        <v>2250</v>
      </c>
      <c r="Y395" s="120">
        <f t="shared" si="157"/>
        <v>2160</v>
      </c>
      <c r="Z395" s="120">
        <f t="shared" si="158"/>
        <v>90</v>
      </c>
      <c r="AA395" s="121">
        <f t="shared" si="159"/>
        <v>0.04</v>
      </c>
      <c r="AB395" s="399" t="s">
        <v>332</v>
      </c>
      <c r="AC395" s="34"/>
      <c r="AD395" s="34"/>
      <c r="AE395" s="34"/>
      <c r="AF395" s="34"/>
      <c r="AG395" s="34"/>
      <c r="AH395" s="34"/>
    </row>
    <row r="396" spans="1:34" ht="100.2" customHeight="1">
      <c r="A396" s="51" t="s">
        <v>824</v>
      </c>
      <c r="B396" s="111" t="s">
        <v>428</v>
      </c>
      <c r="C396" s="339" t="s">
        <v>851</v>
      </c>
      <c r="D396" s="58" t="s">
        <v>852</v>
      </c>
      <c r="E396" s="343" t="s">
        <v>853</v>
      </c>
      <c r="F396" s="344"/>
      <c r="G396" s="345"/>
      <c r="H396" s="116">
        <f t="shared" si="150"/>
        <v>0</v>
      </c>
      <c r="I396" s="160"/>
      <c r="J396" s="115"/>
      <c r="K396" s="116">
        <f t="shared" si="151"/>
        <v>0</v>
      </c>
      <c r="L396" s="112">
        <v>1</v>
      </c>
      <c r="M396" s="112">
        <v>5200</v>
      </c>
      <c r="N396" s="116">
        <f t="shared" si="152"/>
        <v>5200</v>
      </c>
      <c r="O396" s="112">
        <v>1</v>
      </c>
      <c r="P396" s="112">
        <v>5200</v>
      </c>
      <c r="Q396" s="116">
        <f t="shared" si="153"/>
        <v>5200</v>
      </c>
      <c r="R396" s="117"/>
      <c r="S396" s="118"/>
      <c r="T396" s="116">
        <f t="shared" si="154"/>
        <v>0</v>
      </c>
      <c r="U396" s="117"/>
      <c r="V396" s="118"/>
      <c r="W396" s="116">
        <f t="shared" si="155"/>
        <v>0</v>
      </c>
      <c r="X396" s="119">
        <f t="shared" si="156"/>
        <v>5200</v>
      </c>
      <c r="Y396" s="120">
        <f t="shared" si="157"/>
        <v>5200</v>
      </c>
      <c r="Z396" s="120">
        <f t="shared" si="158"/>
        <v>0</v>
      </c>
      <c r="AA396" s="121">
        <f t="shared" si="159"/>
        <v>0</v>
      </c>
      <c r="AB396" s="324"/>
      <c r="AC396" s="34"/>
      <c r="AD396" s="34"/>
      <c r="AE396" s="34"/>
      <c r="AF396" s="34"/>
      <c r="AG396" s="34"/>
      <c r="AH396" s="34"/>
    </row>
    <row r="397" spans="1:34" ht="105" customHeight="1">
      <c r="A397" s="51" t="s">
        <v>824</v>
      </c>
      <c r="B397" s="111" t="s">
        <v>428</v>
      </c>
      <c r="C397" s="339" t="s">
        <v>854</v>
      </c>
      <c r="D397" s="58" t="s">
        <v>855</v>
      </c>
      <c r="E397" s="343" t="s">
        <v>853</v>
      </c>
      <c r="F397" s="344">
        <v>1</v>
      </c>
      <c r="G397" s="345">
        <v>41600</v>
      </c>
      <c r="H397" s="116">
        <f t="shared" si="150"/>
        <v>41600</v>
      </c>
      <c r="I397" s="344">
        <v>1</v>
      </c>
      <c r="J397" s="345">
        <v>41600</v>
      </c>
      <c r="K397" s="116">
        <f t="shared" si="151"/>
        <v>41600</v>
      </c>
      <c r="L397" s="112"/>
      <c r="M397" s="112"/>
      <c r="N397" s="116">
        <f t="shared" si="152"/>
        <v>0</v>
      </c>
      <c r="O397" s="160"/>
      <c r="P397" s="115"/>
      <c r="Q397" s="116">
        <f t="shared" si="153"/>
        <v>0</v>
      </c>
      <c r="R397" s="117"/>
      <c r="S397" s="118"/>
      <c r="T397" s="116">
        <f t="shared" si="154"/>
        <v>0</v>
      </c>
      <c r="U397" s="117"/>
      <c r="V397" s="118"/>
      <c r="W397" s="116">
        <f t="shared" si="155"/>
        <v>0</v>
      </c>
      <c r="X397" s="119">
        <f t="shared" si="156"/>
        <v>41600</v>
      </c>
      <c r="Y397" s="120">
        <f t="shared" si="157"/>
        <v>41600</v>
      </c>
      <c r="Z397" s="120">
        <f t="shared" si="158"/>
        <v>0</v>
      </c>
      <c r="AA397" s="121">
        <f t="shared" si="159"/>
        <v>0</v>
      </c>
      <c r="AB397" s="324"/>
      <c r="AC397" s="34"/>
      <c r="AD397" s="34"/>
      <c r="AE397" s="34"/>
      <c r="AF397" s="34"/>
      <c r="AG397" s="34"/>
      <c r="AH397" s="34"/>
    </row>
    <row r="398" spans="1:34" ht="51.6" customHeight="1">
      <c r="A398" s="51" t="s">
        <v>824</v>
      </c>
      <c r="B398" s="111" t="s">
        <v>428</v>
      </c>
      <c r="C398" s="339" t="s">
        <v>856</v>
      </c>
      <c r="D398" s="58" t="s">
        <v>857</v>
      </c>
      <c r="E398" s="343" t="s">
        <v>853</v>
      </c>
      <c r="F398" s="255"/>
      <c r="G398" s="112"/>
      <c r="H398" s="116">
        <f t="shared" si="150"/>
        <v>0</v>
      </c>
      <c r="I398" s="160"/>
      <c r="J398" s="115"/>
      <c r="K398" s="116">
        <f t="shared" si="151"/>
        <v>0</v>
      </c>
      <c r="L398" s="346">
        <v>1</v>
      </c>
      <c r="M398" s="345">
        <v>186000</v>
      </c>
      <c r="N398" s="116">
        <f t="shared" si="152"/>
        <v>186000</v>
      </c>
      <c r="O398" s="346">
        <v>1</v>
      </c>
      <c r="P398" s="345">
        <v>186000</v>
      </c>
      <c r="Q398" s="116">
        <f t="shared" si="153"/>
        <v>186000</v>
      </c>
      <c r="R398" s="117"/>
      <c r="S398" s="118"/>
      <c r="T398" s="116">
        <f t="shared" si="154"/>
        <v>0</v>
      </c>
      <c r="U398" s="117"/>
      <c r="V398" s="118"/>
      <c r="W398" s="116">
        <f t="shared" si="155"/>
        <v>0</v>
      </c>
      <c r="X398" s="119">
        <f t="shared" si="156"/>
        <v>186000</v>
      </c>
      <c r="Y398" s="120">
        <f t="shared" si="157"/>
        <v>186000</v>
      </c>
      <c r="Z398" s="120">
        <f t="shared" si="158"/>
        <v>0</v>
      </c>
      <c r="AA398" s="121">
        <f t="shared" si="159"/>
        <v>0</v>
      </c>
      <c r="AB398" s="324"/>
      <c r="AC398" s="34"/>
      <c r="AD398" s="34"/>
      <c r="AE398" s="34"/>
      <c r="AF398" s="34"/>
      <c r="AG398" s="34"/>
      <c r="AH398" s="34"/>
    </row>
    <row r="399" spans="1:34" ht="76.8" customHeight="1">
      <c r="A399" s="51" t="s">
        <v>824</v>
      </c>
      <c r="B399" s="111" t="s">
        <v>428</v>
      </c>
      <c r="C399" s="339" t="s">
        <v>858</v>
      </c>
      <c r="D399" s="58" t="s">
        <v>859</v>
      </c>
      <c r="E399" s="343" t="s">
        <v>853</v>
      </c>
      <c r="F399" s="255"/>
      <c r="G399" s="112"/>
      <c r="H399" s="116">
        <f t="shared" si="150"/>
        <v>0</v>
      </c>
      <c r="I399" s="160"/>
      <c r="J399" s="115"/>
      <c r="K399" s="116">
        <f t="shared" si="151"/>
        <v>0</v>
      </c>
      <c r="L399" s="346">
        <v>1</v>
      </c>
      <c r="M399" s="345">
        <v>6440</v>
      </c>
      <c r="N399" s="116">
        <f t="shared" si="152"/>
        <v>6440</v>
      </c>
      <c r="O399" s="346">
        <v>1</v>
      </c>
      <c r="P399" s="345">
        <v>6440</v>
      </c>
      <c r="Q399" s="116">
        <f t="shared" si="153"/>
        <v>6440</v>
      </c>
      <c r="R399" s="117"/>
      <c r="S399" s="118"/>
      <c r="T399" s="116">
        <f t="shared" si="154"/>
        <v>0</v>
      </c>
      <c r="U399" s="117"/>
      <c r="V399" s="118"/>
      <c r="W399" s="116">
        <f t="shared" si="155"/>
        <v>0</v>
      </c>
      <c r="X399" s="119">
        <f t="shared" si="156"/>
        <v>6440</v>
      </c>
      <c r="Y399" s="120">
        <f t="shared" si="157"/>
        <v>6440</v>
      </c>
      <c r="Z399" s="120">
        <f t="shared" si="158"/>
        <v>0</v>
      </c>
      <c r="AA399" s="121">
        <f t="shared" si="159"/>
        <v>0</v>
      </c>
      <c r="AB399" s="324"/>
      <c r="AC399" s="34"/>
      <c r="AD399" s="34"/>
      <c r="AE399" s="34"/>
      <c r="AF399" s="34"/>
      <c r="AG399" s="34"/>
      <c r="AH399" s="34"/>
    </row>
    <row r="400" spans="1:34" ht="86.4" customHeight="1">
      <c r="A400" s="51" t="s">
        <v>824</v>
      </c>
      <c r="B400" s="111" t="s">
        <v>428</v>
      </c>
      <c r="C400" s="339" t="s">
        <v>860</v>
      </c>
      <c r="D400" s="58" t="s">
        <v>861</v>
      </c>
      <c r="E400" s="343" t="s">
        <v>848</v>
      </c>
      <c r="F400" s="255"/>
      <c r="G400" s="112"/>
      <c r="H400" s="116">
        <f t="shared" si="150"/>
        <v>0</v>
      </c>
      <c r="I400" s="160"/>
      <c r="J400" s="115"/>
      <c r="K400" s="116">
        <f t="shared" si="151"/>
        <v>0</v>
      </c>
      <c r="L400" s="346">
        <v>8</v>
      </c>
      <c r="M400" s="345">
        <v>600</v>
      </c>
      <c r="N400" s="116">
        <f t="shared" si="152"/>
        <v>4800</v>
      </c>
      <c r="O400" s="160">
        <v>8</v>
      </c>
      <c r="P400" s="115">
        <v>600</v>
      </c>
      <c r="Q400" s="116">
        <f t="shared" si="153"/>
        <v>4800</v>
      </c>
      <c r="R400" s="117"/>
      <c r="S400" s="118"/>
      <c r="T400" s="116">
        <f t="shared" si="154"/>
        <v>0</v>
      </c>
      <c r="U400" s="117"/>
      <c r="V400" s="118"/>
      <c r="W400" s="116">
        <f t="shared" si="155"/>
        <v>0</v>
      </c>
      <c r="X400" s="119">
        <f t="shared" si="156"/>
        <v>4800</v>
      </c>
      <c r="Y400" s="120">
        <f t="shared" si="157"/>
        <v>4800</v>
      </c>
      <c r="Z400" s="120">
        <f t="shared" si="158"/>
        <v>0</v>
      </c>
      <c r="AA400" s="121">
        <f t="shared" si="159"/>
        <v>0</v>
      </c>
      <c r="AB400" s="324"/>
      <c r="AC400" s="34"/>
      <c r="AD400" s="34"/>
      <c r="AE400" s="34"/>
      <c r="AF400" s="34"/>
      <c r="AG400" s="34"/>
      <c r="AH400" s="34"/>
    </row>
    <row r="401" spans="1:34" ht="150" customHeight="1">
      <c r="A401" s="51" t="s">
        <v>824</v>
      </c>
      <c r="B401" s="111" t="s">
        <v>428</v>
      </c>
      <c r="C401" s="339" t="s">
        <v>862</v>
      </c>
      <c r="D401" s="58" t="s">
        <v>863</v>
      </c>
      <c r="E401" s="343" t="s">
        <v>848</v>
      </c>
      <c r="F401" s="255">
        <v>8</v>
      </c>
      <c r="G401" s="112">
        <v>250</v>
      </c>
      <c r="H401" s="116">
        <f t="shared" si="150"/>
        <v>2000</v>
      </c>
      <c r="I401" s="160">
        <v>8</v>
      </c>
      <c r="J401" s="115">
        <v>240</v>
      </c>
      <c r="K401" s="116">
        <f t="shared" si="151"/>
        <v>1920</v>
      </c>
      <c r="L401" s="346"/>
      <c r="M401" s="345"/>
      <c r="N401" s="116">
        <f t="shared" si="152"/>
        <v>0</v>
      </c>
      <c r="O401" s="160"/>
      <c r="P401" s="115"/>
      <c r="Q401" s="116">
        <f t="shared" si="153"/>
        <v>0</v>
      </c>
      <c r="R401" s="117"/>
      <c r="S401" s="118"/>
      <c r="T401" s="116">
        <f t="shared" si="154"/>
        <v>0</v>
      </c>
      <c r="U401" s="117"/>
      <c r="V401" s="118"/>
      <c r="W401" s="116">
        <f t="shared" si="155"/>
        <v>0</v>
      </c>
      <c r="X401" s="119">
        <f t="shared" si="156"/>
        <v>2000</v>
      </c>
      <c r="Y401" s="120">
        <f t="shared" si="157"/>
        <v>1920</v>
      </c>
      <c r="Z401" s="120">
        <f t="shared" si="158"/>
        <v>80</v>
      </c>
      <c r="AA401" s="121">
        <f t="shared" si="159"/>
        <v>0.04</v>
      </c>
      <c r="AB401" s="399" t="s">
        <v>332</v>
      </c>
      <c r="AC401" s="34"/>
      <c r="AD401" s="34"/>
      <c r="AE401" s="34"/>
      <c r="AF401" s="34"/>
      <c r="AG401" s="34"/>
      <c r="AH401" s="34"/>
    </row>
    <row r="402" spans="1:34" ht="101.4" customHeight="1">
      <c r="A402" s="51" t="s">
        <v>824</v>
      </c>
      <c r="B402" s="111" t="s">
        <v>428</v>
      </c>
      <c r="C402" s="339" t="s">
        <v>864</v>
      </c>
      <c r="D402" s="58" t="s">
        <v>865</v>
      </c>
      <c r="E402" s="343" t="s">
        <v>493</v>
      </c>
      <c r="F402" s="255"/>
      <c r="G402" s="112"/>
      <c r="H402" s="116">
        <f t="shared" si="150"/>
        <v>0</v>
      </c>
      <c r="I402" s="160"/>
      <c r="J402" s="115"/>
      <c r="K402" s="116">
        <f t="shared" si="151"/>
        <v>0</v>
      </c>
      <c r="L402" s="346">
        <v>1</v>
      </c>
      <c r="M402" s="345">
        <v>6300</v>
      </c>
      <c r="N402" s="116">
        <f t="shared" si="152"/>
        <v>6300</v>
      </c>
      <c r="O402" s="346">
        <v>1</v>
      </c>
      <c r="P402" s="345">
        <v>6300</v>
      </c>
      <c r="Q402" s="116">
        <f t="shared" si="153"/>
        <v>6300</v>
      </c>
      <c r="R402" s="117"/>
      <c r="S402" s="118"/>
      <c r="T402" s="116">
        <f t="shared" si="154"/>
        <v>0</v>
      </c>
      <c r="U402" s="117"/>
      <c r="V402" s="118"/>
      <c r="W402" s="116">
        <f t="shared" si="155"/>
        <v>0</v>
      </c>
      <c r="X402" s="119">
        <f t="shared" si="156"/>
        <v>6300</v>
      </c>
      <c r="Y402" s="120">
        <f t="shared" si="157"/>
        <v>6300</v>
      </c>
      <c r="Z402" s="120">
        <f t="shared" si="158"/>
        <v>0</v>
      </c>
      <c r="AA402" s="121">
        <f t="shared" si="159"/>
        <v>0</v>
      </c>
      <c r="AB402" s="324"/>
      <c r="AC402" s="34"/>
      <c r="AD402" s="34"/>
      <c r="AE402" s="34"/>
      <c r="AF402" s="34"/>
      <c r="AG402" s="34"/>
      <c r="AH402" s="34"/>
    </row>
    <row r="403" spans="1:34" ht="89.4" customHeight="1">
      <c r="A403" s="51" t="s">
        <v>824</v>
      </c>
      <c r="B403" s="111" t="s">
        <v>428</v>
      </c>
      <c r="C403" s="339" t="s">
        <v>866</v>
      </c>
      <c r="D403" s="58" t="s">
        <v>867</v>
      </c>
      <c r="E403" s="343" t="s">
        <v>493</v>
      </c>
      <c r="F403" s="255"/>
      <c r="G403" s="112"/>
      <c r="H403" s="116">
        <f t="shared" si="150"/>
        <v>0</v>
      </c>
      <c r="I403" s="160"/>
      <c r="J403" s="115"/>
      <c r="K403" s="116">
        <f t="shared" si="151"/>
        <v>0</v>
      </c>
      <c r="L403" s="346">
        <v>1</v>
      </c>
      <c r="M403" s="345">
        <v>16000</v>
      </c>
      <c r="N403" s="116">
        <f t="shared" si="152"/>
        <v>16000</v>
      </c>
      <c r="O403" s="160">
        <v>1</v>
      </c>
      <c r="P403" s="115">
        <v>16000</v>
      </c>
      <c r="Q403" s="116">
        <f t="shared" si="153"/>
        <v>16000</v>
      </c>
      <c r="R403" s="117"/>
      <c r="S403" s="118"/>
      <c r="T403" s="116">
        <f t="shared" si="154"/>
        <v>0</v>
      </c>
      <c r="U403" s="117"/>
      <c r="V403" s="118"/>
      <c r="W403" s="116">
        <f t="shared" si="155"/>
        <v>0</v>
      </c>
      <c r="X403" s="119">
        <f t="shared" si="156"/>
        <v>16000</v>
      </c>
      <c r="Y403" s="120">
        <f t="shared" si="157"/>
        <v>16000</v>
      </c>
      <c r="Z403" s="120">
        <f t="shared" si="158"/>
        <v>0</v>
      </c>
      <c r="AA403" s="121">
        <f t="shared" si="159"/>
        <v>0</v>
      </c>
      <c r="AB403" s="324"/>
      <c r="AC403" s="34"/>
      <c r="AD403" s="34"/>
      <c r="AE403" s="34"/>
      <c r="AF403" s="34"/>
      <c r="AG403" s="34"/>
      <c r="AH403" s="34"/>
    </row>
    <row r="404" spans="1:34" ht="122.4" customHeight="1">
      <c r="A404" s="51" t="s">
        <v>824</v>
      </c>
      <c r="B404" s="111" t="s">
        <v>428</v>
      </c>
      <c r="C404" s="339" t="s">
        <v>868</v>
      </c>
      <c r="D404" s="58" t="s">
        <v>869</v>
      </c>
      <c r="E404" s="343" t="s">
        <v>493</v>
      </c>
      <c r="F404" s="255"/>
      <c r="G404" s="112"/>
      <c r="H404" s="116">
        <f t="shared" si="150"/>
        <v>0</v>
      </c>
      <c r="I404" s="160"/>
      <c r="J404" s="115"/>
      <c r="K404" s="116">
        <f t="shared" si="151"/>
        <v>0</v>
      </c>
      <c r="L404" s="346">
        <v>1</v>
      </c>
      <c r="M404" s="345">
        <v>2500</v>
      </c>
      <c r="N404" s="116">
        <f t="shared" si="152"/>
        <v>2500</v>
      </c>
      <c r="O404" s="160"/>
      <c r="P404" s="115"/>
      <c r="Q404" s="116">
        <f t="shared" si="153"/>
        <v>0</v>
      </c>
      <c r="R404" s="117"/>
      <c r="S404" s="118"/>
      <c r="T404" s="116">
        <f t="shared" si="154"/>
        <v>0</v>
      </c>
      <c r="U404" s="117"/>
      <c r="V404" s="118"/>
      <c r="W404" s="116">
        <f t="shared" si="155"/>
        <v>0</v>
      </c>
      <c r="X404" s="119">
        <f t="shared" si="156"/>
        <v>2500</v>
      </c>
      <c r="Y404" s="120">
        <f t="shared" si="157"/>
        <v>0</v>
      </c>
      <c r="Z404" s="120">
        <f t="shared" si="158"/>
        <v>2500</v>
      </c>
      <c r="AA404" s="121">
        <f t="shared" si="159"/>
        <v>1</v>
      </c>
      <c r="AB404" s="398" t="s">
        <v>326</v>
      </c>
      <c r="AC404" s="34"/>
      <c r="AD404" s="34"/>
      <c r="AE404" s="34"/>
      <c r="AF404" s="34"/>
      <c r="AG404" s="34"/>
      <c r="AH404" s="34"/>
    </row>
    <row r="405" spans="1:34" ht="92.4" customHeight="1">
      <c r="A405" s="51" t="s">
        <v>824</v>
      </c>
      <c r="B405" s="111" t="s">
        <v>428</v>
      </c>
      <c r="C405" s="339" t="s">
        <v>870</v>
      </c>
      <c r="D405" s="58" t="s">
        <v>871</v>
      </c>
      <c r="E405" s="343" t="s">
        <v>493</v>
      </c>
      <c r="F405" s="255"/>
      <c r="G405" s="112"/>
      <c r="H405" s="116">
        <f t="shared" si="150"/>
        <v>0</v>
      </c>
      <c r="I405" s="160"/>
      <c r="J405" s="115"/>
      <c r="K405" s="116">
        <f t="shared" si="151"/>
        <v>0</v>
      </c>
      <c r="L405" s="346">
        <v>1</v>
      </c>
      <c r="M405" s="345">
        <v>42200</v>
      </c>
      <c r="N405" s="116">
        <f t="shared" si="152"/>
        <v>42200</v>
      </c>
      <c r="O405" s="346">
        <v>1</v>
      </c>
      <c r="P405" s="345">
        <v>42200</v>
      </c>
      <c r="Q405" s="116">
        <f t="shared" si="153"/>
        <v>42200</v>
      </c>
      <c r="R405" s="117"/>
      <c r="S405" s="118"/>
      <c r="T405" s="116">
        <f t="shared" si="154"/>
        <v>0</v>
      </c>
      <c r="U405" s="117"/>
      <c r="V405" s="118"/>
      <c r="W405" s="116">
        <f t="shared" si="155"/>
        <v>0</v>
      </c>
      <c r="X405" s="119">
        <f t="shared" si="156"/>
        <v>42200</v>
      </c>
      <c r="Y405" s="120">
        <f t="shared" si="157"/>
        <v>42200</v>
      </c>
      <c r="Z405" s="120">
        <f t="shared" si="158"/>
        <v>0</v>
      </c>
      <c r="AA405" s="121">
        <f t="shared" si="159"/>
        <v>0</v>
      </c>
      <c r="AB405" s="324"/>
      <c r="AC405" s="34"/>
      <c r="AD405" s="34"/>
      <c r="AE405" s="34"/>
      <c r="AF405" s="34"/>
      <c r="AG405" s="34"/>
      <c r="AH405" s="34"/>
    </row>
    <row r="406" spans="1:34" ht="54.6" customHeight="1">
      <c r="A406" s="51" t="s">
        <v>824</v>
      </c>
      <c r="B406" s="111" t="s">
        <v>428</v>
      </c>
      <c r="C406" s="339" t="s">
        <v>872</v>
      </c>
      <c r="D406" s="58" t="s">
        <v>873</v>
      </c>
      <c r="E406" s="343" t="s">
        <v>493</v>
      </c>
      <c r="F406" s="344">
        <v>1</v>
      </c>
      <c r="G406" s="345">
        <v>54000</v>
      </c>
      <c r="H406" s="116">
        <f t="shared" si="150"/>
        <v>54000</v>
      </c>
      <c r="I406" s="344">
        <v>1</v>
      </c>
      <c r="J406" s="345">
        <v>54000</v>
      </c>
      <c r="K406" s="116">
        <f t="shared" si="151"/>
        <v>54000</v>
      </c>
      <c r="L406" s="112"/>
      <c r="M406" s="112"/>
      <c r="N406" s="116">
        <f t="shared" si="152"/>
        <v>0</v>
      </c>
      <c r="O406" s="160"/>
      <c r="P406" s="115"/>
      <c r="Q406" s="116">
        <f t="shared" si="153"/>
        <v>0</v>
      </c>
      <c r="R406" s="117"/>
      <c r="S406" s="118"/>
      <c r="T406" s="116">
        <f t="shared" si="154"/>
        <v>0</v>
      </c>
      <c r="U406" s="117"/>
      <c r="V406" s="118"/>
      <c r="W406" s="116">
        <f t="shared" si="155"/>
        <v>0</v>
      </c>
      <c r="X406" s="119">
        <f t="shared" si="156"/>
        <v>54000</v>
      </c>
      <c r="Y406" s="120">
        <f t="shared" si="157"/>
        <v>54000</v>
      </c>
      <c r="Z406" s="120">
        <f t="shared" si="158"/>
        <v>0</v>
      </c>
      <c r="AA406" s="121">
        <f t="shared" si="159"/>
        <v>0</v>
      </c>
      <c r="AB406" s="324"/>
      <c r="AC406" s="34"/>
      <c r="AD406" s="34"/>
      <c r="AE406" s="34"/>
      <c r="AF406" s="34"/>
      <c r="AG406" s="34"/>
      <c r="AH406" s="34"/>
    </row>
    <row r="407" spans="1:34" ht="70.8" customHeight="1">
      <c r="A407" s="51" t="s">
        <v>824</v>
      </c>
      <c r="B407" s="111" t="s">
        <v>428</v>
      </c>
      <c r="C407" s="339" t="s">
        <v>874</v>
      </c>
      <c r="D407" s="58" t="s">
        <v>875</v>
      </c>
      <c r="E407" s="343" t="s">
        <v>493</v>
      </c>
      <c r="F407" s="344">
        <v>1</v>
      </c>
      <c r="G407" s="345">
        <v>6440</v>
      </c>
      <c r="H407" s="116">
        <f t="shared" si="150"/>
        <v>6440</v>
      </c>
      <c r="I407" s="344">
        <v>1</v>
      </c>
      <c r="J407" s="345">
        <v>6440</v>
      </c>
      <c r="K407" s="116">
        <f t="shared" si="151"/>
        <v>6440</v>
      </c>
      <c r="L407" s="112"/>
      <c r="M407" s="112"/>
      <c r="N407" s="116">
        <f t="shared" si="152"/>
        <v>0</v>
      </c>
      <c r="O407" s="160"/>
      <c r="P407" s="115"/>
      <c r="Q407" s="116">
        <f t="shared" si="153"/>
        <v>0</v>
      </c>
      <c r="R407" s="117"/>
      <c r="S407" s="118"/>
      <c r="T407" s="116">
        <f t="shared" si="154"/>
        <v>0</v>
      </c>
      <c r="U407" s="117"/>
      <c r="V407" s="118"/>
      <c r="W407" s="116">
        <f t="shared" si="155"/>
        <v>0</v>
      </c>
      <c r="X407" s="119">
        <f t="shared" si="156"/>
        <v>6440</v>
      </c>
      <c r="Y407" s="120">
        <f t="shared" si="157"/>
        <v>6440</v>
      </c>
      <c r="Z407" s="120">
        <f t="shared" si="158"/>
        <v>0</v>
      </c>
      <c r="AA407" s="121">
        <f t="shared" si="159"/>
        <v>0</v>
      </c>
      <c r="AB407" s="324"/>
      <c r="AC407" s="34"/>
      <c r="AD407" s="34"/>
      <c r="AE407" s="34"/>
      <c r="AF407" s="34"/>
      <c r="AG407" s="34"/>
      <c r="AH407" s="34"/>
    </row>
    <row r="408" spans="1:34" ht="80.400000000000006" customHeight="1">
      <c r="A408" s="51" t="s">
        <v>824</v>
      </c>
      <c r="B408" s="111" t="s">
        <v>428</v>
      </c>
      <c r="C408" s="339" t="s">
        <v>876</v>
      </c>
      <c r="D408" s="58" t="s">
        <v>877</v>
      </c>
      <c r="E408" s="343" t="s">
        <v>848</v>
      </c>
      <c r="F408" s="344">
        <v>8</v>
      </c>
      <c r="G408" s="345">
        <v>600</v>
      </c>
      <c r="H408" s="116">
        <f t="shared" si="150"/>
        <v>4800</v>
      </c>
      <c r="I408" s="160">
        <v>8</v>
      </c>
      <c r="J408" s="115">
        <v>600</v>
      </c>
      <c r="K408" s="116">
        <f t="shared" si="151"/>
        <v>4800</v>
      </c>
      <c r="L408" s="112"/>
      <c r="M408" s="112"/>
      <c r="N408" s="116">
        <f t="shared" si="152"/>
        <v>0</v>
      </c>
      <c r="O408" s="160"/>
      <c r="P408" s="115"/>
      <c r="Q408" s="116">
        <f t="shared" si="153"/>
        <v>0</v>
      </c>
      <c r="R408" s="117"/>
      <c r="S408" s="118"/>
      <c r="T408" s="116">
        <f t="shared" si="154"/>
        <v>0</v>
      </c>
      <c r="U408" s="117"/>
      <c r="V408" s="118"/>
      <c r="W408" s="116">
        <f t="shared" si="155"/>
        <v>0</v>
      </c>
      <c r="X408" s="119">
        <f t="shared" si="156"/>
        <v>4800</v>
      </c>
      <c r="Y408" s="120">
        <f t="shared" si="157"/>
        <v>4800</v>
      </c>
      <c r="Z408" s="120">
        <f t="shared" si="158"/>
        <v>0</v>
      </c>
      <c r="AA408" s="121">
        <f t="shared" si="159"/>
        <v>0</v>
      </c>
      <c r="AB408" s="324"/>
      <c r="AC408" s="34"/>
      <c r="AD408" s="34"/>
      <c r="AE408" s="34"/>
      <c r="AF408" s="34"/>
      <c r="AG408" s="34"/>
      <c r="AH408" s="34"/>
    </row>
    <row r="409" spans="1:34" ht="142.19999999999999" customHeight="1">
      <c r="A409" s="51" t="s">
        <v>824</v>
      </c>
      <c r="B409" s="111" t="s">
        <v>428</v>
      </c>
      <c r="C409" s="339" t="s">
        <v>878</v>
      </c>
      <c r="D409" s="58" t="s">
        <v>879</v>
      </c>
      <c r="E409" s="343" t="s">
        <v>848</v>
      </c>
      <c r="F409" s="344">
        <v>8</v>
      </c>
      <c r="G409" s="345">
        <v>250</v>
      </c>
      <c r="H409" s="116">
        <f t="shared" si="150"/>
        <v>2000</v>
      </c>
      <c r="I409" s="160">
        <v>8</v>
      </c>
      <c r="J409" s="115">
        <v>240</v>
      </c>
      <c r="K409" s="116">
        <f t="shared" si="151"/>
        <v>1920</v>
      </c>
      <c r="L409" s="112"/>
      <c r="M409" s="112"/>
      <c r="N409" s="116">
        <f t="shared" si="152"/>
        <v>0</v>
      </c>
      <c r="O409" s="160"/>
      <c r="P409" s="115"/>
      <c r="Q409" s="116">
        <f t="shared" si="153"/>
        <v>0</v>
      </c>
      <c r="R409" s="117"/>
      <c r="S409" s="118"/>
      <c r="T409" s="116">
        <f t="shared" si="154"/>
        <v>0</v>
      </c>
      <c r="U409" s="117"/>
      <c r="V409" s="118"/>
      <c r="W409" s="116">
        <f t="shared" si="155"/>
        <v>0</v>
      </c>
      <c r="X409" s="119">
        <f t="shared" si="156"/>
        <v>2000</v>
      </c>
      <c r="Y409" s="120">
        <f t="shared" si="157"/>
        <v>1920</v>
      </c>
      <c r="Z409" s="120">
        <f t="shared" si="158"/>
        <v>80</v>
      </c>
      <c r="AA409" s="121">
        <f t="shared" si="159"/>
        <v>0.04</v>
      </c>
      <c r="AB409" s="399" t="s">
        <v>332</v>
      </c>
      <c r="AC409" s="34"/>
      <c r="AD409" s="34"/>
      <c r="AE409" s="34"/>
      <c r="AF409" s="34"/>
      <c r="AG409" s="34"/>
      <c r="AH409" s="34"/>
    </row>
    <row r="410" spans="1:34" ht="78" customHeight="1">
      <c r="A410" s="51" t="s">
        <v>824</v>
      </c>
      <c r="B410" s="111" t="s">
        <v>428</v>
      </c>
      <c r="C410" s="339" t="s">
        <v>880</v>
      </c>
      <c r="D410" s="58" t="s">
        <v>881</v>
      </c>
      <c r="E410" s="343" t="s">
        <v>493</v>
      </c>
      <c r="F410" s="344"/>
      <c r="G410" s="345"/>
      <c r="H410" s="116">
        <f t="shared" si="150"/>
        <v>0</v>
      </c>
      <c r="I410" s="160"/>
      <c r="J410" s="115"/>
      <c r="K410" s="116">
        <f t="shared" si="151"/>
        <v>0</v>
      </c>
      <c r="L410" s="112">
        <v>1</v>
      </c>
      <c r="M410" s="112">
        <v>2900</v>
      </c>
      <c r="N410" s="116">
        <f t="shared" si="152"/>
        <v>2900</v>
      </c>
      <c r="O410" s="112">
        <v>1</v>
      </c>
      <c r="P410" s="112">
        <v>2900</v>
      </c>
      <c r="Q410" s="116">
        <f t="shared" si="153"/>
        <v>2900</v>
      </c>
      <c r="R410" s="117"/>
      <c r="S410" s="118"/>
      <c r="T410" s="116">
        <f t="shared" si="154"/>
        <v>0</v>
      </c>
      <c r="U410" s="117"/>
      <c r="V410" s="118"/>
      <c r="W410" s="116">
        <f t="shared" si="155"/>
        <v>0</v>
      </c>
      <c r="X410" s="119">
        <f t="shared" si="156"/>
        <v>2900</v>
      </c>
      <c r="Y410" s="120">
        <f t="shared" si="157"/>
        <v>2900</v>
      </c>
      <c r="Z410" s="120">
        <f t="shared" si="158"/>
        <v>0</v>
      </c>
      <c r="AA410" s="121">
        <f t="shared" si="159"/>
        <v>0</v>
      </c>
      <c r="AB410" s="324"/>
      <c r="AC410" s="34"/>
      <c r="AD410" s="34"/>
      <c r="AE410" s="34"/>
      <c r="AF410" s="34"/>
      <c r="AG410" s="34"/>
      <c r="AH410" s="34"/>
    </row>
    <row r="411" spans="1:34" ht="77.400000000000006" customHeight="1">
      <c r="A411" s="51" t="s">
        <v>824</v>
      </c>
      <c r="B411" s="111" t="s">
        <v>428</v>
      </c>
      <c r="C411" s="339" t="s">
        <v>882</v>
      </c>
      <c r="D411" s="58" t="s">
        <v>883</v>
      </c>
      <c r="E411" s="347" t="s">
        <v>493</v>
      </c>
      <c r="F411" s="255"/>
      <c r="G411" s="112"/>
      <c r="H411" s="116">
        <f t="shared" si="150"/>
        <v>0</v>
      </c>
      <c r="I411" s="160"/>
      <c r="J411" s="115"/>
      <c r="K411" s="116">
        <f t="shared" si="151"/>
        <v>0</v>
      </c>
      <c r="L411" s="112">
        <v>1</v>
      </c>
      <c r="M411" s="112">
        <v>6000</v>
      </c>
      <c r="N411" s="116">
        <f t="shared" si="152"/>
        <v>6000</v>
      </c>
      <c r="O411" s="160"/>
      <c r="P411" s="115"/>
      <c r="Q411" s="116">
        <f t="shared" si="153"/>
        <v>0</v>
      </c>
      <c r="R411" s="117"/>
      <c r="S411" s="118"/>
      <c r="T411" s="116">
        <f t="shared" si="154"/>
        <v>0</v>
      </c>
      <c r="U411" s="117"/>
      <c r="V411" s="118"/>
      <c r="W411" s="116">
        <f t="shared" si="155"/>
        <v>0</v>
      </c>
      <c r="X411" s="119">
        <f t="shared" si="156"/>
        <v>6000</v>
      </c>
      <c r="Y411" s="120">
        <f t="shared" si="157"/>
        <v>0</v>
      </c>
      <c r="Z411" s="120">
        <f t="shared" si="158"/>
        <v>6000</v>
      </c>
      <c r="AA411" s="121">
        <f t="shared" si="159"/>
        <v>1</v>
      </c>
      <c r="AB411" s="398" t="s">
        <v>326</v>
      </c>
      <c r="AC411" s="34"/>
      <c r="AD411" s="34"/>
      <c r="AE411" s="34"/>
      <c r="AF411" s="34"/>
      <c r="AG411" s="34"/>
      <c r="AH411" s="34"/>
    </row>
    <row r="412" spans="1:34" ht="69.599999999999994" customHeight="1">
      <c r="A412" s="51" t="s">
        <v>824</v>
      </c>
      <c r="B412" s="111" t="s">
        <v>428</v>
      </c>
      <c r="C412" s="339" t="s">
        <v>884</v>
      </c>
      <c r="D412" s="58" t="s">
        <v>885</v>
      </c>
      <c r="E412" s="347" t="s">
        <v>493</v>
      </c>
      <c r="F412" s="255"/>
      <c r="G412" s="112"/>
      <c r="H412" s="116">
        <f t="shared" si="150"/>
        <v>0</v>
      </c>
      <c r="I412" s="160"/>
      <c r="J412" s="115"/>
      <c r="K412" s="116">
        <f t="shared" si="151"/>
        <v>0</v>
      </c>
      <c r="L412" s="112">
        <v>1</v>
      </c>
      <c r="M412" s="112">
        <v>6000</v>
      </c>
      <c r="N412" s="116">
        <f t="shared" si="152"/>
        <v>6000</v>
      </c>
      <c r="O412" s="160"/>
      <c r="P412" s="115"/>
      <c r="Q412" s="116">
        <f t="shared" si="153"/>
        <v>0</v>
      </c>
      <c r="R412" s="117"/>
      <c r="S412" s="118"/>
      <c r="T412" s="116">
        <f t="shared" si="154"/>
        <v>0</v>
      </c>
      <c r="U412" s="117"/>
      <c r="V412" s="118"/>
      <c r="W412" s="116">
        <f t="shared" si="155"/>
        <v>0</v>
      </c>
      <c r="X412" s="119">
        <f t="shared" si="156"/>
        <v>6000</v>
      </c>
      <c r="Y412" s="120">
        <f t="shared" si="157"/>
        <v>0</v>
      </c>
      <c r="Z412" s="120">
        <f t="shared" si="158"/>
        <v>6000</v>
      </c>
      <c r="AA412" s="121">
        <f t="shared" si="159"/>
        <v>1</v>
      </c>
      <c r="AB412" s="398" t="s">
        <v>326</v>
      </c>
      <c r="AC412" s="34"/>
      <c r="AD412" s="34"/>
      <c r="AE412" s="34"/>
      <c r="AF412" s="34"/>
      <c r="AG412" s="34"/>
      <c r="AH412" s="34"/>
    </row>
    <row r="413" spans="1:34" ht="72.599999999999994" customHeight="1">
      <c r="A413" s="51" t="s">
        <v>824</v>
      </c>
      <c r="B413" s="111" t="s">
        <v>428</v>
      </c>
      <c r="C413" s="339" t="s">
        <v>886</v>
      </c>
      <c r="D413" s="58" t="s">
        <v>887</v>
      </c>
      <c r="E413" s="347" t="s">
        <v>493</v>
      </c>
      <c r="F413" s="255"/>
      <c r="G413" s="112"/>
      <c r="H413" s="116">
        <f t="shared" si="150"/>
        <v>0</v>
      </c>
      <c r="I413" s="160"/>
      <c r="J413" s="115"/>
      <c r="K413" s="116">
        <f t="shared" si="151"/>
        <v>0</v>
      </c>
      <c r="L413" s="112">
        <v>1</v>
      </c>
      <c r="M413" s="112">
        <v>6000</v>
      </c>
      <c r="N413" s="116">
        <f t="shared" si="152"/>
        <v>6000</v>
      </c>
      <c r="O413" s="160"/>
      <c r="P413" s="115"/>
      <c r="Q413" s="116">
        <f t="shared" si="153"/>
        <v>0</v>
      </c>
      <c r="R413" s="117"/>
      <c r="S413" s="118"/>
      <c r="T413" s="116">
        <f t="shared" si="154"/>
        <v>0</v>
      </c>
      <c r="U413" s="117"/>
      <c r="V413" s="118"/>
      <c r="W413" s="116">
        <f t="shared" si="155"/>
        <v>0</v>
      </c>
      <c r="X413" s="119">
        <f t="shared" si="156"/>
        <v>6000</v>
      </c>
      <c r="Y413" s="120">
        <f t="shared" si="157"/>
        <v>0</v>
      </c>
      <c r="Z413" s="120">
        <f t="shared" si="158"/>
        <v>6000</v>
      </c>
      <c r="AA413" s="121">
        <f t="shared" si="159"/>
        <v>1</v>
      </c>
      <c r="AB413" s="398" t="s">
        <v>326</v>
      </c>
      <c r="AC413" s="34"/>
      <c r="AD413" s="34"/>
      <c r="AE413" s="34"/>
      <c r="AF413" s="34"/>
      <c r="AG413" s="34"/>
      <c r="AH413" s="34"/>
    </row>
    <row r="414" spans="1:34" ht="78.599999999999994" customHeight="1">
      <c r="A414" s="51" t="s">
        <v>824</v>
      </c>
      <c r="B414" s="111" t="s">
        <v>428</v>
      </c>
      <c r="C414" s="339" t="s">
        <v>888</v>
      </c>
      <c r="D414" s="340" t="s">
        <v>889</v>
      </c>
      <c r="E414" s="347" t="s">
        <v>493</v>
      </c>
      <c r="F414" s="255"/>
      <c r="G414" s="112"/>
      <c r="H414" s="116">
        <f t="shared" si="150"/>
        <v>0</v>
      </c>
      <c r="I414" s="160"/>
      <c r="J414" s="115"/>
      <c r="K414" s="116">
        <f t="shared" si="151"/>
        <v>0</v>
      </c>
      <c r="L414" s="112">
        <v>1</v>
      </c>
      <c r="M414" s="112">
        <v>6000</v>
      </c>
      <c r="N414" s="116">
        <f t="shared" si="152"/>
        <v>6000</v>
      </c>
      <c r="O414" s="160"/>
      <c r="P414" s="115"/>
      <c r="Q414" s="116">
        <f t="shared" si="153"/>
        <v>0</v>
      </c>
      <c r="R414" s="117"/>
      <c r="S414" s="118"/>
      <c r="T414" s="116">
        <f t="shared" si="154"/>
        <v>0</v>
      </c>
      <c r="U414" s="117"/>
      <c r="V414" s="118"/>
      <c r="W414" s="116">
        <f t="shared" si="155"/>
        <v>0</v>
      </c>
      <c r="X414" s="119">
        <f t="shared" si="156"/>
        <v>6000</v>
      </c>
      <c r="Y414" s="120">
        <f t="shared" si="157"/>
        <v>0</v>
      </c>
      <c r="Z414" s="120">
        <f t="shared" si="158"/>
        <v>6000</v>
      </c>
      <c r="AA414" s="121">
        <f t="shared" si="159"/>
        <v>1</v>
      </c>
      <c r="AB414" s="398" t="s">
        <v>326</v>
      </c>
      <c r="AC414" s="34"/>
      <c r="AD414" s="34"/>
      <c r="AE414" s="34"/>
      <c r="AF414" s="34"/>
      <c r="AG414" s="34"/>
      <c r="AH414" s="34"/>
    </row>
    <row r="415" spans="1:34" ht="72.599999999999994" customHeight="1">
      <c r="A415" s="51" t="s">
        <v>824</v>
      </c>
      <c r="B415" s="111" t="s">
        <v>428</v>
      </c>
      <c r="C415" s="339" t="s">
        <v>890</v>
      </c>
      <c r="D415" s="58" t="s">
        <v>891</v>
      </c>
      <c r="E415" s="347" t="s">
        <v>493</v>
      </c>
      <c r="F415" s="255"/>
      <c r="G415" s="112"/>
      <c r="H415" s="116">
        <f t="shared" si="150"/>
        <v>0</v>
      </c>
      <c r="I415" s="160"/>
      <c r="J415" s="115"/>
      <c r="K415" s="116">
        <f t="shared" si="151"/>
        <v>0</v>
      </c>
      <c r="L415" s="112">
        <v>1</v>
      </c>
      <c r="M415" s="112">
        <v>6000</v>
      </c>
      <c r="N415" s="116">
        <f t="shared" si="152"/>
        <v>6000</v>
      </c>
      <c r="O415" s="160"/>
      <c r="P415" s="115"/>
      <c r="Q415" s="116">
        <f t="shared" si="153"/>
        <v>0</v>
      </c>
      <c r="R415" s="117"/>
      <c r="S415" s="118"/>
      <c r="T415" s="116">
        <f t="shared" si="154"/>
        <v>0</v>
      </c>
      <c r="U415" s="117"/>
      <c r="V415" s="118"/>
      <c r="W415" s="116">
        <f t="shared" si="155"/>
        <v>0</v>
      </c>
      <c r="X415" s="119">
        <f t="shared" si="156"/>
        <v>6000</v>
      </c>
      <c r="Y415" s="120">
        <f t="shared" si="157"/>
        <v>0</v>
      </c>
      <c r="Z415" s="120">
        <f t="shared" si="158"/>
        <v>6000</v>
      </c>
      <c r="AA415" s="121">
        <f t="shared" si="159"/>
        <v>1</v>
      </c>
      <c r="AB415" s="398" t="s">
        <v>326</v>
      </c>
      <c r="AC415" s="34"/>
      <c r="AD415" s="34"/>
      <c r="AE415" s="34"/>
      <c r="AF415" s="34"/>
      <c r="AG415" s="34"/>
      <c r="AH415" s="34"/>
    </row>
    <row r="416" spans="1:34" ht="72" customHeight="1">
      <c r="A416" s="51" t="s">
        <v>824</v>
      </c>
      <c r="B416" s="111" t="s">
        <v>428</v>
      </c>
      <c r="C416" s="339" t="s">
        <v>892</v>
      </c>
      <c r="D416" s="58" t="s">
        <v>893</v>
      </c>
      <c r="E416" s="347" t="s">
        <v>493</v>
      </c>
      <c r="F416" s="255"/>
      <c r="G416" s="112"/>
      <c r="H416" s="116">
        <f t="shared" si="150"/>
        <v>0</v>
      </c>
      <c r="I416" s="160"/>
      <c r="J416" s="115"/>
      <c r="K416" s="116">
        <f t="shared" si="151"/>
        <v>0</v>
      </c>
      <c r="L416" s="112">
        <v>1</v>
      </c>
      <c r="M416" s="112">
        <v>6000</v>
      </c>
      <c r="N416" s="116">
        <f t="shared" si="152"/>
        <v>6000</v>
      </c>
      <c r="O416" s="160"/>
      <c r="P416" s="115"/>
      <c r="Q416" s="116">
        <f t="shared" si="153"/>
        <v>0</v>
      </c>
      <c r="R416" s="117"/>
      <c r="S416" s="118"/>
      <c r="T416" s="116">
        <f t="shared" si="154"/>
        <v>0</v>
      </c>
      <c r="U416" s="117"/>
      <c r="V416" s="118"/>
      <c r="W416" s="116">
        <f t="shared" si="155"/>
        <v>0</v>
      </c>
      <c r="X416" s="119">
        <f t="shared" si="156"/>
        <v>6000</v>
      </c>
      <c r="Y416" s="120">
        <f t="shared" si="157"/>
        <v>0</v>
      </c>
      <c r="Z416" s="120">
        <f t="shared" si="158"/>
        <v>6000</v>
      </c>
      <c r="AA416" s="121">
        <f t="shared" si="159"/>
        <v>1</v>
      </c>
      <c r="AB416" s="398" t="s">
        <v>326</v>
      </c>
      <c r="AC416" s="34"/>
      <c r="AD416" s="34"/>
      <c r="AE416" s="34"/>
      <c r="AF416" s="34"/>
      <c r="AG416" s="34"/>
      <c r="AH416" s="34"/>
    </row>
    <row r="417" spans="1:34" ht="74.400000000000006" customHeight="1">
      <c r="A417" s="51" t="s">
        <v>824</v>
      </c>
      <c r="B417" s="111" t="s">
        <v>428</v>
      </c>
      <c r="C417" s="339" t="s">
        <v>894</v>
      </c>
      <c r="D417" s="348" t="s">
        <v>895</v>
      </c>
      <c r="E417" s="349" t="s">
        <v>431</v>
      </c>
      <c r="F417" s="337">
        <v>4</v>
      </c>
      <c r="G417" s="112">
        <v>5900</v>
      </c>
      <c r="H417" s="116">
        <f t="shared" si="150"/>
        <v>23600</v>
      </c>
      <c r="I417" s="337">
        <v>4</v>
      </c>
      <c r="J417" s="112">
        <v>5900</v>
      </c>
      <c r="K417" s="116">
        <f t="shared" si="151"/>
        <v>23600</v>
      </c>
      <c r="L417" s="112"/>
      <c r="M417" s="112"/>
      <c r="N417" s="116">
        <f t="shared" si="152"/>
        <v>0</v>
      </c>
      <c r="O417" s="160"/>
      <c r="P417" s="115"/>
      <c r="Q417" s="116">
        <f t="shared" si="153"/>
        <v>0</v>
      </c>
      <c r="R417" s="117"/>
      <c r="S417" s="118"/>
      <c r="T417" s="116">
        <f t="shared" si="154"/>
        <v>0</v>
      </c>
      <c r="U417" s="117"/>
      <c r="V417" s="118"/>
      <c r="W417" s="116">
        <f t="shared" si="155"/>
        <v>0</v>
      </c>
      <c r="X417" s="119">
        <f t="shared" si="156"/>
        <v>23600</v>
      </c>
      <c r="Y417" s="120">
        <f t="shared" si="157"/>
        <v>23600</v>
      </c>
      <c r="Z417" s="120">
        <f t="shared" si="158"/>
        <v>0</v>
      </c>
      <c r="AA417" s="121">
        <f t="shared" si="159"/>
        <v>0</v>
      </c>
      <c r="AB417" s="324"/>
      <c r="AC417" s="34"/>
      <c r="AD417" s="34"/>
      <c r="AE417" s="34"/>
      <c r="AF417" s="34"/>
      <c r="AG417" s="34"/>
      <c r="AH417" s="34"/>
    </row>
    <row r="418" spans="1:34" ht="60.6" customHeight="1">
      <c r="A418" s="51" t="s">
        <v>824</v>
      </c>
      <c r="B418" s="111" t="s">
        <v>428</v>
      </c>
      <c r="C418" s="339" t="s">
        <v>896</v>
      </c>
      <c r="D418" s="350" t="s">
        <v>897</v>
      </c>
      <c r="E418" s="341" t="s">
        <v>431</v>
      </c>
      <c r="F418" s="342">
        <v>4</v>
      </c>
      <c r="G418" s="337">
        <v>5900</v>
      </c>
      <c r="H418" s="116">
        <f t="shared" si="150"/>
        <v>23600</v>
      </c>
      <c r="I418" s="342">
        <v>4</v>
      </c>
      <c r="J418" s="337">
        <v>5900</v>
      </c>
      <c r="K418" s="116">
        <f t="shared" si="151"/>
        <v>23600</v>
      </c>
      <c r="L418" s="337"/>
      <c r="M418" s="338"/>
      <c r="N418" s="116">
        <f t="shared" si="152"/>
        <v>0</v>
      </c>
      <c r="O418" s="160"/>
      <c r="P418" s="115"/>
      <c r="Q418" s="116">
        <f t="shared" si="153"/>
        <v>0</v>
      </c>
      <c r="R418" s="117"/>
      <c r="S418" s="118"/>
      <c r="T418" s="116">
        <f t="shared" si="154"/>
        <v>0</v>
      </c>
      <c r="U418" s="117"/>
      <c r="V418" s="118"/>
      <c r="W418" s="116">
        <f t="shared" si="155"/>
        <v>0</v>
      </c>
      <c r="X418" s="119">
        <f t="shared" si="156"/>
        <v>23600</v>
      </c>
      <c r="Y418" s="120">
        <f t="shared" si="157"/>
        <v>23600</v>
      </c>
      <c r="Z418" s="120">
        <f t="shared" si="158"/>
        <v>0</v>
      </c>
      <c r="AA418" s="121">
        <f t="shared" si="159"/>
        <v>0</v>
      </c>
      <c r="AB418" s="324"/>
      <c r="AC418" s="34"/>
      <c r="AD418" s="34"/>
      <c r="AE418" s="34"/>
      <c r="AF418" s="34"/>
      <c r="AG418" s="34"/>
      <c r="AH418" s="34"/>
    </row>
    <row r="419" spans="1:34" ht="81.599999999999994" customHeight="1" thickBot="1">
      <c r="A419" s="51" t="s">
        <v>824</v>
      </c>
      <c r="B419" s="111" t="s">
        <v>428</v>
      </c>
      <c r="C419" s="236" t="s">
        <v>898</v>
      </c>
      <c r="D419" s="351" t="s">
        <v>634</v>
      </c>
      <c r="E419" s="144"/>
      <c r="F419" s="132">
        <v>47200</v>
      </c>
      <c r="G419" s="133">
        <v>0.22</v>
      </c>
      <c r="H419" s="116">
        <f t="shared" si="150"/>
        <v>10384</v>
      </c>
      <c r="I419" s="132">
        <v>47200</v>
      </c>
      <c r="J419" s="133">
        <v>0.22</v>
      </c>
      <c r="K419" s="116">
        <f t="shared" si="151"/>
        <v>10384</v>
      </c>
      <c r="L419" s="132"/>
      <c r="M419" s="133">
        <v>0.22</v>
      </c>
      <c r="N419" s="116">
        <f t="shared" si="152"/>
        <v>0</v>
      </c>
      <c r="O419" s="132"/>
      <c r="P419" s="133">
        <v>0.22</v>
      </c>
      <c r="Q419" s="116">
        <f t="shared" si="153"/>
        <v>0</v>
      </c>
      <c r="R419" s="117"/>
      <c r="S419" s="118"/>
      <c r="T419" s="116">
        <f t="shared" si="154"/>
        <v>0</v>
      </c>
      <c r="U419" s="117"/>
      <c r="V419" s="118"/>
      <c r="W419" s="116">
        <f t="shared" si="155"/>
        <v>0</v>
      </c>
      <c r="X419" s="119">
        <f t="shared" si="156"/>
        <v>10384</v>
      </c>
      <c r="Y419" s="120">
        <f t="shared" si="157"/>
        <v>10384</v>
      </c>
      <c r="Z419" s="120">
        <f t="shared" si="158"/>
        <v>0</v>
      </c>
      <c r="AA419" s="121">
        <f t="shared" si="159"/>
        <v>0</v>
      </c>
      <c r="AB419" s="324"/>
      <c r="AC419" s="34"/>
      <c r="AD419" s="34"/>
      <c r="AE419" s="34"/>
      <c r="AF419" s="34"/>
      <c r="AG419" s="34"/>
      <c r="AH419" s="34"/>
    </row>
    <row r="420" spans="1:34" ht="145.80000000000001" customHeight="1">
      <c r="A420" s="51" t="s">
        <v>786</v>
      </c>
      <c r="B420" s="111" t="s">
        <v>428</v>
      </c>
      <c r="C420" s="352" t="s">
        <v>924</v>
      </c>
      <c r="D420" s="223" t="s">
        <v>930</v>
      </c>
      <c r="E420" s="353"/>
      <c r="F420" s="354"/>
      <c r="G420" s="355"/>
      <c r="H420" s="116">
        <f t="shared" si="150"/>
        <v>0</v>
      </c>
      <c r="I420" s="160"/>
      <c r="J420" s="115"/>
      <c r="K420" s="116">
        <f t="shared" si="151"/>
        <v>0</v>
      </c>
      <c r="L420" s="338">
        <v>5</v>
      </c>
      <c r="M420" s="338">
        <v>15000</v>
      </c>
      <c r="N420" s="116">
        <f t="shared" si="152"/>
        <v>75000</v>
      </c>
      <c r="O420" s="338">
        <v>5</v>
      </c>
      <c r="P420" s="338">
        <v>15000</v>
      </c>
      <c r="Q420" s="116">
        <f t="shared" si="153"/>
        <v>75000</v>
      </c>
      <c r="R420" s="117"/>
      <c r="S420" s="118"/>
      <c r="T420" s="116">
        <f t="shared" si="154"/>
        <v>0</v>
      </c>
      <c r="U420" s="117"/>
      <c r="V420" s="118"/>
      <c r="W420" s="116">
        <f t="shared" si="155"/>
        <v>0</v>
      </c>
      <c r="X420" s="119">
        <f t="shared" si="156"/>
        <v>75000</v>
      </c>
      <c r="Y420" s="120">
        <f t="shared" si="157"/>
        <v>75000</v>
      </c>
      <c r="Z420" s="120">
        <f t="shared" si="158"/>
        <v>0</v>
      </c>
      <c r="AA420" s="121">
        <f t="shared" si="159"/>
        <v>0</v>
      </c>
      <c r="AB420" s="324"/>
      <c r="AC420" s="34"/>
      <c r="AD420" s="34"/>
      <c r="AE420" s="34"/>
      <c r="AF420" s="34"/>
      <c r="AG420" s="34"/>
      <c r="AH420" s="34"/>
    </row>
    <row r="421" spans="1:34" ht="123" customHeight="1">
      <c r="A421" s="51" t="s">
        <v>786</v>
      </c>
      <c r="B421" s="111" t="s">
        <v>428</v>
      </c>
      <c r="C421" s="292" t="s">
        <v>931</v>
      </c>
      <c r="D421" s="61" t="s">
        <v>932</v>
      </c>
      <c r="E421" s="220" t="s">
        <v>493</v>
      </c>
      <c r="F421" s="220">
        <v>5</v>
      </c>
      <c r="G421" s="220">
        <v>30000</v>
      </c>
      <c r="H421" s="116">
        <f t="shared" si="150"/>
        <v>150000</v>
      </c>
      <c r="I421" s="160">
        <v>5</v>
      </c>
      <c r="J421" s="115">
        <v>29775</v>
      </c>
      <c r="K421" s="116">
        <f t="shared" si="151"/>
        <v>148875</v>
      </c>
      <c r="L421" s="160"/>
      <c r="M421" s="115"/>
      <c r="N421" s="116">
        <f t="shared" si="152"/>
        <v>0</v>
      </c>
      <c r="O421" s="160"/>
      <c r="P421" s="115"/>
      <c r="Q421" s="116">
        <f t="shared" si="153"/>
        <v>0</v>
      </c>
      <c r="R421" s="117"/>
      <c r="S421" s="118"/>
      <c r="T421" s="116">
        <f t="shared" si="154"/>
        <v>0</v>
      </c>
      <c r="U421" s="117"/>
      <c r="V421" s="118"/>
      <c r="W421" s="116">
        <f t="shared" si="155"/>
        <v>0</v>
      </c>
      <c r="X421" s="119">
        <f t="shared" si="156"/>
        <v>150000</v>
      </c>
      <c r="Y421" s="120">
        <f t="shared" si="157"/>
        <v>148875</v>
      </c>
      <c r="Z421" s="120">
        <f t="shared" si="158"/>
        <v>1125</v>
      </c>
      <c r="AA421" s="121">
        <f t="shared" si="159"/>
        <v>7.4999999999999997E-3</v>
      </c>
      <c r="AB421" s="399" t="s">
        <v>330</v>
      </c>
      <c r="AC421" s="34"/>
      <c r="AD421" s="34"/>
      <c r="AE421" s="34"/>
      <c r="AF421" s="34"/>
      <c r="AG421" s="34"/>
      <c r="AH421" s="34"/>
    </row>
    <row r="422" spans="1:34" ht="88.8" customHeight="1">
      <c r="A422" s="51" t="s">
        <v>786</v>
      </c>
      <c r="B422" s="111" t="s">
        <v>428</v>
      </c>
      <c r="C422" s="292" t="s">
        <v>633</v>
      </c>
      <c r="D422" s="60" t="s">
        <v>933</v>
      </c>
      <c r="E422" s="220" t="s">
        <v>493</v>
      </c>
      <c r="F422" s="356">
        <v>5</v>
      </c>
      <c r="G422" s="356">
        <v>4000</v>
      </c>
      <c r="H422" s="116">
        <f t="shared" si="150"/>
        <v>20000</v>
      </c>
      <c r="I422" s="356">
        <v>5</v>
      </c>
      <c r="J422" s="356">
        <v>4000</v>
      </c>
      <c r="K422" s="116">
        <f t="shared" si="151"/>
        <v>20000</v>
      </c>
      <c r="L422" s="160"/>
      <c r="M422" s="115"/>
      <c r="N422" s="116">
        <f t="shared" si="152"/>
        <v>0</v>
      </c>
      <c r="O422" s="160"/>
      <c r="P422" s="115"/>
      <c r="Q422" s="116">
        <f t="shared" si="153"/>
        <v>0</v>
      </c>
      <c r="R422" s="117"/>
      <c r="S422" s="118"/>
      <c r="T422" s="116">
        <f t="shared" si="154"/>
        <v>0</v>
      </c>
      <c r="U422" s="117"/>
      <c r="V422" s="118"/>
      <c r="W422" s="116">
        <f t="shared" si="155"/>
        <v>0</v>
      </c>
      <c r="X422" s="119">
        <f t="shared" si="156"/>
        <v>20000</v>
      </c>
      <c r="Y422" s="120">
        <f t="shared" si="157"/>
        <v>20000</v>
      </c>
      <c r="Z422" s="120">
        <f t="shared" si="158"/>
        <v>0</v>
      </c>
      <c r="AA422" s="121">
        <f t="shared" si="159"/>
        <v>0</v>
      </c>
      <c r="AB422" s="324"/>
      <c r="AC422" s="34"/>
      <c r="AD422" s="34"/>
      <c r="AE422" s="34"/>
      <c r="AF422" s="34"/>
      <c r="AG422" s="34"/>
      <c r="AH422" s="34"/>
    </row>
    <row r="423" spans="1:34" ht="156.6" customHeight="1">
      <c r="A423" s="51" t="s">
        <v>786</v>
      </c>
      <c r="B423" s="111" t="s">
        <v>428</v>
      </c>
      <c r="C423" s="365" t="s">
        <v>934</v>
      </c>
      <c r="D423" s="346" t="s">
        <v>935</v>
      </c>
      <c r="E423" s="346" t="s">
        <v>493</v>
      </c>
      <c r="F423" s="357">
        <v>5</v>
      </c>
      <c r="G423" s="357">
        <v>8000</v>
      </c>
      <c r="H423" s="116">
        <f t="shared" si="150"/>
        <v>40000</v>
      </c>
      <c r="I423" s="354"/>
      <c r="J423" s="355"/>
      <c r="K423" s="116">
        <f t="shared" ref="K423:K451" si="160">I423*J423</f>
        <v>0</v>
      </c>
      <c r="L423" s="160"/>
      <c r="M423" s="115"/>
      <c r="N423" s="116">
        <f t="shared" ref="N423:N451" si="161">L423*M423</f>
        <v>0</v>
      </c>
      <c r="O423" s="160"/>
      <c r="P423" s="115"/>
      <c r="Q423" s="116">
        <f t="shared" ref="Q423:Q451" si="162">O423*P423</f>
        <v>0</v>
      </c>
      <c r="R423" s="117"/>
      <c r="S423" s="118"/>
      <c r="T423" s="116">
        <f t="shared" ref="T423:T451" si="163">R423*S423</f>
        <v>0</v>
      </c>
      <c r="U423" s="117"/>
      <c r="V423" s="118"/>
      <c r="W423" s="116">
        <f t="shared" ref="W423:W451" si="164">U423*V423</f>
        <v>0</v>
      </c>
      <c r="X423" s="119">
        <f t="shared" ref="X423:X451" si="165">H423+N423+T423</f>
        <v>40000</v>
      </c>
      <c r="Y423" s="120">
        <f t="shared" ref="Y423:Y451" si="166">K423+Q423+W423</f>
        <v>0</v>
      </c>
      <c r="Z423" s="120">
        <f t="shared" si="158"/>
        <v>40000</v>
      </c>
      <c r="AA423" s="121">
        <f t="shared" si="159"/>
        <v>1</v>
      </c>
      <c r="AB423" s="398" t="s">
        <v>326</v>
      </c>
      <c r="AC423" s="34"/>
      <c r="AD423" s="34"/>
      <c r="AE423" s="34"/>
      <c r="AF423" s="34"/>
      <c r="AG423" s="34"/>
      <c r="AH423" s="34"/>
    </row>
    <row r="424" spans="1:34" ht="106.8" customHeight="1">
      <c r="A424" s="51" t="s">
        <v>786</v>
      </c>
      <c r="B424" s="111" t="s">
        <v>428</v>
      </c>
      <c r="C424" s="236" t="s">
        <v>936</v>
      </c>
      <c r="D424" s="112" t="s">
        <v>937</v>
      </c>
      <c r="E424" s="112" t="s">
        <v>938</v>
      </c>
      <c r="F424" s="112">
        <v>5</v>
      </c>
      <c r="G424" s="112">
        <v>12000</v>
      </c>
      <c r="H424" s="116">
        <f t="shared" si="150"/>
        <v>60000</v>
      </c>
      <c r="I424" s="160">
        <v>5</v>
      </c>
      <c r="J424" s="115">
        <v>11940</v>
      </c>
      <c r="K424" s="116">
        <f t="shared" si="160"/>
        <v>59700</v>
      </c>
      <c r="L424" s="160"/>
      <c r="M424" s="115"/>
      <c r="N424" s="116">
        <f t="shared" si="161"/>
        <v>0</v>
      </c>
      <c r="O424" s="160"/>
      <c r="P424" s="115"/>
      <c r="Q424" s="116">
        <f t="shared" si="162"/>
        <v>0</v>
      </c>
      <c r="R424" s="117"/>
      <c r="S424" s="118"/>
      <c r="T424" s="116">
        <f t="shared" si="163"/>
        <v>0</v>
      </c>
      <c r="U424" s="117"/>
      <c r="V424" s="118"/>
      <c r="W424" s="116">
        <f t="shared" si="164"/>
        <v>0</v>
      </c>
      <c r="X424" s="119">
        <f t="shared" si="165"/>
        <v>60000</v>
      </c>
      <c r="Y424" s="120">
        <f t="shared" si="166"/>
        <v>59700</v>
      </c>
      <c r="Z424" s="120">
        <f t="shared" ref="Z424:Z451" si="167">X424-Y424</f>
        <v>300</v>
      </c>
      <c r="AA424" s="121">
        <f t="shared" ref="AA424:AA451" si="168">Z424/X424</f>
        <v>5.0000000000000001E-3</v>
      </c>
      <c r="AB424" s="399" t="s">
        <v>330</v>
      </c>
      <c r="AC424" s="34"/>
      <c r="AD424" s="34"/>
      <c r="AE424" s="34"/>
      <c r="AF424" s="34"/>
      <c r="AG424" s="34"/>
      <c r="AH424" s="34"/>
    </row>
    <row r="425" spans="1:34" ht="166.8" customHeight="1">
      <c r="A425" s="51" t="s">
        <v>786</v>
      </c>
      <c r="B425" s="111" t="s">
        <v>428</v>
      </c>
      <c r="C425" s="236" t="s">
        <v>939</v>
      </c>
      <c r="D425" s="112" t="s">
        <v>940</v>
      </c>
      <c r="E425" s="114" t="s">
        <v>493</v>
      </c>
      <c r="F425" s="114">
        <v>10</v>
      </c>
      <c r="G425" s="114">
        <v>7000</v>
      </c>
      <c r="H425" s="116">
        <f t="shared" si="150"/>
        <v>70000</v>
      </c>
      <c r="I425" s="114">
        <v>10</v>
      </c>
      <c r="J425" s="114">
        <v>7000</v>
      </c>
      <c r="K425" s="116">
        <f t="shared" si="160"/>
        <v>70000</v>
      </c>
      <c r="L425" s="160"/>
      <c r="M425" s="115"/>
      <c r="N425" s="116">
        <f t="shared" si="161"/>
        <v>0</v>
      </c>
      <c r="O425" s="160"/>
      <c r="P425" s="115"/>
      <c r="Q425" s="116">
        <f t="shared" si="162"/>
        <v>0</v>
      </c>
      <c r="R425" s="117"/>
      <c r="S425" s="118"/>
      <c r="T425" s="116">
        <f t="shared" si="163"/>
        <v>0</v>
      </c>
      <c r="U425" s="117"/>
      <c r="V425" s="118"/>
      <c r="W425" s="116">
        <f t="shared" si="164"/>
        <v>0</v>
      </c>
      <c r="X425" s="119">
        <f t="shared" si="165"/>
        <v>70000</v>
      </c>
      <c r="Y425" s="120">
        <f t="shared" si="166"/>
        <v>70000</v>
      </c>
      <c r="Z425" s="120">
        <f t="shared" si="167"/>
        <v>0</v>
      </c>
      <c r="AA425" s="121">
        <f t="shared" si="168"/>
        <v>0</v>
      </c>
      <c r="AB425" s="324"/>
      <c r="AC425" s="34"/>
      <c r="AD425" s="34"/>
      <c r="AE425" s="34"/>
      <c r="AF425" s="34"/>
      <c r="AG425" s="34"/>
      <c r="AH425" s="34"/>
    </row>
    <row r="426" spans="1:34" ht="118.2" customHeight="1">
      <c r="A426" s="51" t="s">
        <v>786</v>
      </c>
      <c r="B426" s="111" t="s">
        <v>428</v>
      </c>
      <c r="C426" s="236" t="s">
        <v>941</v>
      </c>
      <c r="D426" s="112" t="s">
        <v>942</v>
      </c>
      <c r="E426" s="114" t="s">
        <v>493</v>
      </c>
      <c r="F426" s="114"/>
      <c r="G426" s="114"/>
      <c r="H426" s="116">
        <f t="shared" si="150"/>
        <v>0</v>
      </c>
      <c r="I426" s="354"/>
      <c r="J426" s="355"/>
      <c r="K426" s="116">
        <f t="shared" si="160"/>
        <v>0</v>
      </c>
      <c r="L426" s="114">
        <v>10</v>
      </c>
      <c r="M426" s="114">
        <v>16000</v>
      </c>
      <c r="N426" s="116">
        <f t="shared" si="161"/>
        <v>160000</v>
      </c>
      <c r="O426" s="114">
        <v>10</v>
      </c>
      <c r="P426" s="114">
        <v>16000</v>
      </c>
      <c r="Q426" s="116">
        <f t="shared" si="162"/>
        <v>160000</v>
      </c>
      <c r="R426" s="117"/>
      <c r="S426" s="118"/>
      <c r="T426" s="116">
        <f t="shared" si="163"/>
        <v>0</v>
      </c>
      <c r="U426" s="117"/>
      <c r="V426" s="118"/>
      <c r="W426" s="116">
        <f t="shared" si="164"/>
        <v>0</v>
      </c>
      <c r="X426" s="119">
        <f t="shared" si="165"/>
        <v>160000</v>
      </c>
      <c r="Y426" s="120">
        <f t="shared" si="166"/>
        <v>160000</v>
      </c>
      <c r="Z426" s="120">
        <f t="shared" si="167"/>
        <v>0</v>
      </c>
      <c r="AA426" s="121">
        <f t="shared" si="168"/>
        <v>0</v>
      </c>
      <c r="AB426" s="324"/>
      <c r="AC426" s="34"/>
      <c r="AD426" s="34"/>
      <c r="AE426" s="34"/>
      <c r="AF426" s="34"/>
      <c r="AG426" s="34"/>
      <c r="AH426" s="34"/>
    </row>
    <row r="427" spans="1:34" ht="264" customHeight="1">
      <c r="A427" s="51" t="s">
        <v>786</v>
      </c>
      <c r="B427" s="111" t="s">
        <v>428</v>
      </c>
      <c r="C427" s="236" t="s">
        <v>943</v>
      </c>
      <c r="D427" s="358" t="s">
        <v>0</v>
      </c>
      <c r="E427" s="114" t="s">
        <v>493</v>
      </c>
      <c r="F427" s="114">
        <v>2</v>
      </c>
      <c r="G427" s="114">
        <v>5000</v>
      </c>
      <c r="H427" s="116">
        <f t="shared" si="150"/>
        <v>10000</v>
      </c>
      <c r="I427" s="354"/>
      <c r="J427" s="355"/>
      <c r="K427" s="116">
        <f t="shared" si="160"/>
        <v>0</v>
      </c>
      <c r="L427" s="160"/>
      <c r="M427" s="115"/>
      <c r="N427" s="116">
        <f t="shared" si="161"/>
        <v>0</v>
      </c>
      <c r="O427" s="160"/>
      <c r="P427" s="115"/>
      <c r="Q427" s="116">
        <f t="shared" si="162"/>
        <v>0</v>
      </c>
      <c r="R427" s="117"/>
      <c r="S427" s="118"/>
      <c r="T427" s="116">
        <f t="shared" si="163"/>
        <v>0</v>
      </c>
      <c r="U427" s="117"/>
      <c r="V427" s="118"/>
      <c r="W427" s="116">
        <f t="shared" si="164"/>
        <v>0</v>
      </c>
      <c r="X427" s="119">
        <f t="shared" si="165"/>
        <v>10000</v>
      </c>
      <c r="Y427" s="120">
        <f t="shared" si="166"/>
        <v>0</v>
      </c>
      <c r="Z427" s="120">
        <f t="shared" si="167"/>
        <v>10000</v>
      </c>
      <c r="AA427" s="121">
        <f t="shared" si="168"/>
        <v>1</v>
      </c>
      <c r="AB427" s="398" t="s">
        <v>326</v>
      </c>
      <c r="AC427" s="34"/>
      <c r="AD427" s="34"/>
      <c r="AE427" s="34"/>
      <c r="AF427" s="34"/>
      <c r="AG427" s="34"/>
      <c r="AH427" s="34"/>
    </row>
    <row r="428" spans="1:34" ht="247.8" customHeight="1">
      <c r="A428" s="51" t="s">
        <v>786</v>
      </c>
      <c r="B428" s="111" t="s">
        <v>428</v>
      </c>
      <c r="C428" s="236" t="s">
        <v>1</v>
      </c>
      <c r="D428" s="358" t="s">
        <v>2</v>
      </c>
      <c r="E428" s="114" t="s">
        <v>493</v>
      </c>
      <c r="F428" s="114">
        <v>5</v>
      </c>
      <c r="G428" s="114">
        <v>4000</v>
      </c>
      <c r="H428" s="116">
        <f t="shared" si="150"/>
        <v>20000</v>
      </c>
      <c r="I428" s="354"/>
      <c r="J428" s="355"/>
      <c r="K428" s="116">
        <f t="shared" si="160"/>
        <v>0</v>
      </c>
      <c r="L428" s="160"/>
      <c r="M428" s="115"/>
      <c r="N428" s="116">
        <f t="shared" si="161"/>
        <v>0</v>
      </c>
      <c r="O428" s="160"/>
      <c r="P428" s="115"/>
      <c r="Q428" s="116">
        <f t="shared" si="162"/>
        <v>0</v>
      </c>
      <c r="R428" s="117"/>
      <c r="S428" s="118"/>
      <c r="T428" s="116">
        <f t="shared" si="163"/>
        <v>0</v>
      </c>
      <c r="U428" s="117"/>
      <c r="V428" s="118"/>
      <c r="W428" s="116">
        <f t="shared" si="164"/>
        <v>0</v>
      </c>
      <c r="X428" s="119">
        <f t="shared" si="165"/>
        <v>20000</v>
      </c>
      <c r="Y428" s="120">
        <f t="shared" si="166"/>
        <v>0</v>
      </c>
      <c r="Z428" s="120">
        <f t="shared" si="167"/>
        <v>20000</v>
      </c>
      <c r="AA428" s="121">
        <f t="shared" si="168"/>
        <v>1</v>
      </c>
      <c r="AB428" s="398" t="s">
        <v>326</v>
      </c>
      <c r="AC428" s="34"/>
      <c r="AD428" s="34"/>
      <c r="AE428" s="34"/>
      <c r="AF428" s="34"/>
      <c r="AG428" s="34"/>
      <c r="AH428" s="34"/>
    </row>
    <row r="429" spans="1:34" ht="261.60000000000002" customHeight="1">
      <c r="A429" s="51" t="s">
        <v>786</v>
      </c>
      <c r="B429" s="111" t="s">
        <v>428</v>
      </c>
      <c r="C429" s="236" t="s">
        <v>3</v>
      </c>
      <c r="D429" s="358" t="s">
        <v>4</v>
      </c>
      <c r="E429" s="114" t="s">
        <v>493</v>
      </c>
      <c r="F429" s="114">
        <v>5</v>
      </c>
      <c r="G429" s="114">
        <v>10000</v>
      </c>
      <c r="H429" s="116">
        <f t="shared" si="150"/>
        <v>50000</v>
      </c>
      <c r="I429" s="354"/>
      <c r="J429" s="355"/>
      <c r="K429" s="116">
        <f t="shared" si="160"/>
        <v>0</v>
      </c>
      <c r="L429" s="160"/>
      <c r="M429" s="115"/>
      <c r="N429" s="116">
        <f t="shared" si="161"/>
        <v>0</v>
      </c>
      <c r="O429" s="160"/>
      <c r="P429" s="115"/>
      <c r="Q429" s="116">
        <f t="shared" si="162"/>
        <v>0</v>
      </c>
      <c r="R429" s="117"/>
      <c r="S429" s="118"/>
      <c r="T429" s="116">
        <f t="shared" si="163"/>
        <v>0</v>
      </c>
      <c r="U429" s="117"/>
      <c r="V429" s="118"/>
      <c r="W429" s="116">
        <f t="shared" si="164"/>
        <v>0</v>
      </c>
      <c r="X429" s="119">
        <f t="shared" si="165"/>
        <v>50000</v>
      </c>
      <c r="Y429" s="120">
        <f t="shared" si="166"/>
        <v>0</v>
      </c>
      <c r="Z429" s="120">
        <f t="shared" si="167"/>
        <v>50000</v>
      </c>
      <c r="AA429" s="121">
        <f t="shared" si="168"/>
        <v>1</v>
      </c>
      <c r="AB429" s="398" t="s">
        <v>326</v>
      </c>
      <c r="AC429" s="34"/>
      <c r="AD429" s="34"/>
      <c r="AE429" s="34"/>
      <c r="AF429" s="34"/>
      <c r="AG429" s="34"/>
      <c r="AH429" s="34"/>
    </row>
    <row r="430" spans="1:34" ht="120" customHeight="1">
      <c r="A430" s="51" t="s">
        <v>786</v>
      </c>
      <c r="B430" s="111" t="s">
        <v>428</v>
      </c>
      <c r="C430" s="236" t="s">
        <v>5</v>
      </c>
      <c r="D430" s="112" t="s">
        <v>6</v>
      </c>
      <c r="E430" s="114" t="s">
        <v>493</v>
      </c>
      <c r="F430" s="114">
        <v>20</v>
      </c>
      <c r="G430" s="114">
        <v>9600</v>
      </c>
      <c r="H430" s="116">
        <f t="shared" ref="H430:H491" si="169">F430*G430</f>
        <v>192000</v>
      </c>
      <c r="I430" s="114">
        <v>20</v>
      </c>
      <c r="J430" s="114">
        <v>9600</v>
      </c>
      <c r="K430" s="116">
        <f t="shared" si="160"/>
        <v>192000</v>
      </c>
      <c r="L430" s="160"/>
      <c r="M430" s="115"/>
      <c r="N430" s="116">
        <f t="shared" si="161"/>
        <v>0</v>
      </c>
      <c r="O430" s="160"/>
      <c r="P430" s="115"/>
      <c r="Q430" s="116">
        <f t="shared" si="162"/>
        <v>0</v>
      </c>
      <c r="R430" s="117"/>
      <c r="S430" s="118"/>
      <c r="T430" s="116">
        <f t="shared" si="163"/>
        <v>0</v>
      </c>
      <c r="U430" s="117"/>
      <c r="V430" s="118"/>
      <c r="W430" s="116">
        <f t="shared" si="164"/>
        <v>0</v>
      </c>
      <c r="X430" s="119">
        <f t="shared" si="165"/>
        <v>192000</v>
      </c>
      <c r="Y430" s="120">
        <f t="shared" si="166"/>
        <v>192000</v>
      </c>
      <c r="Z430" s="120">
        <f t="shared" si="167"/>
        <v>0</v>
      </c>
      <c r="AA430" s="121">
        <f t="shared" si="168"/>
        <v>0</v>
      </c>
      <c r="AB430" s="324"/>
      <c r="AC430" s="34"/>
      <c r="AD430" s="34"/>
      <c r="AE430" s="34"/>
      <c r="AF430" s="34"/>
      <c r="AG430" s="34"/>
      <c r="AH430" s="34"/>
    </row>
    <row r="431" spans="1:34" ht="115.2" customHeight="1">
      <c r="A431" s="51" t="s">
        <v>786</v>
      </c>
      <c r="B431" s="111" t="s">
        <v>428</v>
      </c>
      <c r="C431" s="236" t="s">
        <v>7</v>
      </c>
      <c r="D431" s="54" t="s">
        <v>8</v>
      </c>
      <c r="E431" s="114" t="s">
        <v>493</v>
      </c>
      <c r="F431" s="114"/>
      <c r="G431" s="114"/>
      <c r="H431" s="116">
        <f t="shared" si="169"/>
        <v>0</v>
      </c>
      <c r="I431" s="354"/>
      <c r="J431" s="355"/>
      <c r="K431" s="116">
        <f t="shared" si="160"/>
        <v>0</v>
      </c>
      <c r="L431" s="114">
        <v>5</v>
      </c>
      <c r="M431" s="114">
        <v>7500</v>
      </c>
      <c r="N431" s="116">
        <f t="shared" si="161"/>
        <v>37500</v>
      </c>
      <c r="O431" s="160">
        <v>5</v>
      </c>
      <c r="P431" s="115">
        <v>7500</v>
      </c>
      <c r="Q431" s="116">
        <f t="shared" si="162"/>
        <v>37500</v>
      </c>
      <c r="R431" s="117"/>
      <c r="S431" s="118"/>
      <c r="T431" s="116">
        <f t="shared" si="163"/>
        <v>0</v>
      </c>
      <c r="U431" s="117"/>
      <c r="V431" s="118"/>
      <c r="W431" s="116">
        <f t="shared" si="164"/>
        <v>0</v>
      </c>
      <c r="X431" s="119">
        <f t="shared" si="165"/>
        <v>37500</v>
      </c>
      <c r="Y431" s="120">
        <f t="shared" si="166"/>
        <v>37500</v>
      </c>
      <c r="Z431" s="120">
        <f t="shared" si="167"/>
        <v>0</v>
      </c>
      <c r="AA431" s="121">
        <f t="shared" si="168"/>
        <v>0</v>
      </c>
      <c r="AB431" s="324"/>
      <c r="AC431" s="34"/>
      <c r="AD431" s="34"/>
      <c r="AE431" s="34"/>
      <c r="AF431" s="34"/>
      <c r="AG431" s="34"/>
      <c r="AH431" s="34"/>
    </row>
    <row r="432" spans="1:34" ht="162.6" customHeight="1">
      <c r="A432" s="51" t="s">
        <v>786</v>
      </c>
      <c r="B432" s="111" t="s">
        <v>428</v>
      </c>
      <c r="C432" s="236" t="s">
        <v>9</v>
      </c>
      <c r="D432" s="359" t="s">
        <v>10</v>
      </c>
      <c r="E432" s="248" t="s">
        <v>493</v>
      </c>
      <c r="F432" s="248">
        <v>8</v>
      </c>
      <c r="G432" s="248">
        <v>1000</v>
      </c>
      <c r="H432" s="116">
        <f t="shared" si="169"/>
        <v>8000</v>
      </c>
      <c r="I432" s="248">
        <v>8</v>
      </c>
      <c r="J432" s="248">
        <v>1000</v>
      </c>
      <c r="K432" s="116">
        <f t="shared" si="160"/>
        <v>8000</v>
      </c>
      <c r="L432" s="160"/>
      <c r="M432" s="115"/>
      <c r="N432" s="116">
        <f t="shared" si="161"/>
        <v>0</v>
      </c>
      <c r="O432" s="160"/>
      <c r="P432" s="115"/>
      <c r="Q432" s="116">
        <f t="shared" si="162"/>
        <v>0</v>
      </c>
      <c r="R432" s="117"/>
      <c r="S432" s="118"/>
      <c r="T432" s="116">
        <f t="shared" si="163"/>
        <v>0</v>
      </c>
      <c r="U432" s="117"/>
      <c r="V432" s="118"/>
      <c r="W432" s="116">
        <f t="shared" si="164"/>
        <v>0</v>
      </c>
      <c r="X432" s="119">
        <f t="shared" si="165"/>
        <v>8000</v>
      </c>
      <c r="Y432" s="120">
        <f t="shared" si="166"/>
        <v>8000</v>
      </c>
      <c r="Z432" s="120">
        <f t="shared" si="167"/>
        <v>0</v>
      </c>
      <c r="AA432" s="121">
        <f t="shared" si="168"/>
        <v>0</v>
      </c>
      <c r="AB432" s="324"/>
      <c r="AC432" s="34"/>
      <c r="AD432" s="34"/>
      <c r="AE432" s="34"/>
      <c r="AF432" s="34"/>
      <c r="AG432" s="34"/>
      <c r="AH432" s="34"/>
    </row>
    <row r="433" spans="1:34" ht="121.2" customHeight="1">
      <c r="A433" s="51" t="s">
        <v>786</v>
      </c>
      <c r="B433" s="111" t="s">
        <v>428</v>
      </c>
      <c r="C433" s="236" t="s">
        <v>11</v>
      </c>
      <c r="D433" s="359" t="s">
        <v>12</v>
      </c>
      <c r="E433" s="248" t="s">
        <v>493</v>
      </c>
      <c r="F433" s="248">
        <v>8</v>
      </c>
      <c r="G433" s="248">
        <v>1000</v>
      </c>
      <c r="H433" s="116">
        <f t="shared" si="169"/>
        <v>8000</v>
      </c>
      <c r="I433" s="248">
        <v>8</v>
      </c>
      <c r="J433" s="248">
        <v>1000</v>
      </c>
      <c r="K433" s="116">
        <f t="shared" si="160"/>
        <v>8000</v>
      </c>
      <c r="L433" s="160"/>
      <c r="M433" s="115"/>
      <c r="N433" s="116">
        <f t="shared" si="161"/>
        <v>0</v>
      </c>
      <c r="O433" s="160"/>
      <c r="P433" s="115"/>
      <c r="Q433" s="116">
        <f t="shared" si="162"/>
        <v>0</v>
      </c>
      <c r="R433" s="117"/>
      <c r="S433" s="118"/>
      <c r="T433" s="116">
        <f t="shared" si="163"/>
        <v>0</v>
      </c>
      <c r="U433" s="117"/>
      <c r="V433" s="118"/>
      <c r="W433" s="116">
        <f t="shared" si="164"/>
        <v>0</v>
      </c>
      <c r="X433" s="119">
        <f t="shared" si="165"/>
        <v>8000</v>
      </c>
      <c r="Y433" s="120">
        <f t="shared" si="166"/>
        <v>8000</v>
      </c>
      <c r="Z433" s="120">
        <f t="shared" si="167"/>
        <v>0</v>
      </c>
      <c r="AA433" s="121">
        <f t="shared" si="168"/>
        <v>0</v>
      </c>
      <c r="AB433" s="324"/>
      <c r="AC433" s="34"/>
      <c r="AD433" s="34"/>
      <c r="AE433" s="34"/>
      <c r="AF433" s="34"/>
      <c r="AG433" s="34"/>
      <c r="AH433" s="34"/>
    </row>
    <row r="434" spans="1:34" ht="160.19999999999999" customHeight="1">
      <c r="A434" s="51" t="s">
        <v>786</v>
      </c>
      <c r="B434" s="111" t="s">
        <v>428</v>
      </c>
      <c r="C434" s="236" t="s">
        <v>13</v>
      </c>
      <c r="D434" s="359" t="s">
        <v>14</v>
      </c>
      <c r="E434" s="248" t="s">
        <v>493</v>
      </c>
      <c r="F434" s="248">
        <v>8</v>
      </c>
      <c r="G434" s="248">
        <v>1000</v>
      </c>
      <c r="H434" s="116">
        <f t="shared" si="169"/>
        <v>8000</v>
      </c>
      <c r="I434" s="248">
        <v>8</v>
      </c>
      <c r="J434" s="248">
        <v>1000</v>
      </c>
      <c r="K434" s="116">
        <f t="shared" si="160"/>
        <v>8000</v>
      </c>
      <c r="L434" s="160"/>
      <c r="M434" s="115"/>
      <c r="N434" s="116">
        <f t="shared" si="161"/>
        <v>0</v>
      </c>
      <c r="O434" s="160"/>
      <c r="P434" s="115"/>
      <c r="Q434" s="116">
        <f t="shared" si="162"/>
        <v>0</v>
      </c>
      <c r="R434" s="117"/>
      <c r="S434" s="118"/>
      <c r="T434" s="116">
        <f t="shared" si="163"/>
        <v>0</v>
      </c>
      <c r="U434" s="117"/>
      <c r="V434" s="118"/>
      <c r="W434" s="116">
        <f t="shared" si="164"/>
        <v>0</v>
      </c>
      <c r="X434" s="119">
        <f t="shared" si="165"/>
        <v>8000</v>
      </c>
      <c r="Y434" s="120">
        <f t="shared" si="166"/>
        <v>8000</v>
      </c>
      <c r="Z434" s="120">
        <f t="shared" si="167"/>
        <v>0</v>
      </c>
      <c r="AA434" s="121">
        <f t="shared" si="168"/>
        <v>0</v>
      </c>
      <c r="AB434" s="324"/>
      <c r="AC434" s="34"/>
      <c r="AD434" s="34"/>
      <c r="AE434" s="34"/>
      <c r="AF434" s="34"/>
      <c r="AG434" s="34"/>
      <c r="AH434" s="34"/>
    </row>
    <row r="435" spans="1:34" ht="151.80000000000001" customHeight="1">
      <c r="A435" s="51" t="s">
        <v>786</v>
      </c>
      <c r="B435" s="111" t="s">
        <v>428</v>
      </c>
      <c r="C435" s="236" t="s">
        <v>15</v>
      </c>
      <c r="D435" s="248" t="s">
        <v>16</v>
      </c>
      <c r="E435" s="248" t="s">
        <v>493</v>
      </c>
      <c r="F435" s="248">
        <v>8</v>
      </c>
      <c r="G435" s="248">
        <v>2000</v>
      </c>
      <c r="H435" s="116">
        <f t="shared" si="169"/>
        <v>16000</v>
      </c>
      <c r="I435" s="248">
        <v>8</v>
      </c>
      <c r="J435" s="248">
        <v>2000</v>
      </c>
      <c r="K435" s="116">
        <f t="shared" si="160"/>
        <v>16000</v>
      </c>
      <c r="L435" s="160"/>
      <c r="M435" s="115"/>
      <c r="N435" s="116">
        <f t="shared" si="161"/>
        <v>0</v>
      </c>
      <c r="O435" s="160"/>
      <c r="P435" s="115"/>
      <c r="Q435" s="116">
        <f t="shared" si="162"/>
        <v>0</v>
      </c>
      <c r="R435" s="117"/>
      <c r="S435" s="118"/>
      <c r="T435" s="116">
        <f t="shared" si="163"/>
        <v>0</v>
      </c>
      <c r="U435" s="117"/>
      <c r="V435" s="118"/>
      <c r="W435" s="116">
        <f t="shared" si="164"/>
        <v>0</v>
      </c>
      <c r="X435" s="119">
        <f t="shared" si="165"/>
        <v>16000</v>
      </c>
      <c r="Y435" s="120">
        <f t="shared" si="166"/>
        <v>16000</v>
      </c>
      <c r="Z435" s="120">
        <f t="shared" si="167"/>
        <v>0</v>
      </c>
      <c r="AA435" s="121">
        <f t="shared" si="168"/>
        <v>0</v>
      </c>
      <c r="AB435" s="324"/>
      <c r="AC435" s="34"/>
      <c r="AD435" s="34"/>
      <c r="AE435" s="34"/>
      <c r="AF435" s="34"/>
      <c r="AG435" s="34"/>
      <c r="AH435" s="34"/>
    </row>
    <row r="436" spans="1:34" ht="154.19999999999999" customHeight="1">
      <c r="A436" s="51" t="s">
        <v>786</v>
      </c>
      <c r="B436" s="111" t="s">
        <v>428</v>
      </c>
      <c r="C436" s="236" t="s">
        <v>17</v>
      </c>
      <c r="D436" s="359" t="s">
        <v>18</v>
      </c>
      <c r="E436" s="248" t="s">
        <v>493</v>
      </c>
      <c r="F436" s="248">
        <v>8</v>
      </c>
      <c r="G436" s="248">
        <v>2500</v>
      </c>
      <c r="H436" s="116">
        <f t="shared" si="169"/>
        <v>20000</v>
      </c>
      <c r="I436" s="248">
        <v>8</v>
      </c>
      <c r="J436" s="248">
        <v>2500</v>
      </c>
      <c r="K436" s="116">
        <f t="shared" si="160"/>
        <v>20000</v>
      </c>
      <c r="L436" s="160"/>
      <c r="M436" s="115"/>
      <c r="N436" s="116">
        <f t="shared" si="161"/>
        <v>0</v>
      </c>
      <c r="O436" s="160"/>
      <c r="P436" s="115"/>
      <c r="Q436" s="116">
        <f t="shared" si="162"/>
        <v>0</v>
      </c>
      <c r="R436" s="117"/>
      <c r="S436" s="118"/>
      <c r="T436" s="116">
        <f t="shared" si="163"/>
        <v>0</v>
      </c>
      <c r="U436" s="117"/>
      <c r="V436" s="118"/>
      <c r="W436" s="116">
        <f t="shared" si="164"/>
        <v>0</v>
      </c>
      <c r="X436" s="119">
        <f t="shared" si="165"/>
        <v>20000</v>
      </c>
      <c r="Y436" s="120">
        <f t="shared" si="166"/>
        <v>20000</v>
      </c>
      <c r="Z436" s="120">
        <f t="shared" si="167"/>
        <v>0</v>
      </c>
      <c r="AA436" s="121">
        <f t="shared" si="168"/>
        <v>0</v>
      </c>
      <c r="AB436" s="324"/>
      <c r="AC436" s="34"/>
      <c r="AD436" s="34"/>
      <c r="AE436" s="34"/>
      <c r="AF436" s="34"/>
      <c r="AG436" s="34"/>
      <c r="AH436" s="34"/>
    </row>
    <row r="437" spans="1:34" ht="183.6" customHeight="1">
      <c r="A437" s="51" t="s">
        <v>786</v>
      </c>
      <c r="B437" s="111" t="s">
        <v>428</v>
      </c>
      <c r="C437" s="236" t="s">
        <v>19</v>
      </c>
      <c r="D437" s="54" t="s">
        <v>20</v>
      </c>
      <c r="E437" s="114" t="s">
        <v>493</v>
      </c>
      <c r="F437" s="114">
        <v>1</v>
      </c>
      <c r="G437" s="114">
        <v>30000</v>
      </c>
      <c r="H437" s="116">
        <f t="shared" si="169"/>
        <v>30000</v>
      </c>
      <c r="I437" s="354"/>
      <c r="J437" s="355"/>
      <c r="K437" s="116">
        <f t="shared" si="160"/>
        <v>0</v>
      </c>
      <c r="L437" s="160"/>
      <c r="M437" s="115"/>
      <c r="N437" s="116">
        <f t="shared" si="161"/>
        <v>0</v>
      </c>
      <c r="O437" s="160"/>
      <c r="P437" s="115"/>
      <c r="Q437" s="116">
        <f t="shared" si="162"/>
        <v>0</v>
      </c>
      <c r="R437" s="117"/>
      <c r="S437" s="118"/>
      <c r="T437" s="116">
        <f t="shared" si="163"/>
        <v>0</v>
      </c>
      <c r="U437" s="117"/>
      <c r="V437" s="118"/>
      <c r="W437" s="116">
        <f t="shared" si="164"/>
        <v>0</v>
      </c>
      <c r="X437" s="119">
        <f t="shared" si="165"/>
        <v>30000</v>
      </c>
      <c r="Y437" s="120">
        <f t="shared" si="166"/>
        <v>0</v>
      </c>
      <c r="Z437" s="120">
        <f t="shared" si="167"/>
        <v>30000</v>
      </c>
      <c r="AA437" s="121">
        <f t="shared" si="168"/>
        <v>1</v>
      </c>
      <c r="AB437" s="398" t="s">
        <v>326</v>
      </c>
      <c r="AC437" s="34"/>
      <c r="AD437" s="34"/>
      <c r="AE437" s="34"/>
      <c r="AF437" s="34"/>
      <c r="AG437" s="34"/>
      <c r="AH437" s="34"/>
    </row>
    <row r="438" spans="1:34" ht="193.2" customHeight="1">
      <c r="A438" s="51" t="s">
        <v>786</v>
      </c>
      <c r="B438" s="111" t="s">
        <v>428</v>
      </c>
      <c r="C438" s="236" t="s">
        <v>21</v>
      </c>
      <c r="D438" s="359" t="s">
        <v>22</v>
      </c>
      <c r="E438" s="248" t="s">
        <v>493</v>
      </c>
      <c r="F438" s="248"/>
      <c r="G438" s="248"/>
      <c r="H438" s="116">
        <f t="shared" si="169"/>
        <v>0</v>
      </c>
      <c r="I438" s="354"/>
      <c r="J438" s="355"/>
      <c r="K438" s="116">
        <f t="shared" si="160"/>
        <v>0</v>
      </c>
      <c r="L438" s="248">
        <v>1</v>
      </c>
      <c r="M438" s="248">
        <v>30000</v>
      </c>
      <c r="N438" s="116">
        <f t="shared" si="161"/>
        <v>30000</v>
      </c>
      <c r="O438" s="248">
        <v>1</v>
      </c>
      <c r="P438" s="248">
        <v>30000</v>
      </c>
      <c r="Q438" s="116">
        <f t="shared" si="162"/>
        <v>30000</v>
      </c>
      <c r="R438" s="117"/>
      <c r="S438" s="118"/>
      <c r="T438" s="116">
        <f t="shared" si="163"/>
        <v>0</v>
      </c>
      <c r="U438" s="117"/>
      <c r="V438" s="118"/>
      <c r="W438" s="116">
        <f t="shared" si="164"/>
        <v>0</v>
      </c>
      <c r="X438" s="119">
        <f t="shared" si="165"/>
        <v>30000</v>
      </c>
      <c r="Y438" s="120">
        <f t="shared" si="166"/>
        <v>30000</v>
      </c>
      <c r="Z438" s="120">
        <f t="shared" si="167"/>
        <v>0</v>
      </c>
      <c r="AA438" s="121">
        <f t="shared" si="168"/>
        <v>0</v>
      </c>
      <c r="AB438" s="324"/>
      <c r="AC438" s="34"/>
      <c r="AD438" s="34"/>
      <c r="AE438" s="34"/>
      <c r="AF438" s="34"/>
      <c r="AG438" s="34"/>
      <c r="AH438" s="34"/>
    </row>
    <row r="439" spans="1:34" ht="86.4" customHeight="1">
      <c r="A439" s="51" t="s">
        <v>786</v>
      </c>
      <c r="B439" s="111" t="s">
        <v>428</v>
      </c>
      <c r="C439" s="236" t="s">
        <v>23</v>
      </c>
      <c r="D439" s="61" t="s">
        <v>24</v>
      </c>
      <c r="E439" s="220" t="s">
        <v>493</v>
      </c>
      <c r="F439" s="219">
        <v>1</v>
      </c>
      <c r="G439" s="219">
        <v>16000</v>
      </c>
      <c r="H439" s="116">
        <f t="shared" si="169"/>
        <v>16000</v>
      </c>
      <c r="I439" s="219">
        <v>1</v>
      </c>
      <c r="J439" s="219">
        <v>16000</v>
      </c>
      <c r="K439" s="116">
        <f t="shared" si="160"/>
        <v>16000</v>
      </c>
      <c r="L439" s="160"/>
      <c r="M439" s="115"/>
      <c r="N439" s="116">
        <f t="shared" si="161"/>
        <v>0</v>
      </c>
      <c r="O439" s="160"/>
      <c r="P439" s="115"/>
      <c r="Q439" s="116">
        <f t="shared" si="162"/>
        <v>0</v>
      </c>
      <c r="R439" s="117"/>
      <c r="S439" s="118"/>
      <c r="T439" s="116">
        <f t="shared" si="163"/>
        <v>0</v>
      </c>
      <c r="U439" s="117"/>
      <c r="V439" s="118"/>
      <c r="W439" s="116">
        <f t="shared" si="164"/>
        <v>0</v>
      </c>
      <c r="X439" s="119">
        <f t="shared" si="165"/>
        <v>16000</v>
      </c>
      <c r="Y439" s="120">
        <f t="shared" si="166"/>
        <v>16000</v>
      </c>
      <c r="Z439" s="120">
        <f t="shared" si="167"/>
        <v>0</v>
      </c>
      <c r="AA439" s="121">
        <f t="shared" si="168"/>
        <v>0</v>
      </c>
      <c r="AB439" s="324"/>
      <c r="AC439" s="34"/>
      <c r="AD439" s="34"/>
      <c r="AE439" s="34"/>
      <c r="AF439" s="34"/>
      <c r="AG439" s="34"/>
      <c r="AH439" s="34"/>
    </row>
    <row r="440" spans="1:34" ht="148.19999999999999" customHeight="1">
      <c r="A440" s="51" t="s">
        <v>786</v>
      </c>
      <c r="B440" s="111" t="s">
        <v>428</v>
      </c>
      <c r="C440" s="236" t="s">
        <v>25</v>
      </c>
      <c r="D440" s="209" t="s">
        <v>26</v>
      </c>
      <c r="E440" s="220" t="s">
        <v>853</v>
      </c>
      <c r="F440" s="219"/>
      <c r="G440" s="219"/>
      <c r="H440" s="116">
        <f t="shared" si="169"/>
        <v>0</v>
      </c>
      <c r="I440" s="354"/>
      <c r="J440" s="355"/>
      <c r="K440" s="116">
        <f t="shared" si="160"/>
        <v>0</v>
      </c>
      <c r="L440" s="155">
        <v>1</v>
      </c>
      <c r="M440" s="155">
        <v>23540</v>
      </c>
      <c r="N440" s="116">
        <f t="shared" si="161"/>
        <v>23540</v>
      </c>
      <c r="O440" s="155">
        <v>1</v>
      </c>
      <c r="P440" s="155">
        <v>23540</v>
      </c>
      <c r="Q440" s="116">
        <f t="shared" si="162"/>
        <v>23540</v>
      </c>
      <c r="R440" s="117"/>
      <c r="S440" s="118"/>
      <c r="T440" s="116">
        <f t="shared" si="163"/>
        <v>0</v>
      </c>
      <c r="U440" s="117"/>
      <c r="V440" s="118"/>
      <c r="W440" s="116">
        <f t="shared" si="164"/>
        <v>0</v>
      </c>
      <c r="X440" s="119">
        <f t="shared" si="165"/>
        <v>23540</v>
      </c>
      <c r="Y440" s="120">
        <f t="shared" si="166"/>
        <v>23540</v>
      </c>
      <c r="Z440" s="120">
        <f t="shared" si="167"/>
        <v>0</v>
      </c>
      <c r="AA440" s="121">
        <f t="shared" si="168"/>
        <v>0</v>
      </c>
      <c r="AB440" s="324"/>
      <c r="AC440" s="34"/>
      <c r="AD440" s="34"/>
      <c r="AE440" s="34"/>
      <c r="AF440" s="34"/>
      <c r="AG440" s="34"/>
      <c r="AH440" s="34"/>
    </row>
    <row r="441" spans="1:34" ht="118.8" customHeight="1">
      <c r="A441" s="51" t="s">
        <v>786</v>
      </c>
      <c r="B441" s="111" t="s">
        <v>428</v>
      </c>
      <c r="C441" s="236" t="s">
        <v>27</v>
      </c>
      <c r="D441" s="211" t="s">
        <v>28</v>
      </c>
      <c r="E441" s="220" t="s">
        <v>853</v>
      </c>
      <c r="F441" s="219"/>
      <c r="G441" s="219"/>
      <c r="H441" s="116">
        <f t="shared" si="169"/>
        <v>0</v>
      </c>
      <c r="I441" s="354"/>
      <c r="J441" s="355"/>
      <c r="K441" s="116">
        <f t="shared" si="160"/>
        <v>0</v>
      </c>
      <c r="L441" s="155">
        <v>130</v>
      </c>
      <c r="M441" s="155">
        <v>40</v>
      </c>
      <c r="N441" s="116">
        <f t="shared" si="161"/>
        <v>5200</v>
      </c>
      <c r="O441" s="155">
        <v>130</v>
      </c>
      <c r="P441" s="155">
        <v>40</v>
      </c>
      <c r="Q441" s="116">
        <f t="shared" si="162"/>
        <v>5200</v>
      </c>
      <c r="R441" s="117"/>
      <c r="S441" s="118"/>
      <c r="T441" s="116">
        <f t="shared" si="163"/>
        <v>0</v>
      </c>
      <c r="U441" s="117"/>
      <c r="V441" s="118"/>
      <c r="W441" s="116">
        <f t="shared" si="164"/>
        <v>0</v>
      </c>
      <c r="X441" s="119">
        <f t="shared" si="165"/>
        <v>5200</v>
      </c>
      <c r="Y441" s="120">
        <f t="shared" si="166"/>
        <v>5200</v>
      </c>
      <c r="Z441" s="120">
        <f t="shared" si="167"/>
        <v>0</v>
      </c>
      <c r="AA441" s="121">
        <f t="shared" si="168"/>
        <v>0</v>
      </c>
      <c r="AB441" s="324"/>
      <c r="AC441" s="34"/>
      <c r="AD441" s="34"/>
      <c r="AE441" s="34"/>
      <c r="AF441" s="34"/>
      <c r="AG441" s="34"/>
      <c r="AH441" s="34"/>
    </row>
    <row r="442" spans="1:34" ht="148.19999999999999" customHeight="1">
      <c r="A442" s="51" t="s">
        <v>786</v>
      </c>
      <c r="B442" s="111" t="s">
        <v>428</v>
      </c>
      <c r="C442" s="236" t="s">
        <v>29</v>
      </c>
      <c r="D442" s="211" t="s">
        <v>30</v>
      </c>
      <c r="E442" s="220" t="s">
        <v>853</v>
      </c>
      <c r="F442" s="219">
        <v>1</v>
      </c>
      <c r="G442" s="219">
        <v>11250</v>
      </c>
      <c r="H442" s="116">
        <f t="shared" si="169"/>
        <v>11250</v>
      </c>
      <c r="I442" s="219">
        <v>1</v>
      </c>
      <c r="J442" s="219">
        <v>11250</v>
      </c>
      <c r="K442" s="116">
        <f t="shared" si="160"/>
        <v>11250</v>
      </c>
      <c r="L442" s="155"/>
      <c r="M442" s="155"/>
      <c r="N442" s="116">
        <f t="shared" si="161"/>
        <v>0</v>
      </c>
      <c r="O442" s="160"/>
      <c r="P442" s="115"/>
      <c r="Q442" s="116">
        <f t="shared" si="162"/>
        <v>0</v>
      </c>
      <c r="R442" s="117"/>
      <c r="S442" s="118"/>
      <c r="T442" s="116">
        <f t="shared" si="163"/>
        <v>0</v>
      </c>
      <c r="U442" s="117"/>
      <c r="V442" s="118"/>
      <c r="W442" s="116">
        <f t="shared" si="164"/>
        <v>0</v>
      </c>
      <c r="X442" s="119">
        <f t="shared" si="165"/>
        <v>11250</v>
      </c>
      <c r="Y442" s="120">
        <f t="shared" si="166"/>
        <v>11250</v>
      </c>
      <c r="Z442" s="120">
        <f t="shared" si="167"/>
        <v>0</v>
      </c>
      <c r="AA442" s="121">
        <f t="shared" si="168"/>
        <v>0</v>
      </c>
      <c r="AB442" s="324"/>
      <c r="AC442" s="34"/>
      <c r="AD442" s="34"/>
      <c r="AE442" s="34"/>
      <c r="AF442" s="34"/>
      <c r="AG442" s="34"/>
      <c r="AH442" s="34"/>
    </row>
    <row r="443" spans="1:34" ht="121.8" customHeight="1">
      <c r="A443" s="51" t="s">
        <v>786</v>
      </c>
      <c r="B443" s="111" t="s">
        <v>428</v>
      </c>
      <c r="C443" s="236" t="s">
        <v>31</v>
      </c>
      <c r="D443" s="211" t="s">
        <v>32</v>
      </c>
      <c r="E443" s="220" t="s">
        <v>853</v>
      </c>
      <c r="F443" s="219"/>
      <c r="G443" s="219"/>
      <c r="H443" s="116">
        <f t="shared" si="169"/>
        <v>0</v>
      </c>
      <c r="I443" s="354"/>
      <c r="J443" s="355"/>
      <c r="K443" s="116">
        <f t="shared" si="160"/>
        <v>0</v>
      </c>
      <c r="L443" s="155">
        <v>1</v>
      </c>
      <c r="M443" s="155">
        <v>8000</v>
      </c>
      <c r="N443" s="116">
        <f t="shared" si="161"/>
        <v>8000</v>
      </c>
      <c r="O443" s="160">
        <v>1</v>
      </c>
      <c r="P443" s="115">
        <v>7950</v>
      </c>
      <c r="Q443" s="116">
        <f t="shared" si="162"/>
        <v>7950</v>
      </c>
      <c r="R443" s="117"/>
      <c r="S443" s="118"/>
      <c r="T443" s="116">
        <f t="shared" si="163"/>
        <v>0</v>
      </c>
      <c r="U443" s="117"/>
      <c r="V443" s="118"/>
      <c r="W443" s="116">
        <f t="shared" si="164"/>
        <v>0</v>
      </c>
      <c r="X443" s="119">
        <f t="shared" si="165"/>
        <v>8000</v>
      </c>
      <c r="Y443" s="120">
        <f t="shared" si="166"/>
        <v>7950</v>
      </c>
      <c r="Z443" s="120">
        <f t="shared" si="167"/>
        <v>50</v>
      </c>
      <c r="AA443" s="121">
        <f t="shared" si="168"/>
        <v>6.2500000000000003E-3</v>
      </c>
      <c r="AB443" s="324"/>
      <c r="AC443" s="34"/>
      <c r="AD443" s="34"/>
      <c r="AE443" s="34"/>
      <c r="AF443" s="34"/>
      <c r="AG443" s="34"/>
      <c r="AH443" s="34"/>
    </row>
    <row r="444" spans="1:34" ht="126.6" customHeight="1">
      <c r="A444" s="51" t="s">
        <v>786</v>
      </c>
      <c r="B444" s="111" t="s">
        <v>428</v>
      </c>
      <c r="C444" s="236" t="s">
        <v>33</v>
      </c>
      <c r="D444" s="360" t="s">
        <v>34</v>
      </c>
      <c r="E444" s="220" t="s">
        <v>853</v>
      </c>
      <c r="F444" s="219"/>
      <c r="G444" s="219"/>
      <c r="H444" s="116">
        <f t="shared" si="169"/>
        <v>0</v>
      </c>
      <c r="I444" s="354"/>
      <c r="J444" s="355"/>
      <c r="K444" s="116">
        <f t="shared" si="160"/>
        <v>0</v>
      </c>
      <c r="L444" s="155">
        <v>1</v>
      </c>
      <c r="M444" s="155">
        <v>8000</v>
      </c>
      <c r="N444" s="116">
        <f t="shared" si="161"/>
        <v>8000</v>
      </c>
      <c r="O444" s="160">
        <v>1</v>
      </c>
      <c r="P444" s="115">
        <v>7950</v>
      </c>
      <c r="Q444" s="116">
        <f t="shared" si="162"/>
        <v>7950</v>
      </c>
      <c r="R444" s="117"/>
      <c r="S444" s="118"/>
      <c r="T444" s="116">
        <f t="shared" si="163"/>
        <v>0</v>
      </c>
      <c r="U444" s="117"/>
      <c r="V444" s="118"/>
      <c r="W444" s="116">
        <f t="shared" si="164"/>
        <v>0</v>
      </c>
      <c r="X444" s="119">
        <f t="shared" si="165"/>
        <v>8000</v>
      </c>
      <c r="Y444" s="120">
        <f t="shared" si="166"/>
        <v>7950</v>
      </c>
      <c r="Z444" s="120">
        <f t="shared" si="167"/>
        <v>50</v>
      </c>
      <c r="AA444" s="121">
        <f t="shared" si="168"/>
        <v>6.2500000000000003E-3</v>
      </c>
      <c r="AB444" s="399" t="s">
        <v>330</v>
      </c>
      <c r="AC444" s="34"/>
      <c r="AD444" s="34"/>
      <c r="AE444" s="34"/>
      <c r="AF444" s="34"/>
      <c r="AG444" s="34"/>
      <c r="AH444" s="34"/>
    </row>
    <row r="445" spans="1:34" ht="91.8" customHeight="1">
      <c r="A445" s="51" t="s">
        <v>786</v>
      </c>
      <c r="B445" s="111" t="s">
        <v>428</v>
      </c>
      <c r="C445" s="236" t="s">
        <v>35</v>
      </c>
      <c r="D445" s="361" t="s">
        <v>36</v>
      </c>
      <c r="E445" s="220" t="s">
        <v>853</v>
      </c>
      <c r="F445" s="219"/>
      <c r="G445" s="219"/>
      <c r="H445" s="116">
        <f t="shared" si="169"/>
        <v>0</v>
      </c>
      <c r="I445" s="354"/>
      <c r="J445" s="355"/>
      <c r="K445" s="116">
        <f t="shared" si="160"/>
        <v>0</v>
      </c>
      <c r="L445" s="155">
        <v>1</v>
      </c>
      <c r="M445" s="155">
        <v>6000</v>
      </c>
      <c r="N445" s="116">
        <f t="shared" si="161"/>
        <v>6000</v>
      </c>
      <c r="O445" s="160">
        <v>1</v>
      </c>
      <c r="P445" s="115">
        <v>5950</v>
      </c>
      <c r="Q445" s="116">
        <f t="shared" si="162"/>
        <v>5950</v>
      </c>
      <c r="R445" s="117"/>
      <c r="S445" s="118"/>
      <c r="T445" s="116">
        <f t="shared" si="163"/>
        <v>0</v>
      </c>
      <c r="U445" s="117"/>
      <c r="V445" s="118"/>
      <c r="W445" s="116">
        <f t="shared" si="164"/>
        <v>0</v>
      </c>
      <c r="X445" s="119">
        <f t="shared" si="165"/>
        <v>6000</v>
      </c>
      <c r="Y445" s="120">
        <f t="shared" si="166"/>
        <v>5950</v>
      </c>
      <c r="Z445" s="120">
        <f t="shared" si="167"/>
        <v>50</v>
      </c>
      <c r="AA445" s="121">
        <f t="shared" si="168"/>
        <v>8.3333333333333332E-3</v>
      </c>
      <c r="AB445" s="399" t="s">
        <v>330</v>
      </c>
      <c r="AC445" s="34"/>
      <c r="AD445" s="34"/>
      <c r="AE445" s="34"/>
      <c r="AF445" s="34"/>
      <c r="AG445" s="34"/>
      <c r="AH445" s="34"/>
    </row>
    <row r="446" spans="1:34" ht="90" customHeight="1">
      <c r="A446" s="51" t="s">
        <v>786</v>
      </c>
      <c r="B446" s="111" t="s">
        <v>428</v>
      </c>
      <c r="C446" s="236" t="s">
        <v>37</v>
      </c>
      <c r="D446" s="362" t="s">
        <v>38</v>
      </c>
      <c r="E446" s="220" t="s">
        <v>853</v>
      </c>
      <c r="F446" s="219"/>
      <c r="G446" s="219"/>
      <c r="H446" s="116">
        <f t="shared" si="169"/>
        <v>0</v>
      </c>
      <c r="I446" s="354"/>
      <c r="J446" s="355"/>
      <c r="K446" s="116">
        <f t="shared" si="160"/>
        <v>0</v>
      </c>
      <c r="L446" s="155">
        <v>1</v>
      </c>
      <c r="M446" s="155">
        <v>8000</v>
      </c>
      <c r="N446" s="116">
        <f t="shared" si="161"/>
        <v>8000</v>
      </c>
      <c r="O446" s="160">
        <v>1</v>
      </c>
      <c r="P446" s="115">
        <v>7950</v>
      </c>
      <c r="Q446" s="116">
        <f t="shared" si="162"/>
        <v>7950</v>
      </c>
      <c r="R446" s="117"/>
      <c r="S446" s="118"/>
      <c r="T446" s="116">
        <f t="shared" si="163"/>
        <v>0</v>
      </c>
      <c r="U446" s="117"/>
      <c r="V446" s="118"/>
      <c r="W446" s="116">
        <f t="shared" si="164"/>
        <v>0</v>
      </c>
      <c r="X446" s="119">
        <f t="shared" si="165"/>
        <v>8000</v>
      </c>
      <c r="Y446" s="120">
        <f t="shared" si="166"/>
        <v>7950</v>
      </c>
      <c r="Z446" s="120">
        <f t="shared" si="167"/>
        <v>50</v>
      </c>
      <c r="AA446" s="121">
        <f t="shared" si="168"/>
        <v>6.2500000000000003E-3</v>
      </c>
      <c r="AB446" s="399" t="s">
        <v>330</v>
      </c>
      <c r="AC446" s="34"/>
      <c r="AD446" s="34"/>
      <c r="AE446" s="34"/>
      <c r="AF446" s="34"/>
      <c r="AG446" s="34"/>
      <c r="AH446" s="34"/>
    </row>
    <row r="447" spans="1:34" ht="102" customHeight="1">
      <c r="A447" s="51" t="s">
        <v>786</v>
      </c>
      <c r="B447" s="111" t="s">
        <v>428</v>
      </c>
      <c r="C447" s="236" t="s">
        <v>39</v>
      </c>
      <c r="D447" s="362" t="s">
        <v>40</v>
      </c>
      <c r="E447" s="220" t="s">
        <v>853</v>
      </c>
      <c r="F447" s="219"/>
      <c r="G447" s="219"/>
      <c r="H447" s="116">
        <f t="shared" si="169"/>
        <v>0</v>
      </c>
      <c r="I447" s="354"/>
      <c r="J447" s="355"/>
      <c r="K447" s="116">
        <f t="shared" si="160"/>
        <v>0</v>
      </c>
      <c r="L447" s="155">
        <v>1</v>
      </c>
      <c r="M447" s="155">
        <v>5000</v>
      </c>
      <c r="N447" s="116">
        <f t="shared" si="161"/>
        <v>5000</v>
      </c>
      <c r="O447" s="160">
        <v>1</v>
      </c>
      <c r="P447" s="115">
        <v>4950</v>
      </c>
      <c r="Q447" s="116">
        <f t="shared" si="162"/>
        <v>4950</v>
      </c>
      <c r="R447" s="117"/>
      <c r="S447" s="118"/>
      <c r="T447" s="116">
        <f t="shared" si="163"/>
        <v>0</v>
      </c>
      <c r="U447" s="117"/>
      <c r="V447" s="118"/>
      <c r="W447" s="116">
        <f t="shared" si="164"/>
        <v>0</v>
      </c>
      <c r="X447" s="119">
        <f t="shared" si="165"/>
        <v>5000</v>
      </c>
      <c r="Y447" s="120">
        <f t="shared" si="166"/>
        <v>4950</v>
      </c>
      <c r="Z447" s="120">
        <f t="shared" si="167"/>
        <v>50</v>
      </c>
      <c r="AA447" s="121">
        <f t="shared" si="168"/>
        <v>0.01</v>
      </c>
      <c r="AB447" s="399" t="s">
        <v>330</v>
      </c>
      <c r="AC447" s="34"/>
      <c r="AD447" s="34"/>
      <c r="AE447" s="34"/>
      <c r="AF447" s="34"/>
      <c r="AG447" s="34"/>
      <c r="AH447" s="34"/>
    </row>
    <row r="448" spans="1:34" ht="90.6" customHeight="1">
      <c r="A448" s="51" t="s">
        <v>786</v>
      </c>
      <c r="B448" s="111" t="s">
        <v>428</v>
      </c>
      <c r="C448" s="292" t="s">
        <v>894</v>
      </c>
      <c r="D448" s="58" t="s">
        <v>41</v>
      </c>
      <c r="E448" s="205" t="s">
        <v>431</v>
      </c>
      <c r="F448" s="206">
        <v>4</v>
      </c>
      <c r="G448" s="158">
        <v>5900</v>
      </c>
      <c r="H448" s="116">
        <f t="shared" si="169"/>
        <v>23600</v>
      </c>
      <c r="I448" s="206">
        <v>4</v>
      </c>
      <c r="J448" s="158">
        <v>5900</v>
      </c>
      <c r="K448" s="116">
        <f t="shared" si="160"/>
        <v>23600</v>
      </c>
      <c r="L448" s="160"/>
      <c r="M448" s="115"/>
      <c r="N448" s="116">
        <f t="shared" si="161"/>
        <v>0</v>
      </c>
      <c r="O448" s="160"/>
      <c r="P448" s="115"/>
      <c r="Q448" s="116">
        <f t="shared" si="162"/>
        <v>0</v>
      </c>
      <c r="R448" s="117"/>
      <c r="S448" s="118"/>
      <c r="T448" s="116">
        <f t="shared" si="163"/>
        <v>0</v>
      </c>
      <c r="U448" s="117"/>
      <c r="V448" s="118"/>
      <c r="W448" s="116">
        <f t="shared" si="164"/>
        <v>0</v>
      </c>
      <c r="X448" s="119">
        <f t="shared" si="165"/>
        <v>23600</v>
      </c>
      <c r="Y448" s="120">
        <f t="shared" si="166"/>
        <v>23600</v>
      </c>
      <c r="Z448" s="120">
        <f t="shared" si="167"/>
        <v>0</v>
      </c>
      <c r="AA448" s="121">
        <f t="shared" si="168"/>
        <v>0</v>
      </c>
      <c r="AB448" s="324"/>
      <c r="AC448" s="34"/>
      <c r="AD448" s="34"/>
      <c r="AE448" s="34"/>
      <c r="AF448" s="34"/>
      <c r="AG448" s="34"/>
      <c r="AH448" s="34"/>
    </row>
    <row r="449" spans="1:34" ht="87" customHeight="1">
      <c r="A449" s="51" t="s">
        <v>786</v>
      </c>
      <c r="B449" s="111" t="s">
        <v>428</v>
      </c>
      <c r="C449" s="292" t="s">
        <v>896</v>
      </c>
      <c r="D449" s="58" t="s">
        <v>42</v>
      </c>
      <c r="E449" s="205" t="s">
        <v>431</v>
      </c>
      <c r="F449" s="206">
        <v>4</v>
      </c>
      <c r="G449" s="158">
        <v>5900</v>
      </c>
      <c r="H449" s="116">
        <f t="shared" si="169"/>
        <v>23600</v>
      </c>
      <c r="I449" s="206">
        <v>4</v>
      </c>
      <c r="J449" s="158">
        <v>5900</v>
      </c>
      <c r="K449" s="116">
        <f t="shared" si="160"/>
        <v>23600</v>
      </c>
      <c r="L449" s="160"/>
      <c r="M449" s="115"/>
      <c r="N449" s="116">
        <f t="shared" si="161"/>
        <v>0</v>
      </c>
      <c r="O449" s="160"/>
      <c r="P449" s="115"/>
      <c r="Q449" s="116">
        <f t="shared" si="162"/>
        <v>0</v>
      </c>
      <c r="R449" s="117"/>
      <c r="S449" s="118"/>
      <c r="T449" s="116">
        <f t="shared" si="163"/>
        <v>0</v>
      </c>
      <c r="U449" s="117"/>
      <c r="V449" s="118"/>
      <c r="W449" s="116">
        <f t="shared" si="164"/>
        <v>0</v>
      </c>
      <c r="X449" s="119">
        <f t="shared" si="165"/>
        <v>23600</v>
      </c>
      <c r="Y449" s="120">
        <f t="shared" si="166"/>
        <v>23600</v>
      </c>
      <c r="Z449" s="120">
        <f t="shared" si="167"/>
        <v>0</v>
      </c>
      <c r="AA449" s="121">
        <f t="shared" si="168"/>
        <v>0</v>
      </c>
      <c r="AB449" s="324"/>
      <c r="AC449" s="34"/>
      <c r="AD449" s="34"/>
      <c r="AE449" s="34"/>
      <c r="AF449" s="34"/>
      <c r="AG449" s="34"/>
      <c r="AH449" s="34"/>
    </row>
    <row r="450" spans="1:34" ht="111" customHeight="1" thickBot="1">
      <c r="A450" s="51" t="s">
        <v>786</v>
      </c>
      <c r="B450" s="111" t="s">
        <v>428</v>
      </c>
      <c r="C450" s="431" t="s">
        <v>633</v>
      </c>
      <c r="D450" s="351" t="s">
        <v>634</v>
      </c>
      <c r="E450" s="144"/>
      <c r="F450" s="132">
        <v>47200</v>
      </c>
      <c r="G450" s="133">
        <v>0.22</v>
      </c>
      <c r="H450" s="116">
        <f t="shared" si="169"/>
        <v>10384</v>
      </c>
      <c r="I450" s="132">
        <v>47200</v>
      </c>
      <c r="J450" s="133">
        <v>0.22</v>
      </c>
      <c r="K450" s="116">
        <f t="shared" si="160"/>
        <v>10384</v>
      </c>
      <c r="L450" s="132"/>
      <c r="M450" s="133">
        <v>0.22</v>
      </c>
      <c r="N450" s="116">
        <f t="shared" si="161"/>
        <v>0</v>
      </c>
      <c r="O450" s="132"/>
      <c r="P450" s="133">
        <v>0.22</v>
      </c>
      <c r="Q450" s="116">
        <f t="shared" si="162"/>
        <v>0</v>
      </c>
      <c r="R450" s="117"/>
      <c r="S450" s="118"/>
      <c r="T450" s="116">
        <f t="shared" si="163"/>
        <v>0</v>
      </c>
      <c r="U450" s="117"/>
      <c r="V450" s="118"/>
      <c r="W450" s="116">
        <f t="shared" si="164"/>
        <v>0</v>
      </c>
      <c r="X450" s="119">
        <f t="shared" si="165"/>
        <v>10384</v>
      </c>
      <c r="Y450" s="120">
        <f t="shared" si="166"/>
        <v>10384</v>
      </c>
      <c r="Z450" s="120">
        <f t="shared" si="167"/>
        <v>0</v>
      </c>
      <c r="AA450" s="121">
        <f t="shared" si="168"/>
        <v>0</v>
      </c>
      <c r="AB450" s="324"/>
      <c r="AC450" s="34"/>
      <c r="AD450" s="34"/>
      <c r="AE450" s="34"/>
      <c r="AF450" s="34"/>
      <c r="AG450" s="34"/>
      <c r="AH450" s="34"/>
    </row>
    <row r="451" spans="1:34" ht="55.8" customHeight="1">
      <c r="A451" s="51" t="s">
        <v>789</v>
      </c>
      <c r="B451" s="111" t="s">
        <v>428</v>
      </c>
      <c r="C451" s="236" t="s">
        <v>840</v>
      </c>
      <c r="D451" s="112" t="s">
        <v>149</v>
      </c>
      <c r="E451" s="112" t="s">
        <v>493</v>
      </c>
      <c r="F451" s="112">
        <v>21</v>
      </c>
      <c r="G451" s="112">
        <v>6000</v>
      </c>
      <c r="H451" s="116">
        <f t="shared" si="169"/>
        <v>126000</v>
      </c>
      <c r="I451" s="117"/>
      <c r="J451" s="118"/>
      <c r="K451" s="116">
        <f t="shared" si="160"/>
        <v>0</v>
      </c>
      <c r="L451" s="117"/>
      <c r="M451" s="118"/>
      <c r="N451" s="116">
        <f t="shared" si="161"/>
        <v>0</v>
      </c>
      <c r="O451" s="117"/>
      <c r="P451" s="118"/>
      <c r="Q451" s="116">
        <f t="shared" si="162"/>
        <v>0</v>
      </c>
      <c r="R451" s="117"/>
      <c r="S451" s="118"/>
      <c r="T451" s="116">
        <f t="shared" si="163"/>
        <v>0</v>
      </c>
      <c r="U451" s="117"/>
      <c r="V451" s="118"/>
      <c r="W451" s="116">
        <f t="shared" si="164"/>
        <v>0</v>
      </c>
      <c r="X451" s="119">
        <f t="shared" si="165"/>
        <v>126000</v>
      </c>
      <c r="Y451" s="120">
        <f t="shared" si="166"/>
        <v>0</v>
      </c>
      <c r="Z451" s="120">
        <f t="shared" si="167"/>
        <v>126000</v>
      </c>
      <c r="AA451" s="121">
        <f t="shared" si="168"/>
        <v>1</v>
      </c>
      <c r="AB451" s="398" t="s">
        <v>326</v>
      </c>
      <c r="AC451" s="34"/>
      <c r="AD451" s="34"/>
      <c r="AE451" s="34"/>
      <c r="AF451" s="34"/>
      <c r="AG451" s="34"/>
      <c r="AH451" s="34"/>
    </row>
    <row r="452" spans="1:34" ht="63.6" customHeight="1">
      <c r="A452" s="51" t="s">
        <v>789</v>
      </c>
      <c r="B452" s="111" t="s">
        <v>428</v>
      </c>
      <c r="C452" s="236" t="s">
        <v>844</v>
      </c>
      <c r="D452" s="112" t="s">
        <v>150</v>
      </c>
      <c r="E452" s="112" t="s">
        <v>493</v>
      </c>
      <c r="F452" s="112">
        <v>3</v>
      </c>
      <c r="G452" s="112">
        <v>1150</v>
      </c>
      <c r="H452" s="116">
        <f t="shared" si="169"/>
        <v>3450</v>
      </c>
      <c r="I452" s="117"/>
      <c r="J452" s="118"/>
      <c r="K452" s="116">
        <f t="shared" ref="K452:K483" si="170">I452*J452</f>
        <v>0</v>
      </c>
      <c r="L452" s="117"/>
      <c r="M452" s="118"/>
      <c r="N452" s="116">
        <f t="shared" ref="N452:N483" si="171">L452*M452</f>
        <v>0</v>
      </c>
      <c r="O452" s="117"/>
      <c r="P452" s="118"/>
      <c r="Q452" s="116">
        <f t="shared" ref="Q452:Q483" si="172">O452*P452</f>
        <v>0</v>
      </c>
      <c r="R452" s="117"/>
      <c r="S452" s="118"/>
      <c r="T452" s="116">
        <f t="shared" ref="T452:T483" si="173">R452*S452</f>
        <v>0</v>
      </c>
      <c r="U452" s="117"/>
      <c r="V452" s="118"/>
      <c r="W452" s="116">
        <f t="shared" ref="W452:W483" si="174">U452*V452</f>
        <v>0</v>
      </c>
      <c r="X452" s="119">
        <f t="shared" ref="X452:X483" si="175">H452+N452+T452</f>
        <v>3450</v>
      </c>
      <c r="Y452" s="120">
        <f t="shared" ref="Y452:Y483" si="176">K452+Q452+W452</f>
        <v>0</v>
      </c>
      <c r="Z452" s="120">
        <f t="shared" ref="Z452:Z483" si="177">X452-Y452</f>
        <v>3450</v>
      </c>
      <c r="AA452" s="121">
        <f t="shared" ref="AA452:AA483" si="178">Z452/X452</f>
        <v>1</v>
      </c>
      <c r="AB452" s="398" t="s">
        <v>326</v>
      </c>
      <c r="AC452" s="34"/>
      <c r="AD452" s="34"/>
      <c r="AE452" s="34"/>
      <c r="AF452" s="34"/>
      <c r="AG452" s="34"/>
      <c r="AH452" s="34"/>
    </row>
    <row r="453" spans="1:34" ht="102" customHeight="1">
      <c r="A453" s="51" t="s">
        <v>789</v>
      </c>
      <c r="B453" s="111" t="s">
        <v>428</v>
      </c>
      <c r="C453" s="236" t="s">
        <v>846</v>
      </c>
      <c r="D453" s="112" t="s">
        <v>151</v>
      </c>
      <c r="E453" s="112" t="s">
        <v>493</v>
      </c>
      <c r="F453" s="112">
        <v>3</v>
      </c>
      <c r="G453" s="112">
        <v>1150</v>
      </c>
      <c r="H453" s="116">
        <f t="shared" si="169"/>
        <v>3450</v>
      </c>
      <c r="I453" s="117"/>
      <c r="J453" s="118"/>
      <c r="K453" s="116">
        <f t="shared" si="170"/>
        <v>0</v>
      </c>
      <c r="L453" s="117"/>
      <c r="M453" s="118"/>
      <c r="N453" s="116">
        <f t="shared" si="171"/>
        <v>0</v>
      </c>
      <c r="O453" s="117"/>
      <c r="P453" s="118"/>
      <c r="Q453" s="116">
        <f t="shared" si="172"/>
        <v>0</v>
      </c>
      <c r="R453" s="117"/>
      <c r="S453" s="118"/>
      <c r="T453" s="116">
        <f t="shared" si="173"/>
        <v>0</v>
      </c>
      <c r="U453" s="117"/>
      <c r="V453" s="118"/>
      <c r="W453" s="116">
        <f t="shared" si="174"/>
        <v>0</v>
      </c>
      <c r="X453" s="119">
        <f t="shared" si="175"/>
        <v>3450</v>
      </c>
      <c r="Y453" s="120">
        <f t="shared" si="176"/>
        <v>0</v>
      </c>
      <c r="Z453" s="120">
        <f t="shared" si="177"/>
        <v>3450</v>
      </c>
      <c r="AA453" s="121">
        <f t="shared" si="178"/>
        <v>1</v>
      </c>
      <c r="AB453" s="398" t="s">
        <v>326</v>
      </c>
      <c r="AC453" s="34"/>
      <c r="AD453" s="34"/>
      <c r="AE453" s="34"/>
      <c r="AF453" s="34"/>
      <c r="AG453" s="34"/>
      <c r="AH453" s="34"/>
    </row>
    <row r="454" spans="1:34" ht="75.599999999999994" customHeight="1">
      <c r="A454" s="51" t="s">
        <v>789</v>
      </c>
      <c r="B454" s="111" t="s">
        <v>428</v>
      </c>
      <c r="C454" s="236" t="s">
        <v>849</v>
      </c>
      <c r="D454" s="112" t="s">
        <v>152</v>
      </c>
      <c r="E454" s="112" t="s">
        <v>493</v>
      </c>
      <c r="F454" s="112">
        <v>2</v>
      </c>
      <c r="G454" s="112">
        <v>1150</v>
      </c>
      <c r="H454" s="116">
        <f t="shared" si="169"/>
        <v>2300</v>
      </c>
      <c r="I454" s="117"/>
      <c r="J454" s="118"/>
      <c r="K454" s="116">
        <f t="shared" si="170"/>
        <v>0</v>
      </c>
      <c r="L454" s="117"/>
      <c r="M454" s="118"/>
      <c r="N454" s="116">
        <f t="shared" si="171"/>
        <v>0</v>
      </c>
      <c r="O454" s="117"/>
      <c r="P454" s="118"/>
      <c r="Q454" s="116">
        <f t="shared" si="172"/>
        <v>0</v>
      </c>
      <c r="R454" s="117"/>
      <c r="S454" s="118"/>
      <c r="T454" s="116">
        <f t="shared" si="173"/>
        <v>0</v>
      </c>
      <c r="U454" s="117"/>
      <c r="V454" s="118"/>
      <c r="W454" s="116">
        <f t="shared" si="174"/>
        <v>0</v>
      </c>
      <c r="X454" s="119">
        <f t="shared" si="175"/>
        <v>2300</v>
      </c>
      <c r="Y454" s="120">
        <f t="shared" si="176"/>
        <v>0</v>
      </c>
      <c r="Z454" s="120">
        <f t="shared" si="177"/>
        <v>2300</v>
      </c>
      <c r="AA454" s="121">
        <f t="shared" si="178"/>
        <v>1</v>
      </c>
      <c r="AB454" s="398" t="s">
        <v>326</v>
      </c>
      <c r="AC454" s="34"/>
      <c r="AD454" s="34"/>
      <c r="AE454" s="34"/>
      <c r="AF454" s="34"/>
      <c r="AG454" s="34"/>
      <c r="AH454" s="34"/>
    </row>
    <row r="455" spans="1:34" ht="97.2" customHeight="1">
      <c r="A455" s="51" t="s">
        <v>789</v>
      </c>
      <c r="B455" s="111" t="s">
        <v>428</v>
      </c>
      <c r="C455" s="236" t="s">
        <v>851</v>
      </c>
      <c r="D455" s="112" t="s">
        <v>153</v>
      </c>
      <c r="E455" s="112" t="s">
        <v>493</v>
      </c>
      <c r="F455" s="112">
        <v>2</v>
      </c>
      <c r="G455" s="112">
        <v>2000</v>
      </c>
      <c r="H455" s="116">
        <f t="shared" si="169"/>
        <v>4000</v>
      </c>
      <c r="I455" s="117"/>
      <c r="J455" s="118"/>
      <c r="K455" s="116">
        <f t="shared" si="170"/>
        <v>0</v>
      </c>
      <c r="L455" s="117"/>
      <c r="M455" s="118"/>
      <c r="N455" s="116">
        <f t="shared" si="171"/>
        <v>0</v>
      </c>
      <c r="O455" s="117"/>
      <c r="P455" s="118"/>
      <c r="Q455" s="116">
        <f t="shared" si="172"/>
        <v>0</v>
      </c>
      <c r="R455" s="117"/>
      <c r="S455" s="118"/>
      <c r="T455" s="116">
        <f t="shared" si="173"/>
        <v>0</v>
      </c>
      <c r="U455" s="117"/>
      <c r="V455" s="118"/>
      <c r="W455" s="116">
        <f t="shared" si="174"/>
        <v>0</v>
      </c>
      <c r="X455" s="119">
        <f t="shared" si="175"/>
        <v>4000</v>
      </c>
      <c r="Y455" s="120">
        <f t="shared" si="176"/>
        <v>0</v>
      </c>
      <c r="Z455" s="120">
        <f t="shared" si="177"/>
        <v>4000</v>
      </c>
      <c r="AA455" s="121">
        <f t="shared" si="178"/>
        <v>1</v>
      </c>
      <c r="AB455" s="398" t="s">
        <v>326</v>
      </c>
      <c r="AC455" s="34"/>
      <c r="AD455" s="34"/>
      <c r="AE455" s="34"/>
      <c r="AF455" s="34"/>
      <c r="AG455" s="34"/>
      <c r="AH455" s="34"/>
    </row>
    <row r="456" spans="1:34" ht="91.8" customHeight="1">
      <c r="A456" s="51" t="s">
        <v>789</v>
      </c>
      <c r="B456" s="111" t="s">
        <v>428</v>
      </c>
      <c r="C456" s="236" t="s">
        <v>854</v>
      </c>
      <c r="D456" s="112" t="s">
        <v>154</v>
      </c>
      <c r="E456" s="112" t="s">
        <v>493</v>
      </c>
      <c r="F456" s="112">
        <v>3</v>
      </c>
      <c r="G456" s="112">
        <v>1150</v>
      </c>
      <c r="H456" s="116">
        <f t="shared" si="169"/>
        <v>3450</v>
      </c>
      <c r="I456" s="117"/>
      <c r="J456" s="118"/>
      <c r="K456" s="116">
        <f t="shared" si="170"/>
        <v>0</v>
      </c>
      <c r="L456" s="117"/>
      <c r="M456" s="118"/>
      <c r="N456" s="116">
        <f t="shared" si="171"/>
        <v>0</v>
      </c>
      <c r="O456" s="117"/>
      <c r="P456" s="118"/>
      <c r="Q456" s="116">
        <f t="shared" si="172"/>
        <v>0</v>
      </c>
      <c r="R456" s="117"/>
      <c r="S456" s="118"/>
      <c r="T456" s="116">
        <f t="shared" si="173"/>
        <v>0</v>
      </c>
      <c r="U456" s="117"/>
      <c r="V456" s="118"/>
      <c r="W456" s="116">
        <f t="shared" si="174"/>
        <v>0</v>
      </c>
      <c r="X456" s="119">
        <f t="shared" si="175"/>
        <v>3450</v>
      </c>
      <c r="Y456" s="120">
        <f t="shared" si="176"/>
        <v>0</v>
      </c>
      <c r="Z456" s="120">
        <f t="shared" si="177"/>
        <v>3450</v>
      </c>
      <c r="AA456" s="121">
        <f t="shared" si="178"/>
        <v>1</v>
      </c>
      <c r="AB456" s="398" t="s">
        <v>326</v>
      </c>
      <c r="AC456" s="34"/>
      <c r="AD456" s="34"/>
      <c r="AE456" s="34"/>
      <c r="AF456" s="34"/>
      <c r="AG456" s="34"/>
      <c r="AH456" s="34"/>
    </row>
    <row r="457" spans="1:34" ht="79.8" customHeight="1">
      <c r="A457" s="51" t="s">
        <v>789</v>
      </c>
      <c r="B457" s="111" t="s">
        <v>428</v>
      </c>
      <c r="C457" s="236" t="s">
        <v>155</v>
      </c>
      <c r="D457" s="112" t="s">
        <v>156</v>
      </c>
      <c r="E457" s="112" t="s">
        <v>493</v>
      </c>
      <c r="F457" s="112">
        <v>2</v>
      </c>
      <c r="G457" s="112">
        <v>1400</v>
      </c>
      <c r="H457" s="116">
        <f t="shared" si="169"/>
        <v>2800</v>
      </c>
      <c r="I457" s="117"/>
      <c r="J457" s="118"/>
      <c r="K457" s="116">
        <f t="shared" si="170"/>
        <v>0</v>
      </c>
      <c r="L457" s="117"/>
      <c r="M457" s="118"/>
      <c r="N457" s="116">
        <f t="shared" si="171"/>
        <v>0</v>
      </c>
      <c r="O457" s="117"/>
      <c r="P457" s="118"/>
      <c r="Q457" s="116">
        <f t="shared" si="172"/>
        <v>0</v>
      </c>
      <c r="R457" s="117"/>
      <c r="S457" s="118"/>
      <c r="T457" s="116">
        <f t="shared" si="173"/>
        <v>0</v>
      </c>
      <c r="U457" s="117"/>
      <c r="V457" s="118"/>
      <c r="W457" s="116">
        <f t="shared" si="174"/>
        <v>0</v>
      </c>
      <c r="X457" s="119">
        <f t="shared" si="175"/>
        <v>2800</v>
      </c>
      <c r="Y457" s="120">
        <f t="shared" si="176"/>
        <v>0</v>
      </c>
      <c r="Z457" s="120">
        <f t="shared" si="177"/>
        <v>2800</v>
      </c>
      <c r="AA457" s="121">
        <f t="shared" si="178"/>
        <v>1</v>
      </c>
      <c r="AB457" s="398" t="s">
        <v>326</v>
      </c>
      <c r="AC457" s="34"/>
      <c r="AD457" s="34"/>
      <c r="AE457" s="34"/>
      <c r="AF457" s="34"/>
      <c r="AG457" s="34"/>
      <c r="AH457" s="34"/>
    </row>
    <row r="458" spans="1:34" ht="90" customHeight="1">
      <c r="A458" s="51" t="s">
        <v>789</v>
      </c>
      <c r="B458" s="111" t="s">
        <v>428</v>
      </c>
      <c r="C458" s="352" t="s">
        <v>157</v>
      </c>
      <c r="D458" s="220" t="s">
        <v>158</v>
      </c>
      <c r="E458" s="112" t="s">
        <v>493</v>
      </c>
      <c r="F458" s="112">
        <v>2</v>
      </c>
      <c r="G458" s="112">
        <v>1400</v>
      </c>
      <c r="H458" s="116">
        <f t="shared" si="169"/>
        <v>2800</v>
      </c>
      <c r="I458" s="117"/>
      <c r="J458" s="118"/>
      <c r="K458" s="116">
        <f t="shared" si="170"/>
        <v>0</v>
      </c>
      <c r="L458" s="117"/>
      <c r="M458" s="118"/>
      <c r="N458" s="116">
        <f t="shared" si="171"/>
        <v>0</v>
      </c>
      <c r="O458" s="117"/>
      <c r="P458" s="118"/>
      <c r="Q458" s="116">
        <f t="shared" si="172"/>
        <v>0</v>
      </c>
      <c r="R458" s="117"/>
      <c r="S458" s="118"/>
      <c r="T458" s="116">
        <f t="shared" si="173"/>
        <v>0</v>
      </c>
      <c r="U458" s="117"/>
      <c r="V458" s="118"/>
      <c r="W458" s="116">
        <f t="shared" si="174"/>
        <v>0</v>
      </c>
      <c r="X458" s="119">
        <f t="shared" si="175"/>
        <v>2800</v>
      </c>
      <c r="Y458" s="120">
        <f t="shared" si="176"/>
        <v>0</v>
      </c>
      <c r="Z458" s="120">
        <f t="shared" si="177"/>
        <v>2800</v>
      </c>
      <c r="AA458" s="121">
        <f t="shared" si="178"/>
        <v>1</v>
      </c>
      <c r="AB458" s="398" t="s">
        <v>326</v>
      </c>
      <c r="AC458" s="34"/>
      <c r="AD458" s="34"/>
      <c r="AE458" s="34"/>
      <c r="AF458" s="34"/>
      <c r="AG458" s="34"/>
      <c r="AH458" s="34"/>
    </row>
    <row r="459" spans="1:34" ht="93" customHeight="1">
      <c r="A459" s="51" t="s">
        <v>789</v>
      </c>
      <c r="B459" s="111" t="s">
        <v>428</v>
      </c>
      <c r="C459" s="236" t="s">
        <v>842</v>
      </c>
      <c r="D459" s="363" t="s">
        <v>159</v>
      </c>
      <c r="E459" s="112" t="s">
        <v>493</v>
      </c>
      <c r="F459" s="112">
        <v>1</v>
      </c>
      <c r="G459" s="112">
        <v>70000</v>
      </c>
      <c r="H459" s="116">
        <f t="shared" si="169"/>
        <v>70000</v>
      </c>
      <c r="I459" s="112">
        <v>1</v>
      </c>
      <c r="J459" s="112">
        <v>70000</v>
      </c>
      <c r="K459" s="116">
        <f t="shared" si="170"/>
        <v>70000</v>
      </c>
      <c r="L459" s="117"/>
      <c r="M459" s="118"/>
      <c r="N459" s="116">
        <f t="shared" si="171"/>
        <v>0</v>
      </c>
      <c r="O459" s="117"/>
      <c r="P459" s="118"/>
      <c r="Q459" s="116">
        <f t="shared" si="172"/>
        <v>0</v>
      </c>
      <c r="R459" s="117"/>
      <c r="S459" s="118"/>
      <c r="T459" s="116">
        <f t="shared" si="173"/>
        <v>0</v>
      </c>
      <c r="U459" s="117"/>
      <c r="V459" s="118"/>
      <c r="W459" s="116">
        <f t="shared" si="174"/>
        <v>0</v>
      </c>
      <c r="X459" s="119">
        <f t="shared" si="175"/>
        <v>70000</v>
      </c>
      <c r="Y459" s="120">
        <f t="shared" si="176"/>
        <v>70000</v>
      </c>
      <c r="Z459" s="120">
        <f t="shared" si="177"/>
        <v>0</v>
      </c>
      <c r="AA459" s="121">
        <f t="shared" si="178"/>
        <v>0</v>
      </c>
      <c r="AB459" s="324"/>
      <c r="AC459" s="34"/>
      <c r="AD459" s="34"/>
      <c r="AE459" s="34"/>
      <c r="AF459" s="34"/>
      <c r="AG459" s="34"/>
      <c r="AH459" s="34"/>
    </row>
    <row r="460" spans="1:34" ht="108" customHeight="1">
      <c r="A460" s="51" t="s">
        <v>789</v>
      </c>
      <c r="B460" s="111" t="s">
        <v>428</v>
      </c>
      <c r="C460" s="236" t="s">
        <v>844</v>
      </c>
      <c r="D460" s="220" t="s">
        <v>160</v>
      </c>
      <c r="E460" s="255" t="s">
        <v>848</v>
      </c>
      <c r="F460" s="112">
        <v>14</v>
      </c>
      <c r="G460" s="112">
        <v>8700</v>
      </c>
      <c r="H460" s="116">
        <f t="shared" si="169"/>
        <v>121800</v>
      </c>
      <c r="I460" s="112">
        <v>14</v>
      </c>
      <c r="J460" s="112">
        <v>8700</v>
      </c>
      <c r="K460" s="116">
        <f t="shared" si="170"/>
        <v>121800</v>
      </c>
      <c r="L460" s="117"/>
      <c r="M460" s="118"/>
      <c r="N460" s="116">
        <f t="shared" si="171"/>
        <v>0</v>
      </c>
      <c r="O460" s="117"/>
      <c r="P460" s="118"/>
      <c r="Q460" s="116">
        <f t="shared" si="172"/>
        <v>0</v>
      </c>
      <c r="R460" s="117"/>
      <c r="S460" s="118"/>
      <c r="T460" s="116">
        <f t="shared" si="173"/>
        <v>0</v>
      </c>
      <c r="U460" s="117"/>
      <c r="V460" s="118"/>
      <c r="W460" s="116">
        <f t="shared" si="174"/>
        <v>0</v>
      </c>
      <c r="X460" s="119">
        <f t="shared" si="175"/>
        <v>121800</v>
      </c>
      <c r="Y460" s="120">
        <f t="shared" si="176"/>
        <v>121800</v>
      </c>
      <c r="Z460" s="120">
        <f t="shared" si="177"/>
        <v>0</v>
      </c>
      <c r="AA460" s="121">
        <f t="shared" si="178"/>
        <v>0</v>
      </c>
      <c r="AB460" s="324"/>
      <c r="AC460" s="34"/>
      <c r="AD460" s="34"/>
      <c r="AE460" s="34"/>
      <c r="AF460" s="34"/>
      <c r="AG460" s="34"/>
      <c r="AH460" s="34"/>
    </row>
    <row r="461" spans="1:34" ht="133.80000000000001" customHeight="1">
      <c r="A461" s="51" t="s">
        <v>789</v>
      </c>
      <c r="B461" s="111" t="s">
        <v>428</v>
      </c>
      <c r="C461" s="236" t="s">
        <v>846</v>
      </c>
      <c r="D461" s="220" t="s">
        <v>161</v>
      </c>
      <c r="E461" s="255" t="s">
        <v>493</v>
      </c>
      <c r="F461" s="112">
        <v>1</v>
      </c>
      <c r="G461" s="112">
        <v>9430</v>
      </c>
      <c r="H461" s="116">
        <f t="shared" si="169"/>
        <v>9430</v>
      </c>
      <c r="I461" s="117">
        <v>1</v>
      </c>
      <c r="J461" s="118">
        <v>15400</v>
      </c>
      <c r="K461" s="116">
        <f t="shared" si="170"/>
        <v>15400</v>
      </c>
      <c r="L461" s="117"/>
      <c r="M461" s="118"/>
      <c r="N461" s="116">
        <f t="shared" si="171"/>
        <v>0</v>
      </c>
      <c r="O461" s="117"/>
      <c r="P461" s="118"/>
      <c r="Q461" s="116">
        <f t="shared" si="172"/>
        <v>0</v>
      </c>
      <c r="R461" s="117"/>
      <c r="S461" s="118"/>
      <c r="T461" s="116">
        <f t="shared" si="173"/>
        <v>0</v>
      </c>
      <c r="U461" s="117"/>
      <c r="V461" s="118"/>
      <c r="W461" s="116">
        <f t="shared" si="174"/>
        <v>0</v>
      </c>
      <c r="X461" s="119">
        <f t="shared" si="175"/>
        <v>9430</v>
      </c>
      <c r="Y461" s="120">
        <f t="shared" si="176"/>
        <v>15400</v>
      </c>
      <c r="Z461" s="120">
        <f t="shared" si="177"/>
        <v>-5970</v>
      </c>
      <c r="AA461" s="121">
        <f t="shared" si="178"/>
        <v>-0.63308589607635202</v>
      </c>
      <c r="AB461" s="405" t="s">
        <v>337</v>
      </c>
      <c r="AC461" s="34"/>
      <c r="AD461" s="34"/>
      <c r="AE461" s="34"/>
      <c r="AF461" s="34"/>
      <c r="AG461" s="34"/>
      <c r="AH461" s="34"/>
    </row>
    <row r="462" spans="1:34" ht="87" customHeight="1">
      <c r="A462" s="51" t="s">
        <v>789</v>
      </c>
      <c r="B462" s="111" t="s">
        <v>428</v>
      </c>
      <c r="C462" s="236" t="s">
        <v>849</v>
      </c>
      <c r="D462" s="220" t="s">
        <v>162</v>
      </c>
      <c r="E462" s="255" t="s">
        <v>848</v>
      </c>
      <c r="F462" s="112">
        <v>56</v>
      </c>
      <c r="G462" s="112">
        <v>250</v>
      </c>
      <c r="H462" s="116">
        <f t="shared" si="169"/>
        <v>14000</v>
      </c>
      <c r="I462" s="117">
        <v>56</v>
      </c>
      <c r="J462" s="118">
        <v>250</v>
      </c>
      <c r="K462" s="116">
        <f t="shared" si="170"/>
        <v>14000</v>
      </c>
      <c r="L462" s="117"/>
      <c r="M462" s="118"/>
      <c r="N462" s="116">
        <f t="shared" si="171"/>
        <v>0</v>
      </c>
      <c r="O462" s="117"/>
      <c r="P462" s="118"/>
      <c r="Q462" s="116">
        <f t="shared" si="172"/>
        <v>0</v>
      </c>
      <c r="R462" s="117"/>
      <c r="S462" s="118"/>
      <c r="T462" s="116">
        <f t="shared" si="173"/>
        <v>0</v>
      </c>
      <c r="U462" s="117"/>
      <c r="V462" s="118"/>
      <c r="W462" s="116">
        <f t="shared" si="174"/>
        <v>0</v>
      </c>
      <c r="X462" s="119">
        <f t="shared" si="175"/>
        <v>14000</v>
      </c>
      <c r="Y462" s="120">
        <f t="shared" si="176"/>
        <v>14000</v>
      </c>
      <c r="Z462" s="120">
        <f t="shared" si="177"/>
        <v>0</v>
      </c>
      <c r="AA462" s="121">
        <f t="shared" si="178"/>
        <v>0</v>
      </c>
      <c r="AB462" s="324"/>
      <c r="AC462" s="34"/>
      <c r="AD462" s="34"/>
      <c r="AE462" s="34"/>
      <c r="AF462" s="34"/>
      <c r="AG462" s="34"/>
      <c r="AH462" s="34"/>
    </row>
    <row r="463" spans="1:34" ht="74.400000000000006" customHeight="1">
      <c r="A463" s="51" t="s">
        <v>789</v>
      </c>
      <c r="B463" s="111" t="s">
        <v>428</v>
      </c>
      <c r="C463" s="236" t="s">
        <v>851</v>
      </c>
      <c r="D463" s="220" t="s">
        <v>163</v>
      </c>
      <c r="E463" s="255" t="s">
        <v>493</v>
      </c>
      <c r="F463" s="112">
        <v>1</v>
      </c>
      <c r="G463" s="112">
        <v>25252</v>
      </c>
      <c r="H463" s="116">
        <f t="shared" si="169"/>
        <v>25252</v>
      </c>
      <c r="I463" s="112">
        <v>1</v>
      </c>
      <c r="J463" s="112">
        <v>25252</v>
      </c>
      <c r="K463" s="116">
        <f t="shared" si="170"/>
        <v>25252</v>
      </c>
      <c r="L463" s="117"/>
      <c r="M463" s="118"/>
      <c r="N463" s="116">
        <f t="shared" si="171"/>
        <v>0</v>
      </c>
      <c r="O463" s="117"/>
      <c r="P463" s="118"/>
      <c r="Q463" s="116">
        <f t="shared" si="172"/>
        <v>0</v>
      </c>
      <c r="R463" s="117"/>
      <c r="S463" s="118"/>
      <c r="T463" s="116">
        <f t="shared" si="173"/>
        <v>0</v>
      </c>
      <c r="U463" s="117"/>
      <c r="V463" s="118"/>
      <c r="W463" s="116">
        <f t="shared" si="174"/>
        <v>0</v>
      </c>
      <c r="X463" s="119">
        <f t="shared" si="175"/>
        <v>25252</v>
      </c>
      <c r="Y463" s="120">
        <f t="shared" si="176"/>
        <v>25252</v>
      </c>
      <c r="Z463" s="120">
        <f t="shared" si="177"/>
        <v>0</v>
      </c>
      <c r="AA463" s="121">
        <f t="shared" si="178"/>
        <v>0</v>
      </c>
      <c r="AB463" s="324"/>
      <c r="AC463" s="34"/>
      <c r="AD463" s="34"/>
      <c r="AE463" s="34"/>
      <c r="AF463" s="34"/>
      <c r="AG463" s="34"/>
      <c r="AH463" s="34"/>
    </row>
    <row r="464" spans="1:34" ht="93" customHeight="1">
      <c r="A464" s="51" t="s">
        <v>789</v>
      </c>
      <c r="B464" s="111" t="s">
        <v>428</v>
      </c>
      <c r="C464" s="236" t="s">
        <v>856</v>
      </c>
      <c r="D464" s="112" t="s">
        <v>164</v>
      </c>
      <c r="E464" s="112" t="s">
        <v>493</v>
      </c>
      <c r="F464" s="112">
        <v>1</v>
      </c>
      <c r="G464" s="112">
        <v>408916</v>
      </c>
      <c r="H464" s="116">
        <f t="shared" si="169"/>
        <v>408916</v>
      </c>
      <c r="I464" s="112">
        <v>1</v>
      </c>
      <c r="J464" s="112">
        <v>408916</v>
      </c>
      <c r="K464" s="116">
        <f t="shared" si="170"/>
        <v>408916</v>
      </c>
      <c r="L464" s="117"/>
      <c r="M464" s="118"/>
      <c r="N464" s="116">
        <f t="shared" si="171"/>
        <v>0</v>
      </c>
      <c r="O464" s="117"/>
      <c r="P464" s="118"/>
      <c r="Q464" s="116">
        <f t="shared" si="172"/>
        <v>0</v>
      </c>
      <c r="R464" s="117"/>
      <c r="S464" s="118"/>
      <c r="T464" s="116">
        <f t="shared" si="173"/>
        <v>0</v>
      </c>
      <c r="U464" s="117"/>
      <c r="V464" s="118"/>
      <c r="W464" s="116">
        <f t="shared" si="174"/>
        <v>0</v>
      </c>
      <c r="X464" s="119">
        <f t="shared" si="175"/>
        <v>408916</v>
      </c>
      <c r="Y464" s="120">
        <f t="shared" si="176"/>
        <v>408916</v>
      </c>
      <c r="Z464" s="120">
        <f t="shared" si="177"/>
        <v>0</v>
      </c>
      <c r="AA464" s="121">
        <f t="shared" si="178"/>
        <v>0</v>
      </c>
      <c r="AB464" s="324"/>
      <c r="AC464" s="34"/>
      <c r="AD464" s="34"/>
      <c r="AE464" s="34"/>
      <c r="AF464" s="34"/>
      <c r="AG464" s="34"/>
      <c r="AH464" s="34"/>
    </row>
    <row r="465" spans="1:34" ht="119.4" customHeight="1">
      <c r="A465" s="51" t="s">
        <v>789</v>
      </c>
      <c r="B465" s="111" t="s">
        <v>428</v>
      </c>
      <c r="C465" s="236" t="s">
        <v>858</v>
      </c>
      <c r="D465" s="112" t="s">
        <v>165</v>
      </c>
      <c r="E465" s="112" t="s">
        <v>493</v>
      </c>
      <c r="F465" s="112">
        <v>1</v>
      </c>
      <c r="G465" s="112">
        <v>16660</v>
      </c>
      <c r="H465" s="116">
        <f t="shared" si="169"/>
        <v>16660</v>
      </c>
      <c r="I465" s="117">
        <v>1</v>
      </c>
      <c r="J465" s="118">
        <v>16658</v>
      </c>
      <c r="K465" s="116">
        <f t="shared" si="170"/>
        <v>16658</v>
      </c>
      <c r="L465" s="117"/>
      <c r="M465" s="118"/>
      <c r="N465" s="116">
        <f t="shared" si="171"/>
        <v>0</v>
      </c>
      <c r="O465" s="117"/>
      <c r="P465" s="118"/>
      <c r="Q465" s="116">
        <f t="shared" si="172"/>
        <v>0</v>
      </c>
      <c r="R465" s="117"/>
      <c r="S465" s="118"/>
      <c r="T465" s="116">
        <f t="shared" si="173"/>
        <v>0</v>
      </c>
      <c r="U465" s="117"/>
      <c r="V465" s="118"/>
      <c r="W465" s="116">
        <f t="shared" si="174"/>
        <v>0</v>
      </c>
      <c r="X465" s="119">
        <f t="shared" si="175"/>
        <v>16660</v>
      </c>
      <c r="Y465" s="120">
        <f t="shared" si="176"/>
        <v>16658</v>
      </c>
      <c r="Z465" s="120">
        <f t="shared" si="177"/>
        <v>2</v>
      </c>
      <c r="AA465" s="121">
        <f t="shared" si="178"/>
        <v>1.2004801920768308E-4</v>
      </c>
      <c r="AB465" s="399" t="s">
        <v>330</v>
      </c>
      <c r="AC465" s="34"/>
      <c r="AD465" s="34"/>
      <c r="AE465" s="34"/>
      <c r="AF465" s="34"/>
      <c r="AG465" s="34"/>
      <c r="AH465" s="34"/>
    </row>
    <row r="466" spans="1:34" ht="107.4" customHeight="1">
      <c r="A466" s="51" t="s">
        <v>789</v>
      </c>
      <c r="B466" s="111" t="s">
        <v>428</v>
      </c>
      <c r="C466" s="236" t="s">
        <v>860</v>
      </c>
      <c r="D466" s="211" t="s">
        <v>166</v>
      </c>
      <c r="E466" s="222" t="s">
        <v>848</v>
      </c>
      <c r="F466" s="222">
        <v>12</v>
      </c>
      <c r="G466" s="222">
        <v>250</v>
      </c>
      <c r="H466" s="116">
        <f t="shared" si="169"/>
        <v>3000</v>
      </c>
      <c r="I466" s="117">
        <v>10</v>
      </c>
      <c r="J466" s="118">
        <v>250</v>
      </c>
      <c r="K466" s="116">
        <f t="shared" si="170"/>
        <v>2500</v>
      </c>
      <c r="L466" s="117"/>
      <c r="M466" s="118"/>
      <c r="N466" s="116">
        <f t="shared" si="171"/>
        <v>0</v>
      </c>
      <c r="O466" s="117"/>
      <c r="P466" s="118"/>
      <c r="Q466" s="116">
        <f t="shared" si="172"/>
        <v>0</v>
      </c>
      <c r="R466" s="117"/>
      <c r="S466" s="118"/>
      <c r="T466" s="116">
        <f t="shared" si="173"/>
        <v>0</v>
      </c>
      <c r="U466" s="117"/>
      <c r="V466" s="118"/>
      <c r="W466" s="116">
        <f t="shared" si="174"/>
        <v>0</v>
      </c>
      <c r="X466" s="119">
        <f t="shared" si="175"/>
        <v>3000</v>
      </c>
      <c r="Y466" s="120">
        <f t="shared" si="176"/>
        <v>2500</v>
      </c>
      <c r="Z466" s="120">
        <f t="shared" si="177"/>
        <v>500</v>
      </c>
      <c r="AA466" s="121">
        <f t="shared" si="178"/>
        <v>0.16666666666666666</v>
      </c>
      <c r="AB466" s="399" t="s">
        <v>330</v>
      </c>
      <c r="AC466" s="34"/>
      <c r="AD466" s="34"/>
      <c r="AE466" s="34"/>
      <c r="AF466" s="34"/>
      <c r="AG466" s="34"/>
      <c r="AH466" s="34"/>
    </row>
    <row r="467" spans="1:34" ht="126" customHeight="1">
      <c r="A467" s="51" t="s">
        <v>789</v>
      </c>
      <c r="B467" s="111" t="s">
        <v>428</v>
      </c>
      <c r="C467" s="236" t="s">
        <v>862</v>
      </c>
      <c r="D467" s="211" t="s">
        <v>167</v>
      </c>
      <c r="E467" s="112" t="s">
        <v>493</v>
      </c>
      <c r="F467" s="112">
        <v>1</v>
      </c>
      <c r="G467" s="112">
        <v>10800</v>
      </c>
      <c r="H467" s="116">
        <f t="shared" si="169"/>
        <v>10800</v>
      </c>
      <c r="I467" s="117">
        <v>1</v>
      </c>
      <c r="J467" s="118">
        <v>5450</v>
      </c>
      <c r="K467" s="116">
        <f t="shared" si="170"/>
        <v>5450</v>
      </c>
      <c r="L467" s="117"/>
      <c r="M467" s="118"/>
      <c r="N467" s="116">
        <f t="shared" si="171"/>
        <v>0</v>
      </c>
      <c r="O467" s="117"/>
      <c r="P467" s="118"/>
      <c r="Q467" s="116">
        <f t="shared" si="172"/>
        <v>0</v>
      </c>
      <c r="R467" s="117"/>
      <c r="S467" s="118"/>
      <c r="T467" s="116">
        <f t="shared" si="173"/>
        <v>0</v>
      </c>
      <c r="U467" s="117"/>
      <c r="V467" s="118"/>
      <c r="W467" s="116">
        <f t="shared" si="174"/>
        <v>0</v>
      </c>
      <c r="X467" s="119">
        <f t="shared" si="175"/>
        <v>10800</v>
      </c>
      <c r="Y467" s="120">
        <f t="shared" si="176"/>
        <v>5450</v>
      </c>
      <c r="Z467" s="120">
        <f t="shared" si="177"/>
        <v>5350</v>
      </c>
      <c r="AA467" s="121">
        <f t="shared" si="178"/>
        <v>0.49537037037037035</v>
      </c>
      <c r="AB467" s="399" t="s">
        <v>330</v>
      </c>
      <c r="AC467" s="34"/>
      <c r="AD467" s="34"/>
      <c r="AE467" s="34"/>
      <c r="AF467" s="34"/>
      <c r="AG467" s="34"/>
      <c r="AH467" s="34"/>
    </row>
    <row r="468" spans="1:34" ht="75.599999999999994" customHeight="1">
      <c r="A468" s="51" t="s">
        <v>789</v>
      </c>
      <c r="B468" s="111" t="s">
        <v>428</v>
      </c>
      <c r="C468" s="236" t="s">
        <v>864</v>
      </c>
      <c r="D468" s="211" t="s">
        <v>168</v>
      </c>
      <c r="E468" s="112" t="s">
        <v>493</v>
      </c>
      <c r="F468" s="112">
        <v>1</v>
      </c>
      <c r="G468" s="112">
        <v>1400</v>
      </c>
      <c r="H468" s="116">
        <f t="shared" si="169"/>
        <v>1400</v>
      </c>
      <c r="I468" s="112">
        <v>1</v>
      </c>
      <c r="J468" s="112">
        <v>1400</v>
      </c>
      <c r="K468" s="116">
        <f t="shared" si="170"/>
        <v>1400</v>
      </c>
      <c r="L468" s="157">
        <v>1</v>
      </c>
      <c r="M468" s="158">
        <v>9800</v>
      </c>
      <c r="N468" s="116">
        <f t="shared" si="171"/>
        <v>9800</v>
      </c>
      <c r="O468" s="157">
        <v>1</v>
      </c>
      <c r="P468" s="158">
        <v>9800</v>
      </c>
      <c r="Q468" s="116">
        <f t="shared" si="172"/>
        <v>9800</v>
      </c>
      <c r="R468" s="117"/>
      <c r="S468" s="118"/>
      <c r="T468" s="116">
        <f t="shared" si="173"/>
        <v>0</v>
      </c>
      <c r="U468" s="117"/>
      <c r="V468" s="118"/>
      <c r="W468" s="116">
        <f t="shared" si="174"/>
        <v>0</v>
      </c>
      <c r="X468" s="119">
        <f t="shared" si="175"/>
        <v>11200</v>
      </c>
      <c r="Y468" s="120">
        <f t="shared" si="176"/>
        <v>11200</v>
      </c>
      <c r="Z468" s="120">
        <f t="shared" si="177"/>
        <v>0</v>
      </c>
      <c r="AA468" s="121">
        <f t="shared" si="178"/>
        <v>0</v>
      </c>
      <c r="AB468" s="324"/>
      <c r="AC468" s="34"/>
      <c r="AD468" s="34"/>
      <c r="AE468" s="34"/>
      <c r="AF468" s="34"/>
      <c r="AG468" s="34"/>
      <c r="AH468" s="34"/>
    </row>
    <row r="469" spans="1:34" ht="69" customHeight="1">
      <c r="A469" s="51" t="s">
        <v>789</v>
      </c>
      <c r="B469" s="111" t="s">
        <v>428</v>
      </c>
      <c r="C469" s="352" t="s">
        <v>866</v>
      </c>
      <c r="D469" s="211" t="s">
        <v>169</v>
      </c>
      <c r="E469" s="112" t="s">
        <v>493</v>
      </c>
      <c r="F469" s="112">
        <v>1</v>
      </c>
      <c r="G469" s="112">
        <v>14000</v>
      </c>
      <c r="H469" s="116">
        <f t="shared" si="169"/>
        <v>14000</v>
      </c>
      <c r="I469" s="117">
        <v>1</v>
      </c>
      <c r="J469" s="118">
        <v>14000</v>
      </c>
      <c r="K469" s="116">
        <f t="shared" si="170"/>
        <v>14000</v>
      </c>
      <c r="L469" s="117"/>
      <c r="M469" s="118"/>
      <c r="N469" s="116">
        <f t="shared" si="171"/>
        <v>0</v>
      </c>
      <c r="O469" s="117"/>
      <c r="P469" s="118"/>
      <c r="Q469" s="116">
        <f t="shared" si="172"/>
        <v>0</v>
      </c>
      <c r="R469" s="117"/>
      <c r="S469" s="118"/>
      <c r="T469" s="116">
        <f t="shared" si="173"/>
        <v>0</v>
      </c>
      <c r="U469" s="117"/>
      <c r="V469" s="118"/>
      <c r="W469" s="116">
        <f t="shared" si="174"/>
        <v>0</v>
      </c>
      <c r="X469" s="119">
        <f t="shared" si="175"/>
        <v>14000</v>
      </c>
      <c r="Y469" s="120">
        <f t="shared" si="176"/>
        <v>14000</v>
      </c>
      <c r="Z469" s="120">
        <f t="shared" si="177"/>
        <v>0</v>
      </c>
      <c r="AA469" s="121">
        <f t="shared" si="178"/>
        <v>0</v>
      </c>
      <c r="AB469" s="324"/>
      <c r="AC469" s="34"/>
      <c r="AD469" s="34"/>
      <c r="AE469" s="34"/>
      <c r="AF469" s="34"/>
      <c r="AG469" s="34"/>
      <c r="AH469" s="34"/>
    </row>
    <row r="470" spans="1:34" ht="97.8" customHeight="1">
      <c r="A470" s="51" t="s">
        <v>789</v>
      </c>
      <c r="B470" s="111" t="s">
        <v>428</v>
      </c>
      <c r="C470" s="292" t="s">
        <v>870</v>
      </c>
      <c r="D470" s="211" t="s">
        <v>170</v>
      </c>
      <c r="E470" s="112" t="s">
        <v>493</v>
      </c>
      <c r="F470" s="364">
        <v>1</v>
      </c>
      <c r="G470" s="112">
        <v>85344</v>
      </c>
      <c r="H470" s="116">
        <f t="shared" si="169"/>
        <v>85344</v>
      </c>
      <c r="I470" s="117">
        <v>1</v>
      </c>
      <c r="J470" s="118">
        <v>74100</v>
      </c>
      <c r="K470" s="116">
        <f t="shared" si="170"/>
        <v>74100</v>
      </c>
      <c r="L470" s="117"/>
      <c r="M470" s="118"/>
      <c r="N470" s="116">
        <f t="shared" si="171"/>
        <v>0</v>
      </c>
      <c r="O470" s="117"/>
      <c r="P470" s="118"/>
      <c r="Q470" s="116">
        <f t="shared" si="172"/>
        <v>0</v>
      </c>
      <c r="R470" s="117"/>
      <c r="S470" s="118"/>
      <c r="T470" s="116">
        <f t="shared" si="173"/>
        <v>0</v>
      </c>
      <c r="U470" s="117"/>
      <c r="V470" s="118"/>
      <c r="W470" s="116">
        <f t="shared" si="174"/>
        <v>0</v>
      </c>
      <c r="X470" s="119">
        <f t="shared" si="175"/>
        <v>85344</v>
      </c>
      <c r="Y470" s="120">
        <f t="shared" si="176"/>
        <v>74100</v>
      </c>
      <c r="Z470" s="120">
        <f t="shared" si="177"/>
        <v>11244</v>
      </c>
      <c r="AA470" s="121">
        <f t="shared" si="178"/>
        <v>0.13174915635545556</v>
      </c>
      <c r="AB470" s="399" t="s">
        <v>330</v>
      </c>
      <c r="AC470" s="34"/>
      <c r="AD470" s="34"/>
      <c r="AE470" s="34"/>
      <c r="AF470" s="34"/>
      <c r="AG470" s="34"/>
      <c r="AH470" s="34"/>
    </row>
    <row r="471" spans="1:34" ht="93" customHeight="1">
      <c r="A471" s="51" t="s">
        <v>789</v>
      </c>
      <c r="B471" s="111" t="s">
        <v>428</v>
      </c>
      <c r="C471" s="365" t="s">
        <v>872</v>
      </c>
      <c r="D471" s="112" t="s">
        <v>171</v>
      </c>
      <c r="E471" s="112" t="s">
        <v>853</v>
      </c>
      <c r="F471" s="112"/>
      <c r="G471" s="112"/>
      <c r="H471" s="116">
        <f t="shared" si="169"/>
        <v>0</v>
      </c>
      <c r="I471" s="117"/>
      <c r="J471" s="118"/>
      <c r="K471" s="116">
        <f t="shared" si="170"/>
        <v>0</v>
      </c>
      <c r="L471" s="112">
        <v>1</v>
      </c>
      <c r="M471" s="112">
        <v>60000</v>
      </c>
      <c r="N471" s="116">
        <f t="shared" si="171"/>
        <v>60000</v>
      </c>
      <c r="O471" s="112">
        <v>1</v>
      </c>
      <c r="P471" s="112">
        <v>60000</v>
      </c>
      <c r="Q471" s="116">
        <f t="shared" si="172"/>
        <v>60000</v>
      </c>
      <c r="R471" s="117"/>
      <c r="S471" s="118"/>
      <c r="T471" s="116">
        <f t="shared" si="173"/>
        <v>0</v>
      </c>
      <c r="U471" s="117"/>
      <c r="V471" s="118"/>
      <c r="W471" s="116">
        <f t="shared" si="174"/>
        <v>0</v>
      </c>
      <c r="X471" s="119">
        <f t="shared" si="175"/>
        <v>60000</v>
      </c>
      <c r="Y471" s="120">
        <f t="shared" si="176"/>
        <v>60000</v>
      </c>
      <c r="Z471" s="120">
        <f t="shared" si="177"/>
        <v>0</v>
      </c>
      <c r="AA471" s="121">
        <f t="shared" si="178"/>
        <v>0</v>
      </c>
      <c r="AB471" s="324"/>
      <c r="AC471" s="34"/>
      <c r="AD471" s="34"/>
      <c r="AE471" s="34"/>
      <c r="AF471" s="34"/>
      <c r="AG471" s="34"/>
      <c r="AH471" s="34"/>
    </row>
    <row r="472" spans="1:34" ht="81" customHeight="1">
      <c r="A472" s="51" t="s">
        <v>789</v>
      </c>
      <c r="B472" s="111" t="s">
        <v>428</v>
      </c>
      <c r="C472" s="236" t="s">
        <v>874</v>
      </c>
      <c r="D472" s="112" t="s">
        <v>172</v>
      </c>
      <c r="E472" s="112" t="s">
        <v>853</v>
      </c>
      <c r="F472" s="112"/>
      <c r="G472" s="112"/>
      <c r="H472" s="116">
        <f t="shared" si="169"/>
        <v>0</v>
      </c>
      <c r="I472" s="117"/>
      <c r="J472" s="118"/>
      <c r="K472" s="116">
        <f t="shared" si="170"/>
        <v>0</v>
      </c>
      <c r="L472" s="112">
        <v>1</v>
      </c>
      <c r="M472" s="112">
        <v>11250</v>
      </c>
      <c r="N472" s="116">
        <f t="shared" si="171"/>
        <v>11250</v>
      </c>
      <c r="O472" s="112">
        <v>1</v>
      </c>
      <c r="P472" s="112">
        <v>11250</v>
      </c>
      <c r="Q472" s="116">
        <f t="shared" si="172"/>
        <v>11250</v>
      </c>
      <c r="R472" s="117"/>
      <c r="S472" s="118"/>
      <c r="T472" s="116">
        <f t="shared" si="173"/>
        <v>0</v>
      </c>
      <c r="U472" s="117"/>
      <c r="V472" s="118"/>
      <c r="W472" s="116">
        <f t="shared" si="174"/>
        <v>0</v>
      </c>
      <c r="X472" s="119">
        <f t="shared" si="175"/>
        <v>11250</v>
      </c>
      <c r="Y472" s="120">
        <f t="shared" si="176"/>
        <v>11250</v>
      </c>
      <c r="Z472" s="120">
        <f t="shared" si="177"/>
        <v>0</v>
      </c>
      <c r="AA472" s="121">
        <f t="shared" si="178"/>
        <v>0</v>
      </c>
      <c r="AB472" s="324"/>
      <c r="AC472" s="34"/>
      <c r="AD472" s="34"/>
      <c r="AE472" s="34"/>
      <c r="AF472" s="34"/>
      <c r="AG472" s="34"/>
      <c r="AH472" s="34"/>
    </row>
    <row r="473" spans="1:34" ht="111.6" customHeight="1">
      <c r="A473" s="51" t="s">
        <v>789</v>
      </c>
      <c r="B473" s="111" t="s">
        <v>428</v>
      </c>
      <c r="C473" s="236" t="s">
        <v>876</v>
      </c>
      <c r="D473" s="112" t="s">
        <v>173</v>
      </c>
      <c r="E473" s="112" t="s">
        <v>853</v>
      </c>
      <c r="F473" s="112">
        <v>25</v>
      </c>
      <c r="G473" s="112">
        <v>250</v>
      </c>
      <c r="H473" s="116">
        <f t="shared" si="169"/>
        <v>6250</v>
      </c>
      <c r="I473" s="117">
        <v>25</v>
      </c>
      <c r="J473" s="118">
        <v>216.6</v>
      </c>
      <c r="K473" s="116">
        <f t="shared" si="170"/>
        <v>5415</v>
      </c>
      <c r="L473" s="117"/>
      <c r="M473" s="118"/>
      <c r="N473" s="116">
        <f t="shared" si="171"/>
        <v>0</v>
      </c>
      <c r="O473" s="117"/>
      <c r="P473" s="118"/>
      <c r="Q473" s="116">
        <f t="shared" si="172"/>
        <v>0</v>
      </c>
      <c r="R473" s="117"/>
      <c r="S473" s="118"/>
      <c r="T473" s="116">
        <f t="shared" si="173"/>
        <v>0</v>
      </c>
      <c r="U473" s="117"/>
      <c r="V473" s="118"/>
      <c r="W473" s="116">
        <f t="shared" si="174"/>
        <v>0</v>
      </c>
      <c r="X473" s="119">
        <f t="shared" si="175"/>
        <v>6250</v>
      </c>
      <c r="Y473" s="120">
        <f t="shared" si="176"/>
        <v>5415</v>
      </c>
      <c r="Z473" s="120">
        <f t="shared" si="177"/>
        <v>835</v>
      </c>
      <c r="AA473" s="121">
        <f t="shared" si="178"/>
        <v>0.1336</v>
      </c>
      <c r="AB473" s="399" t="s">
        <v>330</v>
      </c>
      <c r="AC473" s="34"/>
      <c r="AD473" s="34"/>
      <c r="AE473" s="34"/>
      <c r="AF473" s="34"/>
      <c r="AG473" s="34"/>
      <c r="AH473" s="34"/>
    </row>
    <row r="474" spans="1:34" ht="112.8" customHeight="1">
      <c r="A474" s="51" t="s">
        <v>789</v>
      </c>
      <c r="B474" s="111" t="s">
        <v>428</v>
      </c>
      <c r="C474" s="236" t="s">
        <v>882</v>
      </c>
      <c r="D474" s="211" t="s">
        <v>883</v>
      </c>
      <c r="E474" s="112" t="s">
        <v>493</v>
      </c>
      <c r="F474" s="112">
        <v>1</v>
      </c>
      <c r="G474" s="112">
        <v>6000</v>
      </c>
      <c r="H474" s="116">
        <f t="shared" si="169"/>
        <v>6000</v>
      </c>
      <c r="I474" s="117">
        <v>1</v>
      </c>
      <c r="J474" s="366">
        <v>5910</v>
      </c>
      <c r="K474" s="116">
        <f t="shared" si="170"/>
        <v>5910</v>
      </c>
      <c r="L474" s="117"/>
      <c r="M474" s="118"/>
      <c r="N474" s="116">
        <f t="shared" si="171"/>
        <v>0</v>
      </c>
      <c r="O474" s="117"/>
      <c r="P474" s="118"/>
      <c r="Q474" s="116">
        <f t="shared" si="172"/>
        <v>0</v>
      </c>
      <c r="R474" s="117"/>
      <c r="S474" s="118"/>
      <c r="T474" s="116">
        <f t="shared" si="173"/>
        <v>0</v>
      </c>
      <c r="U474" s="117"/>
      <c r="V474" s="118"/>
      <c r="W474" s="116">
        <f t="shared" si="174"/>
        <v>0</v>
      </c>
      <c r="X474" s="119">
        <f t="shared" si="175"/>
        <v>6000</v>
      </c>
      <c r="Y474" s="120">
        <f t="shared" si="176"/>
        <v>5910</v>
      </c>
      <c r="Z474" s="120">
        <f t="shared" si="177"/>
        <v>90</v>
      </c>
      <c r="AA474" s="121">
        <f t="shared" si="178"/>
        <v>1.4999999999999999E-2</v>
      </c>
      <c r="AB474" s="399" t="s">
        <v>330</v>
      </c>
      <c r="AC474" s="34"/>
      <c r="AD474" s="34"/>
      <c r="AE474" s="34"/>
      <c r="AF474" s="34"/>
      <c r="AG474" s="34"/>
      <c r="AH474" s="34"/>
    </row>
    <row r="475" spans="1:34" ht="133.19999999999999" customHeight="1">
      <c r="A475" s="51" t="s">
        <v>789</v>
      </c>
      <c r="B475" s="111" t="s">
        <v>428</v>
      </c>
      <c r="C475" s="236" t="s">
        <v>884</v>
      </c>
      <c r="D475" s="211" t="s">
        <v>885</v>
      </c>
      <c r="E475" s="112" t="s">
        <v>493</v>
      </c>
      <c r="F475" s="112">
        <v>1</v>
      </c>
      <c r="G475" s="112">
        <v>6000</v>
      </c>
      <c r="H475" s="116">
        <f t="shared" si="169"/>
        <v>6000</v>
      </c>
      <c r="I475" s="117">
        <v>1</v>
      </c>
      <c r="J475" s="366">
        <v>5910</v>
      </c>
      <c r="K475" s="116">
        <f t="shared" si="170"/>
        <v>5910</v>
      </c>
      <c r="L475" s="117"/>
      <c r="M475" s="118"/>
      <c r="N475" s="116">
        <f t="shared" si="171"/>
        <v>0</v>
      </c>
      <c r="O475" s="117"/>
      <c r="P475" s="118"/>
      <c r="Q475" s="116">
        <f t="shared" si="172"/>
        <v>0</v>
      </c>
      <c r="R475" s="117"/>
      <c r="S475" s="118"/>
      <c r="T475" s="116">
        <f t="shared" si="173"/>
        <v>0</v>
      </c>
      <c r="U475" s="117"/>
      <c r="V475" s="118"/>
      <c r="W475" s="116">
        <f t="shared" si="174"/>
        <v>0</v>
      </c>
      <c r="X475" s="119">
        <f t="shared" si="175"/>
        <v>6000</v>
      </c>
      <c r="Y475" s="120">
        <f t="shared" si="176"/>
        <v>5910</v>
      </c>
      <c r="Z475" s="120">
        <f t="shared" si="177"/>
        <v>90</v>
      </c>
      <c r="AA475" s="121">
        <f t="shared" si="178"/>
        <v>1.4999999999999999E-2</v>
      </c>
      <c r="AB475" s="399" t="s">
        <v>330</v>
      </c>
      <c r="AC475" s="34"/>
      <c r="AD475" s="34"/>
      <c r="AE475" s="34"/>
      <c r="AF475" s="34"/>
      <c r="AG475" s="34"/>
      <c r="AH475" s="34"/>
    </row>
    <row r="476" spans="1:34" ht="117" customHeight="1">
      <c r="A476" s="51" t="s">
        <v>789</v>
      </c>
      <c r="B476" s="111" t="s">
        <v>428</v>
      </c>
      <c r="C476" s="236" t="s">
        <v>886</v>
      </c>
      <c r="D476" s="211" t="s">
        <v>887</v>
      </c>
      <c r="E476" s="112" t="s">
        <v>493</v>
      </c>
      <c r="F476" s="112">
        <v>1</v>
      </c>
      <c r="G476" s="112">
        <v>6000</v>
      </c>
      <c r="H476" s="116">
        <f t="shared" si="169"/>
        <v>6000</v>
      </c>
      <c r="I476" s="117">
        <v>1</v>
      </c>
      <c r="J476" s="366">
        <v>5910</v>
      </c>
      <c r="K476" s="116">
        <f t="shared" si="170"/>
        <v>5910</v>
      </c>
      <c r="L476" s="117"/>
      <c r="M476" s="118"/>
      <c r="N476" s="116">
        <f t="shared" si="171"/>
        <v>0</v>
      </c>
      <c r="O476" s="117"/>
      <c r="P476" s="118"/>
      <c r="Q476" s="116">
        <f t="shared" si="172"/>
        <v>0</v>
      </c>
      <c r="R476" s="117"/>
      <c r="S476" s="118"/>
      <c r="T476" s="116">
        <f t="shared" si="173"/>
        <v>0</v>
      </c>
      <c r="U476" s="117"/>
      <c r="V476" s="118"/>
      <c r="W476" s="116">
        <f t="shared" si="174"/>
        <v>0</v>
      </c>
      <c r="X476" s="119">
        <f t="shared" si="175"/>
        <v>6000</v>
      </c>
      <c r="Y476" s="120">
        <f t="shared" si="176"/>
        <v>5910</v>
      </c>
      <c r="Z476" s="120">
        <f t="shared" si="177"/>
        <v>90</v>
      </c>
      <c r="AA476" s="121">
        <f t="shared" si="178"/>
        <v>1.4999999999999999E-2</v>
      </c>
      <c r="AB476" s="399" t="s">
        <v>330</v>
      </c>
      <c r="AC476" s="34"/>
      <c r="AD476" s="34"/>
      <c r="AE476" s="34"/>
      <c r="AF476" s="34"/>
      <c r="AG476" s="34"/>
      <c r="AH476" s="34"/>
    </row>
    <row r="477" spans="1:34" ht="126.6" customHeight="1">
      <c r="A477" s="51" t="s">
        <v>789</v>
      </c>
      <c r="B477" s="111" t="s">
        <v>428</v>
      </c>
      <c r="C477" s="236" t="s">
        <v>888</v>
      </c>
      <c r="D477" s="211" t="s">
        <v>174</v>
      </c>
      <c r="E477" s="112" t="s">
        <v>493</v>
      </c>
      <c r="F477" s="112">
        <v>1</v>
      </c>
      <c r="G477" s="112">
        <v>6000</v>
      </c>
      <c r="H477" s="116">
        <f t="shared" si="169"/>
        <v>6000</v>
      </c>
      <c r="I477" s="117">
        <v>1</v>
      </c>
      <c r="J477" s="366">
        <v>5910</v>
      </c>
      <c r="K477" s="116">
        <f t="shared" si="170"/>
        <v>5910</v>
      </c>
      <c r="L477" s="117"/>
      <c r="M477" s="118"/>
      <c r="N477" s="116">
        <f t="shared" si="171"/>
        <v>0</v>
      </c>
      <c r="O477" s="117"/>
      <c r="P477" s="118"/>
      <c r="Q477" s="116">
        <f t="shared" si="172"/>
        <v>0</v>
      </c>
      <c r="R477" s="117"/>
      <c r="S477" s="118"/>
      <c r="T477" s="116">
        <f t="shared" si="173"/>
        <v>0</v>
      </c>
      <c r="U477" s="117"/>
      <c r="V477" s="118"/>
      <c r="W477" s="116">
        <f t="shared" si="174"/>
        <v>0</v>
      </c>
      <c r="X477" s="119">
        <f t="shared" si="175"/>
        <v>6000</v>
      </c>
      <c r="Y477" s="120">
        <f t="shared" si="176"/>
        <v>5910</v>
      </c>
      <c r="Z477" s="120">
        <f t="shared" si="177"/>
        <v>90</v>
      </c>
      <c r="AA477" s="121">
        <f t="shared" si="178"/>
        <v>1.4999999999999999E-2</v>
      </c>
      <c r="AB477" s="399" t="s">
        <v>330</v>
      </c>
      <c r="AC477" s="34"/>
      <c r="AD477" s="34"/>
      <c r="AE477" s="34"/>
      <c r="AF477" s="34"/>
      <c r="AG477" s="34"/>
      <c r="AH477" s="34"/>
    </row>
    <row r="478" spans="1:34" ht="120" customHeight="1">
      <c r="A478" s="51" t="s">
        <v>789</v>
      </c>
      <c r="B478" s="111" t="s">
        <v>428</v>
      </c>
      <c r="C478" s="236" t="s">
        <v>890</v>
      </c>
      <c r="D478" s="211" t="s">
        <v>281</v>
      </c>
      <c r="E478" s="112" t="s">
        <v>493</v>
      </c>
      <c r="F478" s="112">
        <v>1</v>
      </c>
      <c r="G478" s="112">
        <v>6000</v>
      </c>
      <c r="H478" s="116">
        <f t="shared" si="169"/>
        <v>6000</v>
      </c>
      <c r="I478" s="117">
        <v>1</v>
      </c>
      <c r="J478" s="366">
        <v>5910</v>
      </c>
      <c r="K478" s="116">
        <f t="shared" si="170"/>
        <v>5910</v>
      </c>
      <c r="L478" s="117"/>
      <c r="M478" s="118"/>
      <c r="N478" s="116">
        <f t="shared" si="171"/>
        <v>0</v>
      </c>
      <c r="O478" s="117"/>
      <c r="P478" s="118"/>
      <c r="Q478" s="116">
        <f t="shared" si="172"/>
        <v>0</v>
      </c>
      <c r="R478" s="117"/>
      <c r="S478" s="118"/>
      <c r="T478" s="116">
        <f t="shared" si="173"/>
        <v>0</v>
      </c>
      <c r="U478" s="117"/>
      <c r="V478" s="118"/>
      <c r="W478" s="116">
        <f t="shared" si="174"/>
        <v>0</v>
      </c>
      <c r="X478" s="119">
        <f t="shared" si="175"/>
        <v>6000</v>
      </c>
      <c r="Y478" s="120">
        <f t="shared" si="176"/>
        <v>5910</v>
      </c>
      <c r="Z478" s="120">
        <f t="shared" si="177"/>
        <v>90</v>
      </c>
      <c r="AA478" s="121">
        <f t="shared" si="178"/>
        <v>1.4999999999999999E-2</v>
      </c>
      <c r="AB478" s="399" t="s">
        <v>330</v>
      </c>
      <c r="AC478" s="34"/>
      <c r="AD478" s="34"/>
      <c r="AE478" s="34"/>
      <c r="AF478" s="34"/>
      <c r="AG478" s="34"/>
      <c r="AH478" s="34"/>
    </row>
    <row r="479" spans="1:34" ht="126" customHeight="1">
      <c r="A479" s="51" t="s">
        <v>789</v>
      </c>
      <c r="B479" s="111" t="s">
        <v>428</v>
      </c>
      <c r="C479" s="236" t="s">
        <v>892</v>
      </c>
      <c r="D479" s="223" t="s">
        <v>893</v>
      </c>
      <c r="E479" s="338" t="s">
        <v>493</v>
      </c>
      <c r="F479" s="338">
        <v>1</v>
      </c>
      <c r="G479" s="338">
        <v>6000</v>
      </c>
      <c r="H479" s="116">
        <f t="shared" si="169"/>
        <v>6000</v>
      </c>
      <c r="I479" s="117">
        <v>1</v>
      </c>
      <c r="J479" s="366">
        <v>5910</v>
      </c>
      <c r="K479" s="116">
        <f t="shared" si="170"/>
        <v>5910</v>
      </c>
      <c r="L479" s="117"/>
      <c r="M479" s="118"/>
      <c r="N479" s="116">
        <f t="shared" si="171"/>
        <v>0</v>
      </c>
      <c r="O479" s="117"/>
      <c r="P479" s="118"/>
      <c r="Q479" s="116">
        <f t="shared" si="172"/>
        <v>0</v>
      </c>
      <c r="R479" s="117"/>
      <c r="S479" s="118"/>
      <c r="T479" s="116">
        <f t="shared" si="173"/>
        <v>0</v>
      </c>
      <c r="U479" s="117"/>
      <c r="V479" s="118"/>
      <c r="W479" s="116">
        <f t="shared" si="174"/>
        <v>0</v>
      </c>
      <c r="X479" s="119">
        <f t="shared" si="175"/>
        <v>6000</v>
      </c>
      <c r="Y479" s="120">
        <f t="shared" si="176"/>
        <v>5910</v>
      </c>
      <c r="Z479" s="120">
        <f t="shared" si="177"/>
        <v>90</v>
      </c>
      <c r="AA479" s="121">
        <f t="shared" si="178"/>
        <v>1.4999999999999999E-2</v>
      </c>
      <c r="AB479" s="399" t="s">
        <v>330</v>
      </c>
      <c r="AC479" s="34"/>
      <c r="AD479" s="34"/>
      <c r="AE479" s="34"/>
      <c r="AF479" s="34"/>
      <c r="AG479" s="34"/>
      <c r="AH479" s="34"/>
    </row>
    <row r="480" spans="1:34" ht="118.8" customHeight="1">
      <c r="A480" s="51" t="s">
        <v>789</v>
      </c>
      <c r="B480" s="111" t="s">
        <v>428</v>
      </c>
      <c r="C480" s="236" t="s">
        <v>282</v>
      </c>
      <c r="D480" s="61" t="s">
        <v>889</v>
      </c>
      <c r="E480" s="220" t="s">
        <v>493</v>
      </c>
      <c r="F480" s="220">
        <v>1</v>
      </c>
      <c r="G480" s="220">
        <v>10000</v>
      </c>
      <c r="H480" s="116">
        <f t="shared" si="169"/>
        <v>10000</v>
      </c>
      <c r="I480" s="117">
        <v>1</v>
      </c>
      <c r="J480" s="367">
        <v>9900</v>
      </c>
      <c r="K480" s="116">
        <f t="shared" si="170"/>
        <v>9900</v>
      </c>
      <c r="L480" s="117"/>
      <c r="M480" s="118"/>
      <c r="N480" s="116">
        <f t="shared" si="171"/>
        <v>0</v>
      </c>
      <c r="O480" s="117"/>
      <c r="P480" s="118"/>
      <c r="Q480" s="116">
        <f t="shared" si="172"/>
        <v>0</v>
      </c>
      <c r="R480" s="117"/>
      <c r="S480" s="118"/>
      <c r="T480" s="116">
        <f t="shared" si="173"/>
        <v>0</v>
      </c>
      <c r="U480" s="117"/>
      <c r="V480" s="118"/>
      <c r="W480" s="116">
        <f t="shared" si="174"/>
        <v>0</v>
      </c>
      <c r="X480" s="119">
        <f t="shared" si="175"/>
        <v>10000</v>
      </c>
      <c r="Y480" s="120">
        <f t="shared" si="176"/>
        <v>9900</v>
      </c>
      <c r="Z480" s="120">
        <f t="shared" si="177"/>
        <v>100</v>
      </c>
      <c r="AA480" s="121">
        <f t="shared" si="178"/>
        <v>0.01</v>
      </c>
      <c r="AB480" s="399" t="s">
        <v>330</v>
      </c>
      <c r="AC480" s="34"/>
      <c r="AD480" s="34"/>
      <c r="AE480" s="34"/>
      <c r="AF480" s="34"/>
      <c r="AG480" s="34"/>
      <c r="AH480" s="34"/>
    </row>
    <row r="481" spans="1:34" ht="60.6" customHeight="1">
      <c r="A481" s="51" t="s">
        <v>789</v>
      </c>
      <c r="B481" s="111" t="s">
        <v>428</v>
      </c>
      <c r="C481" s="236" t="s">
        <v>283</v>
      </c>
      <c r="D481" s="368" t="s">
        <v>284</v>
      </c>
      <c r="E481" s="220" t="s">
        <v>493</v>
      </c>
      <c r="F481" s="220">
        <v>1</v>
      </c>
      <c r="G481" s="220">
        <v>144060</v>
      </c>
      <c r="H481" s="116">
        <f t="shared" si="169"/>
        <v>144060</v>
      </c>
      <c r="I481" s="220">
        <v>1</v>
      </c>
      <c r="J481" s="220">
        <v>144060</v>
      </c>
      <c r="K481" s="116">
        <f t="shared" si="170"/>
        <v>144060</v>
      </c>
      <c r="L481" s="117"/>
      <c r="M481" s="118"/>
      <c r="N481" s="116">
        <f t="shared" si="171"/>
        <v>0</v>
      </c>
      <c r="O481" s="117"/>
      <c r="P481" s="118"/>
      <c r="Q481" s="116">
        <f t="shared" si="172"/>
        <v>0</v>
      </c>
      <c r="R481" s="117"/>
      <c r="S481" s="118"/>
      <c r="T481" s="116">
        <f t="shared" si="173"/>
        <v>0</v>
      </c>
      <c r="U481" s="117"/>
      <c r="V481" s="118"/>
      <c r="W481" s="116">
        <f t="shared" si="174"/>
        <v>0</v>
      </c>
      <c r="X481" s="119">
        <f t="shared" si="175"/>
        <v>144060</v>
      </c>
      <c r="Y481" s="120">
        <f t="shared" si="176"/>
        <v>144060</v>
      </c>
      <c r="Z481" s="120">
        <f t="shared" si="177"/>
        <v>0</v>
      </c>
      <c r="AA481" s="121">
        <f t="shared" si="178"/>
        <v>0</v>
      </c>
      <c r="AB481" s="324"/>
      <c r="AC481" s="34"/>
      <c r="AD481" s="34"/>
      <c r="AE481" s="34"/>
      <c r="AF481" s="34"/>
      <c r="AG481" s="34"/>
      <c r="AH481" s="34"/>
    </row>
    <row r="482" spans="1:34" ht="81" customHeight="1">
      <c r="A482" s="51" t="s">
        <v>789</v>
      </c>
      <c r="B482" s="111" t="s">
        <v>428</v>
      </c>
      <c r="C482" s="236" t="s">
        <v>285</v>
      </c>
      <c r="D482" s="237" t="s">
        <v>286</v>
      </c>
      <c r="E482" s="220" t="s">
        <v>493</v>
      </c>
      <c r="F482" s="220">
        <v>1</v>
      </c>
      <c r="G482" s="220">
        <v>8602</v>
      </c>
      <c r="H482" s="116">
        <f t="shared" si="169"/>
        <v>8602</v>
      </c>
      <c r="I482" s="220">
        <v>1</v>
      </c>
      <c r="J482" s="220">
        <v>8602</v>
      </c>
      <c r="K482" s="116">
        <f t="shared" si="170"/>
        <v>8602</v>
      </c>
      <c r="L482" s="117"/>
      <c r="M482" s="118"/>
      <c r="N482" s="116">
        <f t="shared" si="171"/>
        <v>0</v>
      </c>
      <c r="O482" s="117"/>
      <c r="P482" s="118"/>
      <c r="Q482" s="116">
        <f t="shared" si="172"/>
        <v>0</v>
      </c>
      <c r="R482" s="117"/>
      <c r="S482" s="118"/>
      <c r="T482" s="116">
        <f t="shared" si="173"/>
        <v>0</v>
      </c>
      <c r="U482" s="117"/>
      <c r="V482" s="118"/>
      <c r="W482" s="116">
        <f t="shared" si="174"/>
        <v>0</v>
      </c>
      <c r="X482" s="119">
        <f t="shared" si="175"/>
        <v>8602</v>
      </c>
      <c r="Y482" s="120">
        <f t="shared" si="176"/>
        <v>8602</v>
      </c>
      <c r="Z482" s="120">
        <f t="shared" si="177"/>
        <v>0</v>
      </c>
      <c r="AA482" s="121">
        <f t="shared" si="178"/>
        <v>0</v>
      </c>
      <c r="AB482" s="324"/>
      <c r="AC482" s="34"/>
      <c r="AD482" s="34"/>
      <c r="AE482" s="34"/>
      <c r="AF482" s="34"/>
      <c r="AG482" s="34"/>
      <c r="AH482" s="34"/>
    </row>
    <row r="483" spans="1:34" ht="86.4" customHeight="1">
      <c r="A483" s="51" t="s">
        <v>789</v>
      </c>
      <c r="B483" s="111" t="s">
        <v>428</v>
      </c>
      <c r="C483" s="236" t="s">
        <v>287</v>
      </c>
      <c r="D483" s="211" t="s">
        <v>288</v>
      </c>
      <c r="E483" s="369" t="s">
        <v>848</v>
      </c>
      <c r="F483" s="369">
        <v>8</v>
      </c>
      <c r="G483" s="369">
        <v>250</v>
      </c>
      <c r="H483" s="116">
        <f t="shared" si="169"/>
        <v>2000</v>
      </c>
      <c r="I483" s="117">
        <v>8</v>
      </c>
      <c r="J483" s="118">
        <v>229</v>
      </c>
      <c r="K483" s="116">
        <f t="shared" si="170"/>
        <v>1832</v>
      </c>
      <c r="L483" s="117"/>
      <c r="M483" s="118"/>
      <c r="N483" s="116">
        <f t="shared" si="171"/>
        <v>0</v>
      </c>
      <c r="O483" s="117"/>
      <c r="P483" s="118"/>
      <c r="Q483" s="116">
        <f t="shared" si="172"/>
        <v>0</v>
      </c>
      <c r="R483" s="117"/>
      <c r="S483" s="118"/>
      <c r="T483" s="116">
        <f t="shared" si="173"/>
        <v>0</v>
      </c>
      <c r="U483" s="117"/>
      <c r="V483" s="118"/>
      <c r="W483" s="116">
        <f t="shared" si="174"/>
        <v>0</v>
      </c>
      <c r="X483" s="119">
        <f t="shared" si="175"/>
        <v>2000</v>
      </c>
      <c r="Y483" s="120">
        <f t="shared" si="176"/>
        <v>1832</v>
      </c>
      <c r="Z483" s="120">
        <f t="shared" si="177"/>
        <v>168</v>
      </c>
      <c r="AA483" s="121">
        <f t="shared" si="178"/>
        <v>8.4000000000000005E-2</v>
      </c>
      <c r="AB483" s="399" t="s">
        <v>330</v>
      </c>
      <c r="AC483" s="34"/>
      <c r="AD483" s="34"/>
      <c r="AE483" s="34"/>
      <c r="AF483" s="34"/>
      <c r="AG483" s="34"/>
      <c r="AH483" s="34"/>
    </row>
    <row r="484" spans="1:34" ht="94.8" customHeight="1">
      <c r="A484" s="51" t="s">
        <v>789</v>
      </c>
      <c r="B484" s="111" t="s">
        <v>428</v>
      </c>
      <c r="C484" s="236" t="s">
        <v>289</v>
      </c>
      <c r="D484" s="209" t="s">
        <v>290</v>
      </c>
      <c r="E484" s="369" t="s">
        <v>853</v>
      </c>
      <c r="F484" s="220"/>
      <c r="G484" s="220"/>
      <c r="H484" s="116">
        <f t="shared" si="169"/>
        <v>0</v>
      </c>
      <c r="I484" s="117"/>
      <c r="J484" s="118"/>
      <c r="K484" s="116">
        <f t="shared" ref="K484:K505" si="179">I484*J484</f>
        <v>0</v>
      </c>
      <c r="L484" s="337">
        <v>1</v>
      </c>
      <c r="M484" s="338">
        <v>8500</v>
      </c>
      <c r="N484" s="116">
        <f t="shared" ref="N484:N505" si="180">L484*M484</f>
        <v>8500</v>
      </c>
      <c r="O484" s="337">
        <v>1</v>
      </c>
      <c r="P484" s="338">
        <v>8500</v>
      </c>
      <c r="Q484" s="116">
        <f t="shared" ref="Q484:Q505" si="181">O484*P484</f>
        <v>8500</v>
      </c>
      <c r="R484" s="117"/>
      <c r="S484" s="118"/>
      <c r="T484" s="116">
        <f t="shared" ref="T484:T505" si="182">R484*S484</f>
        <v>0</v>
      </c>
      <c r="U484" s="117"/>
      <c r="V484" s="118"/>
      <c r="W484" s="116">
        <f t="shared" ref="W484:W505" si="183">U484*V484</f>
        <v>0</v>
      </c>
      <c r="X484" s="119">
        <f t="shared" ref="X484:X505" si="184">H484+N484+T484</f>
        <v>8500</v>
      </c>
      <c r="Y484" s="120">
        <f t="shared" ref="Y484:Y505" si="185">K484+Q484+W484</f>
        <v>8500</v>
      </c>
      <c r="Z484" s="120">
        <f t="shared" ref="Z484:Z505" si="186">X484-Y484</f>
        <v>0</v>
      </c>
      <c r="AA484" s="121">
        <f t="shared" ref="AA484:AA505" si="187">Z484/X484</f>
        <v>0</v>
      </c>
      <c r="AB484" s="324"/>
      <c r="AC484" s="34"/>
      <c r="AD484" s="34"/>
      <c r="AE484" s="34"/>
      <c r="AF484" s="34"/>
      <c r="AG484" s="34"/>
      <c r="AH484" s="34"/>
    </row>
    <row r="485" spans="1:34" ht="93" customHeight="1">
      <c r="A485" s="51" t="s">
        <v>789</v>
      </c>
      <c r="B485" s="111" t="s">
        <v>428</v>
      </c>
      <c r="C485" s="236" t="s">
        <v>353</v>
      </c>
      <c r="D485" s="211" t="s">
        <v>354</v>
      </c>
      <c r="E485" s="369" t="s">
        <v>853</v>
      </c>
      <c r="F485" s="220">
        <v>1</v>
      </c>
      <c r="G485" s="220">
        <v>5908</v>
      </c>
      <c r="H485" s="116">
        <f t="shared" si="169"/>
        <v>5908</v>
      </c>
      <c r="I485" s="220">
        <v>1</v>
      </c>
      <c r="J485" s="220">
        <v>5908</v>
      </c>
      <c r="K485" s="116">
        <f t="shared" si="179"/>
        <v>5908</v>
      </c>
      <c r="L485" s="117"/>
      <c r="M485" s="118"/>
      <c r="N485" s="116">
        <f t="shared" si="180"/>
        <v>0</v>
      </c>
      <c r="O485" s="117"/>
      <c r="P485" s="118"/>
      <c r="Q485" s="116">
        <f t="shared" si="181"/>
        <v>0</v>
      </c>
      <c r="R485" s="117"/>
      <c r="S485" s="118"/>
      <c r="T485" s="116">
        <f t="shared" si="182"/>
        <v>0</v>
      </c>
      <c r="U485" s="117"/>
      <c r="V485" s="118"/>
      <c r="W485" s="116">
        <f t="shared" si="183"/>
        <v>0</v>
      </c>
      <c r="X485" s="119">
        <f t="shared" si="184"/>
        <v>5908</v>
      </c>
      <c r="Y485" s="120">
        <f t="shared" si="185"/>
        <v>5908</v>
      </c>
      <c r="Z485" s="120">
        <f t="shared" si="186"/>
        <v>0</v>
      </c>
      <c r="AA485" s="121">
        <f t="shared" si="187"/>
        <v>0</v>
      </c>
      <c r="AB485" s="324"/>
      <c r="AC485" s="34"/>
      <c r="AD485" s="34"/>
      <c r="AE485" s="34"/>
      <c r="AF485" s="34"/>
      <c r="AG485" s="34"/>
      <c r="AH485" s="34"/>
    </row>
    <row r="486" spans="1:34" ht="86.4" customHeight="1">
      <c r="A486" s="51" t="s">
        <v>789</v>
      </c>
      <c r="B486" s="111" t="s">
        <v>428</v>
      </c>
      <c r="C486" s="236" t="s">
        <v>355</v>
      </c>
      <c r="D486" s="279" t="s">
        <v>356</v>
      </c>
      <c r="E486" s="369" t="s">
        <v>493</v>
      </c>
      <c r="F486" s="337">
        <v>1</v>
      </c>
      <c r="G486" s="368">
        <v>23600</v>
      </c>
      <c r="H486" s="116">
        <f t="shared" si="169"/>
        <v>23600</v>
      </c>
      <c r="I486" s="337">
        <v>1</v>
      </c>
      <c r="J486" s="368">
        <v>23600</v>
      </c>
      <c r="K486" s="116">
        <f t="shared" si="179"/>
        <v>23600</v>
      </c>
      <c r="L486" s="117"/>
      <c r="M486" s="118"/>
      <c r="N486" s="116">
        <f t="shared" si="180"/>
        <v>0</v>
      </c>
      <c r="O486" s="117"/>
      <c r="P486" s="118"/>
      <c r="Q486" s="116">
        <f t="shared" si="181"/>
        <v>0</v>
      </c>
      <c r="R486" s="117"/>
      <c r="S486" s="118"/>
      <c r="T486" s="116">
        <f t="shared" si="182"/>
        <v>0</v>
      </c>
      <c r="U486" s="117"/>
      <c r="V486" s="118"/>
      <c r="W486" s="116">
        <f t="shared" si="183"/>
        <v>0</v>
      </c>
      <c r="X486" s="119">
        <f t="shared" si="184"/>
        <v>23600</v>
      </c>
      <c r="Y486" s="120">
        <f t="shared" si="185"/>
        <v>23600</v>
      </c>
      <c r="Z486" s="120">
        <f t="shared" si="186"/>
        <v>0</v>
      </c>
      <c r="AA486" s="121">
        <f t="shared" si="187"/>
        <v>0</v>
      </c>
      <c r="AB486" s="324"/>
      <c r="AC486" s="34"/>
      <c r="AD486" s="34"/>
      <c r="AE486" s="34"/>
      <c r="AF486" s="34"/>
      <c r="AG486" s="34"/>
      <c r="AH486" s="34"/>
    </row>
    <row r="487" spans="1:34" ht="78" customHeight="1">
      <c r="A487" s="51" t="s">
        <v>789</v>
      </c>
      <c r="B487" s="111" t="s">
        <v>428</v>
      </c>
      <c r="C487" s="365" t="s">
        <v>357</v>
      </c>
      <c r="D487" s="61" t="s">
        <v>358</v>
      </c>
      <c r="E487" s="220" t="s">
        <v>493</v>
      </c>
      <c r="F487" s="220"/>
      <c r="G487" s="370"/>
      <c r="H487" s="116">
        <f t="shared" si="169"/>
        <v>0</v>
      </c>
      <c r="I487" s="117"/>
      <c r="J487" s="118"/>
      <c r="K487" s="116">
        <f t="shared" si="179"/>
        <v>0</v>
      </c>
      <c r="L487" s="220">
        <v>1</v>
      </c>
      <c r="M487" s="220">
        <v>33190</v>
      </c>
      <c r="N487" s="116">
        <f t="shared" si="180"/>
        <v>33190</v>
      </c>
      <c r="O487" s="117"/>
      <c r="P487" s="118"/>
      <c r="Q487" s="116">
        <f t="shared" si="181"/>
        <v>0</v>
      </c>
      <c r="R487" s="117"/>
      <c r="S487" s="118"/>
      <c r="T487" s="116">
        <f t="shared" si="182"/>
        <v>0</v>
      </c>
      <c r="U487" s="117"/>
      <c r="V487" s="118"/>
      <c r="W487" s="116">
        <f t="shared" si="183"/>
        <v>0</v>
      </c>
      <c r="X487" s="119">
        <f t="shared" si="184"/>
        <v>33190</v>
      </c>
      <c r="Y487" s="120">
        <f t="shared" si="185"/>
        <v>0</v>
      </c>
      <c r="Z487" s="120">
        <f t="shared" si="186"/>
        <v>33190</v>
      </c>
      <c r="AA487" s="121">
        <f t="shared" si="187"/>
        <v>1</v>
      </c>
      <c r="AB487" s="398" t="s">
        <v>326</v>
      </c>
      <c r="AC487" s="34"/>
      <c r="AD487" s="34"/>
      <c r="AE487" s="34"/>
      <c r="AF487" s="34"/>
      <c r="AG487" s="34"/>
      <c r="AH487" s="34"/>
    </row>
    <row r="488" spans="1:34" ht="88.2" customHeight="1">
      <c r="A488" s="51" t="s">
        <v>789</v>
      </c>
      <c r="B488" s="111" t="s">
        <v>428</v>
      </c>
      <c r="C488" s="365" t="s">
        <v>894</v>
      </c>
      <c r="D488" s="58" t="s">
        <v>359</v>
      </c>
      <c r="E488" s="123" t="s">
        <v>431</v>
      </c>
      <c r="F488" s="160">
        <v>4</v>
      </c>
      <c r="G488" s="115">
        <v>5900</v>
      </c>
      <c r="H488" s="116">
        <f t="shared" si="169"/>
        <v>23600</v>
      </c>
      <c r="I488" s="117">
        <v>4</v>
      </c>
      <c r="J488" s="118">
        <v>5900</v>
      </c>
      <c r="K488" s="116">
        <f t="shared" si="179"/>
        <v>23600</v>
      </c>
      <c r="L488" s="117"/>
      <c r="M488" s="118"/>
      <c r="N488" s="116">
        <f t="shared" si="180"/>
        <v>0</v>
      </c>
      <c r="O488" s="117"/>
      <c r="P488" s="118"/>
      <c r="Q488" s="116">
        <f t="shared" si="181"/>
        <v>0</v>
      </c>
      <c r="R488" s="117"/>
      <c r="S488" s="118"/>
      <c r="T488" s="116">
        <f t="shared" si="182"/>
        <v>0</v>
      </c>
      <c r="U488" s="117"/>
      <c r="V488" s="118"/>
      <c r="W488" s="116">
        <f t="shared" si="183"/>
        <v>0</v>
      </c>
      <c r="X488" s="119">
        <f t="shared" si="184"/>
        <v>23600</v>
      </c>
      <c r="Y488" s="120">
        <f t="shared" si="185"/>
        <v>23600</v>
      </c>
      <c r="Z488" s="120">
        <f t="shared" si="186"/>
        <v>0</v>
      </c>
      <c r="AA488" s="121">
        <f t="shared" si="187"/>
        <v>0</v>
      </c>
      <c r="AB488" s="324"/>
      <c r="AC488" s="34"/>
      <c r="AD488" s="34"/>
      <c r="AE488" s="34"/>
      <c r="AF488" s="34"/>
      <c r="AG488" s="34"/>
      <c r="AH488" s="34"/>
    </row>
    <row r="489" spans="1:34" ht="88.2" customHeight="1" thickBot="1">
      <c r="A489" s="51" t="s">
        <v>789</v>
      </c>
      <c r="B489" s="111" t="s">
        <v>428</v>
      </c>
      <c r="C489" s="431" t="s">
        <v>898</v>
      </c>
      <c r="D489" s="351" t="s">
        <v>634</v>
      </c>
      <c r="E489" s="144"/>
      <c r="F489" s="132">
        <v>23600</v>
      </c>
      <c r="G489" s="133">
        <v>0.22</v>
      </c>
      <c r="H489" s="116">
        <f t="shared" si="169"/>
        <v>5192</v>
      </c>
      <c r="I489" s="132">
        <v>23600</v>
      </c>
      <c r="J489" s="133">
        <v>0.22</v>
      </c>
      <c r="K489" s="116">
        <f t="shared" si="179"/>
        <v>5192</v>
      </c>
      <c r="L489" s="132"/>
      <c r="M489" s="133">
        <v>0.22</v>
      </c>
      <c r="N489" s="116">
        <f t="shared" si="180"/>
        <v>0</v>
      </c>
      <c r="O489" s="132"/>
      <c r="P489" s="133">
        <v>0.22</v>
      </c>
      <c r="Q489" s="116">
        <f t="shared" si="181"/>
        <v>0</v>
      </c>
      <c r="R489" s="117"/>
      <c r="S489" s="118"/>
      <c r="T489" s="116">
        <f t="shared" si="182"/>
        <v>0</v>
      </c>
      <c r="U489" s="117"/>
      <c r="V489" s="118"/>
      <c r="W489" s="116">
        <f t="shared" si="183"/>
        <v>0</v>
      </c>
      <c r="X489" s="119">
        <f t="shared" si="184"/>
        <v>5192</v>
      </c>
      <c r="Y489" s="120">
        <f t="shared" si="185"/>
        <v>5192</v>
      </c>
      <c r="Z489" s="120">
        <f t="shared" si="186"/>
        <v>0</v>
      </c>
      <c r="AA489" s="121">
        <f t="shared" si="187"/>
        <v>0</v>
      </c>
      <c r="AB489" s="324"/>
      <c r="AC489" s="34"/>
      <c r="AD489" s="34"/>
      <c r="AE489" s="34"/>
      <c r="AF489" s="34"/>
      <c r="AG489" s="34"/>
      <c r="AH489" s="34"/>
    </row>
    <row r="490" spans="1:34" ht="52.2" customHeight="1">
      <c r="A490" s="51" t="s">
        <v>291</v>
      </c>
      <c r="B490" s="111" t="s">
        <v>428</v>
      </c>
      <c r="C490" s="371" t="s">
        <v>305</v>
      </c>
      <c r="D490" s="211" t="s">
        <v>306</v>
      </c>
      <c r="E490" s="211" t="s">
        <v>493</v>
      </c>
      <c r="F490" s="158"/>
      <c r="G490" s="158"/>
      <c r="H490" s="116">
        <f t="shared" si="169"/>
        <v>0</v>
      </c>
      <c r="I490" s="160"/>
      <c r="J490" s="115"/>
      <c r="K490" s="116">
        <f t="shared" si="179"/>
        <v>0</v>
      </c>
      <c r="L490" s="158">
        <v>1</v>
      </c>
      <c r="M490" s="158">
        <v>155000</v>
      </c>
      <c r="N490" s="116">
        <f t="shared" si="180"/>
        <v>155000</v>
      </c>
      <c r="O490" s="158">
        <v>1</v>
      </c>
      <c r="P490" s="158">
        <v>155000</v>
      </c>
      <c r="Q490" s="116">
        <f t="shared" si="181"/>
        <v>155000</v>
      </c>
      <c r="R490" s="117"/>
      <c r="S490" s="118"/>
      <c r="T490" s="116">
        <f t="shared" si="182"/>
        <v>0</v>
      </c>
      <c r="U490" s="117"/>
      <c r="V490" s="118"/>
      <c r="W490" s="116">
        <f t="shared" si="183"/>
        <v>0</v>
      </c>
      <c r="X490" s="119">
        <f t="shared" si="184"/>
        <v>155000</v>
      </c>
      <c r="Y490" s="120">
        <f t="shared" si="185"/>
        <v>155000</v>
      </c>
      <c r="Z490" s="120">
        <f t="shared" si="186"/>
        <v>0</v>
      </c>
      <c r="AA490" s="121">
        <f t="shared" si="187"/>
        <v>0</v>
      </c>
      <c r="AB490" s="324"/>
      <c r="AC490" s="34"/>
      <c r="AD490" s="34"/>
      <c r="AE490" s="34"/>
      <c r="AF490" s="34"/>
      <c r="AG490" s="34"/>
      <c r="AH490" s="34"/>
    </row>
    <row r="491" spans="1:34" ht="90" customHeight="1">
      <c r="A491" s="51" t="s">
        <v>291</v>
      </c>
      <c r="B491" s="111" t="s">
        <v>428</v>
      </c>
      <c r="C491" s="371" t="s">
        <v>307</v>
      </c>
      <c r="D491" s="211" t="s">
        <v>308</v>
      </c>
      <c r="E491" s="211" t="s">
        <v>493</v>
      </c>
      <c r="F491" s="158"/>
      <c r="G491" s="158"/>
      <c r="H491" s="116">
        <f t="shared" si="169"/>
        <v>0</v>
      </c>
      <c r="I491" s="160"/>
      <c r="J491" s="115"/>
      <c r="K491" s="116">
        <f t="shared" si="179"/>
        <v>0</v>
      </c>
      <c r="L491" s="158">
        <v>1</v>
      </c>
      <c r="M491" s="158">
        <v>7360</v>
      </c>
      <c r="N491" s="116">
        <f t="shared" si="180"/>
        <v>7360</v>
      </c>
      <c r="O491" s="158">
        <v>1</v>
      </c>
      <c r="P491" s="158">
        <v>7360</v>
      </c>
      <c r="Q491" s="116">
        <f t="shared" si="181"/>
        <v>7360</v>
      </c>
      <c r="R491" s="117"/>
      <c r="S491" s="118"/>
      <c r="T491" s="116">
        <f t="shared" si="182"/>
        <v>0</v>
      </c>
      <c r="U491" s="117"/>
      <c r="V491" s="118"/>
      <c r="W491" s="116">
        <f t="shared" si="183"/>
        <v>0</v>
      </c>
      <c r="X491" s="119">
        <f t="shared" si="184"/>
        <v>7360</v>
      </c>
      <c r="Y491" s="120">
        <f t="shared" si="185"/>
        <v>7360</v>
      </c>
      <c r="Z491" s="120">
        <f t="shared" si="186"/>
        <v>0</v>
      </c>
      <c r="AA491" s="121">
        <f t="shared" si="187"/>
        <v>0</v>
      </c>
      <c r="AB491" s="324"/>
      <c r="AC491" s="34"/>
      <c r="AD491" s="34"/>
      <c r="AE491" s="34"/>
      <c r="AF491" s="34"/>
      <c r="AG491" s="34"/>
      <c r="AH491" s="34"/>
    </row>
    <row r="492" spans="1:34" ht="98.4" customHeight="1">
      <c r="A492" s="51" t="s">
        <v>291</v>
      </c>
      <c r="B492" s="111" t="s">
        <v>428</v>
      </c>
      <c r="C492" s="371" t="s">
        <v>309</v>
      </c>
      <c r="D492" s="211" t="s">
        <v>310</v>
      </c>
      <c r="E492" s="211" t="s">
        <v>919</v>
      </c>
      <c r="F492" s="158"/>
      <c r="G492" s="158"/>
      <c r="H492" s="116">
        <f t="shared" ref="H492:H505" si="188">F492*G492</f>
        <v>0</v>
      </c>
      <c r="I492" s="160"/>
      <c r="J492" s="115"/>
      <c r="K492" s="116">
        <f t="shared" si="179"/>
        <v>0</v>
      </c>
      <c r="L492" s="158">
        <v>9</v>
      </c>
      <c r="M492" s="158">
        <v>600</v>
      </c>
      <c r="N492" s="116">
        <f t="shared" si="180"/>
        <v>5400</v>
      </c>
      <c r="O492" s="158">
        <v>9</v>
      </c>
      <c r="P492" s="158">
        <v>600</v>
      </c>
      <c r="Q492" s="116">
        <f t="shared" si="181"/>
        <v>5400</v>
      </c>
      <c r="R492" s="117"/>
      <c r="S492" s="118"/>
      <c r="T492" s="116">
        <f t="shared" si="182"/>
        <v>0</v>
      </c>
      <c r="U492" s="117"/>
      <c r="V492" s="118"/>
      <c r="W492" s="116">
        <f t="shared" si="183"/>
        <v>0</v>
      </c>
      <c r="X492" s="119">
        <f t="shared" si="184"/>
        <v>5400</v>
      </c>
      <c r="Y492" s="120">
        <f t="shared" si="185"/>
        <v>5400</v>
      </c>
      <c r="Z492" s="120">
        <f t="shared" si="186"/>
        <v>0</v>
      </c>
      <c r="AA492" s="121">
        <f t="shared" si="187"/>
        <v>0</v>
      </c>
      <c r="AB492" s="324"/>
      <c r="AC492" s="34"/>
      <c r="AD492" s="34"/>
      <c r="AE492" s="34"/>
      <c r="AF492" s="34"/>
      <c r="AG492" s="34"/>
      <c r="AH492" s="34"/>
    </row>
    <row r="493" spans="1:34" ht="88.2" customHeight="1">
      <c r="A493" s="51" t="s">
        <v>291</v>
      </c>
      <c r="B493" s="111" t="s">
        <v>428</v>
      </c>
      <c r="C493" s="371" t="s">
        <v>311</v>
      </c>
      <c r="D493" s="211" t="s">
        <v>312</v>
      </c>
      <c r="E493" s="211" t="s">
        <v>919</v>
      </c>
      <c r="F493" s="158">
        <v>9</v>
      </c>
      <c r="G493" s="158">
        <v>250</v>
      </c>
      <c r="H493" s="116">
        <f t="shared" si="188"/>
        <v>2250</v>
      </c>
      <c r="I493" s="158">
        <v>9</v>
      </c>
      <c r="J493" s="158">
        <v>250</v>
      </c>
      <c r="K493" s="116">
        <f t="shared" si="179"/>
        <v>2250</v>
      </c>
      <c r="L493" s="158"/>
      <c r="M493" s="158"/>
      <c r="N493" s="116">
        <f t="shared" si="180"/>
        <v>0</v>
      </c>
      <c r="O493" s="160"/>
      <c r="P493" s="115"/>
      <c r="Q493" s="116">
        <f t="shared" si="181"/>
        <v>0</v>
      </c>
      <c r="R493" s="117"/>
      <c r="S493" s="118"/>
      <c r="T493" s="116">
        <f t="shared" si="182"/>
        <v>0</v>
      </c>
      <c r="U493" s="117"/>
      <c r="V493" s="118"/>
      <c r="W493" s="116">
        <f t="shared" si="183"/>
        <v>0</v>
      </c>
      <c r="X493" s="119">
        <f t="shared" si="184"/>
        <v>2250</v>
      </c>
      <c r="Y493" s="120">
        <f t="shared" si="185"/>
        <v>2250</v>
      </c>
      <c r="Z493" s="120">
        <f t="shared" si="186"/>
        <v>0</v>
      </c>
      <c r="AA493" s="121">
        <f t="shared" si="187"/>
        <v>0</v>
      </c>
      <c r="AB493" s="324"/>
      <c r="AC493" s="34"/>
      <c r="AD493" s="34"/>
      <c r="AE493" s="34"/>
      <c r="AF493" s="34"/>
      <c r="AG493" s="34"/>
      <c r="AH493" s="34"/>
    </row>
    <row r="494" spans="1:34" ht="95.4" customHeight="1">
      <c r="A494" s="51" t="s">
        <v>291</v>
      </c>
      <c r="B494" s="111" t="s">
        <v>428</v>
      </c>
      <c r="C494" s="371" t="s">
        <v>313</v>
      </c>
      <c r="D494" s="211" t="s">
        <v>314</v>
      </c>
      <c r="E494" s="211" t="s">
        <v>493</v>
      </c>
      <c r="F494" s="158"/>
      <c r="G494" s="158"/>
      <c r="H494" s="116">
        <f t="shared" si="188"/>
        <v>0</v>
      </c>
      <c r="I494" s="160"/>
      <c r="J494" s="115"/>
      <c r="K494" s="116">
        <f t="shared" si="179"/>
        <v>0</v>
      </c>
      <c r="L494" s="158">
        <v>1</v>
      </c>
      <c r="M494" s="158">
        <v>4600</v>
      </c>
      <c r="N494" s="116">
        <f t="shared" si="180"/>
        <v>4600</v>
      </c>
      <c r="O494" s="158">
        <v>1</v>
      </c>
      <c r="P494" s="158">
        <v>4600</v>
      </c>
      <c r="Q494" s="116">
        <f t="shared" si="181"/>
        <v>4600</v>
      </c>
      <c r="R494" s="117"/>
      <c r="S494" s="118"/>
      <c r="T494" s="116">
        <f t="shared" si="182"/>
        <v>0</v>
      </c>
      <c r="U494" s="117"/>
      <c r="V494" s="118"/>
      <c r="W494" s="116">
        <f t="shared" si="183"/>
        <v>0</v>
      </c>
      <c r="X494" s="119">
        <f t="shared" si="184"/>
        <v>4600</v>
      </c>
      <c r="Y494" s="120">
        <f t="shared" si="185"/>
        <v>4600</v>
      </c>
      <c r="Z494" s="120">
        <f t="shared" si="186"/>
        <v>0</v>
      </c>
      <c r="AA494" s="121">
        <f t="shared" si="187"/>
        <v>0</v>
      </c>
      <c r="AB494" s="324"/>
      <c r="AC494" s="34"/>
      <c r="AD494" s="34"/>
      <c r="AE494" s="34"/>
      <c r="AF494" s="34"/>
      <c r="AG494" s="34"/>
      <c r="AH494" s="34"/>
    </row>
    <row r="495" spans="1:34" ht="88.8" customHeight="1">
      <c r="A495" s="51" t="s">
        <v>291</v>
      </c>
      <c r="B495" s="111" t="s">
        <v>428</v>
      </c>
      <c r="C495" s="371" t="s">
        <v>315</v>
      </c>
      <c r="D495" s="211" t="s">
        <v>316</v>
      </c>
      <c r="E495" s="211" t="s">
        <v>493</v>
      </c>
      <c r="F495" s="158"/>
      <c r="G495" s="158"/>
      <c r="H495" s="116">
        <f t="shared" si="188"/>
        <v>0</v>
      </c>
      <c r="I495" s="160"/>
      <c r="J495" s="115"/>
      <c r="K495" s="116">
        <f t="shared" si="179"/>
        <v>0</v>
      </c>
      <c r="L495" s="158">
        <v>1</v>
      </c>
      <c r="M495" s="158">
        <v>14000</v>
      </c>
      <c r="N495" s="116">
        <f t="shared" si="180"/>
        <v>14000</v>
      </c>
      <c r="O495" s="158">
        <v>1</v>
      </c>
      <c r="P495" s="158">
        <v>14000</v>
      </c>
      <c r="Q495" s="116">
        <f t="shared" si="181"/>
        <v>14000</v>
      </c>
      <c r="R495" s="117"/>
      <c r="S495" s="118"/>
      <c r="T495" s="116">
        <f t="shared" si="182"/>
        <v>0</v>
      </c>
      <c r="U495" s="117"/>
      <c r="V495" s="118"/>
      <c r="W495" s="116">
        <f t="shared" si="183"/>
        <v>0</v>
      </c>
      <c r="X495" s="119">
        <f t="shared" si="184"/>
        <v>14000</v>
      </c>
      <c r="Y495" s="120">
        <f t="shared" si="185"/>
        <v>14000</v>
      </c>
      <c r="Z495" s="120">
        <f t="shared" si="186"/>
        <v>0</v>
      </c>
      <c r="AA495" s="121">
        <f t="shared" si="187"/>
        <v>0</v>
      </c>
      <c r="AB495" s="324"/>
      <c r="AC495" s="34"/>
      <c r="AD495" s="34"/>
      <c r="AE495" s="34"/>
      <c r="AF495" s="34"/>
      <c r="AG495" s="34"/>
      <c r="AH495" s="34"/>
    </row>
    <row r="496" spans="1:34" ht="88.8" customHeight="1">
      <c r="A496" s="51" t="s">
        <v>291</v>
      </c>
      <c r="B496" s="111" t="s">
        <v>428</v>
      </c>
      <c r="C496" s="371" t="s">
        <v>317</v>
      </c>
      <c r="D496" s="211" t="s">
        <v>318</v>
      </c>
      <c r="E496" s="211" t="s">
        <v>493</v>
      </c>
      <c r="F496" s="158"/>
      <c r="G496" s="158"/>
      <c r="H496" s="116">
        <f t="shared" si="188"/>
        <v>0</v>
      </c>
      <c r="I496" s="160"/>
      <c r="J496" s="115"/>
      <c r="K496" s="116">
        <f t="shared" si="179"/>
        <v>0</v>
      </c>
      <c r="L496" s="158">
        <v>1</v>
      </c>
      <c r="M496" s="158">
        <v>21000</v>
      </c>
      <c r="N496" s="116">
        <f t="shared" si="180"/>
        <v>21000</v>
      </c>
      <c r="O496" s="158">
        <v>1</v>
      </c>
      <c r="P496" s="158">
        <v>21000</v>
      </c>
      <c r="Q496" s="116">
        <f t="shared" si="181"/>
        <v>21000</v>
      </c>
      <c r="R496" s="117"/>
      <c r="S496" s="118"/>
      <c r="T496" s="116">
        <f t="shared" si="182"/>
        <v>0</v>
      </c>
      <c r="U496" s="117"/>
      <c r="V496" s="118"/>
      <c r="W496" s="116">
        <f t="shared" si="183"/>
        <v>0</v>
      </c>
      <c r="X496" s="119">
        <f t="shared" si="184"/>
        <v>21000</v>
      </c>
      <c r="Y496" s="120">
        <f t="shared" si="185"/>
        <v>21000</v>
      </c>
      <c r="Z496" s="120">
        <f t="shared" si="186"/>
        <v>0</v>
      </c>
      <c r="AA496" s="121">
        <f t="shared" si="187"/>
        <v>0</v>
      </c>
      <c r="AB496" s="324"/>
      <c r="AC496" s="34"/>
      <c r="AD496" s="34"/>
      <c r="AE496" s="34"/>
      <c r="AF496" s="34"/>
      <c r="AG496" s="34"/>
      <c r="AH496" s="34"/>
    </row>
    <row r="497" spans="1:34" ht="83.4" customHeight="1">
      <c r="A497" s="51" t="s">
        <v>291</v>
      </c>
      <c r="B497" s="111" t="s">
        <v>428</v>
      </c>
      <c r="C497" s="371" t="s">
        <v>319</v>
      </c>
      <c r="D497" s="211" t="s">
        <v>320</v>
      </c>
      <c r="E497" s="211" t="s">
        <v>493</v>
      </c>
      <c r="F497" s="158"/>
      <c r="G497" s="158"/>
      <c r="H497" s="116">
        <f t="shared" si="188"/>
        <v>0</v>
      </c>
      <c r="I497" s="160"/>
      <c r="J497" s="115"/>
      <c r="K497" s="116">
        <f t="shared" si="179"/>
        <v>0</v>
      </c>
      <c r="L497" s="158">
        <v>1</v>
      </c>
      <c r="M497" s="158">
        <v>2640</v>
      </c>
      <c r="N497" s="116">
        <f t="shared" si="180"/>
        <v>2640</v>
      </c>
      <c r="O497" s="158">
        <v>1</v>
      </c>
      <c r="P497" s="158">
        <v>2640</v>
      </c>
      <c r="Q497" s="116">
        <f t="shared" si="181"/>
        <v>2640</v>
      </c>
      <c r="R497" s="117"/>
      <c r="S497" s="118"/>
      <c r="T497" s="116">
        <f t="shared" si="182"/>
        <v>0</v>
      </c>
      <c r="U497" s="117"/>
      <c r="V497" s="118"/>
      <c r="W497" s="116">
        <f t="shared" si="183"/>
        <v>0</v>
      </c>
      <c r="X497" s="119">
        <f t="shared" si="184"/>
        <v>2640</v>
      </c>
      <c r="Y497" s="120">
        <f t="shared" si="185"/>
        <v>2640</v>
      </c>
      <c r="Z497" s="120">
        <f t="shared" si="186"/>
        <v>0</v>
      </c>
      <c r="AA497" s="121">
        <f t="shared" si="187"/>
        <v>0</v>
      </c>
      <c r="AB497" s="324"/>
      <c r="AC497" s="34"/>
      <c r="AD497" s="34"/>
      <c r="AE497" s="34"/>
      <c r="AF497" s="34"/>
      <c r="AG497" s="34"/>
      <c r="AH497" s="34"/>
    </row>
    <row r="498" spans="1:34" ht="76.2" customHeight="1">
      <c r="A498" s="51" t="s">
        <v>291</v>
      </c>
      <c r="B498" s="111" t="s">
        <v>428</v>
      </c>
      <c r="C498" s="371" t="s">
        <v>321</v>
      </c>
      <c r="D498" s="211" t="s">
        <v>322</v>
      </c>
      <c r="E498" s="211" t="s">
        <v>919</v>
      </c>
      <c r="F498" s="158">
        <v>35</v>
      </c>
      <c r="G498" s="158">
        <v>250</v>
      </c>
      <c r="H498" s="116">
        <f t="shared" si="188"/>
        <v>8750</v>
      </c>
      <c r="I498" s="160">
        <v>35</v>
      </c>
      <c r="J498" s="115">
        <v>240</v>
      </c>
      <c r="K498" s="116">
        <f t="shared" si="179"/>
        <v>8400</v>
      </c>
      <c r="L498" s="158"/>
      <c r="M498" s="158"/>
      <c r="N498" s="116">
        <f t="shared" si="180"/>
        <v>0</v>
      </c>
      <c r="O498" s="160"/>
      <c r="P498" s="115"/>
      <c r="Q498" s="116">
        <f t="shared" si="181"/>
        <v>0</v>
      </c>
      <c r="R498" s="117"/>
      <c r="S498" s="118"/>
      <c r="T498" s="116">
        <f t="shared" si="182"/>
        <v>0</v>
      </c>
      <c r="U498" s="117"/>
      <c r="V498" s="118"/>
      <c r="W498" s="116">
        <f t="shared" si="183"/>
        <v>0</v>
      </c>
      <c r="X498" s="119">
        <f t="shared" si="184"/>
        <v>8750</v>
      </c>
      <c r="Y498" s="120">
        <f t="shared" si="185"/>
        <v>8400</v>
      </c>
      <c r="Z498" s="120">
        <f t="shared" si="186"/>
        <v>350</v>
      </c>
      <c r="AA498" s="121">
        <f t="shared" si="187"/>
        <v>0.04</v>
      </c>
      <c r="AB498" s="324"/>
      <c r="AC498" s="34"/>
      <c r="AD498" s="34"/>
      <c r="AE498" s="34"/>
      <c r="AF498" s="34"/>
      <c r="AG498" s="34"/>
      <c r="AH498" s="34"/>
    </row>
    <row r="499" spans="1:34" ht="65.400000000000006" customHeight="1">
      <c r="A499" s="51" t="s">
        <v>291</v>
      </c>
      <c r="B499" s="111" t="s">
        <v>428</v>
      </c>
      <c r="C499" s="371" t="s">
        <v>323</v>
      </c>
      <c r="D499" s="211" t="s">
        <v>345</v>
      </c>
      <c r="E499" s="211" t="s">
        <v>493</v>
      </c>
      <c r="F499" s="158"/>
      <c r="G499" s="158"/>
      <c r="H499" s="116">
        <f t="shared" si="188"/>
        <v>0</v>
      </c>
      <c r="I499" s="160"/>
      <c r="J499" s="115"/>
      <c r="K499" s="116">
        <f t="shared" si="179"/>
        <v>0</v>
      </c>
      <c r="L499" s="158">
        <v>1</v>
      </c>
      <c r="M499" s="158">
        <v>6200</v>
      </c>
      <c r="N499" s="116">
        <f t="shared" si="180"/>
        <v>6200</v>
      </c>
      <c r="O499" s="158">
        <v>1</v>
      </c>
      <c r="P499" s="158">
        <v>6200</v>
      </c>
      <c r="Q499" s="116">
        <f t="shared" si="181"/>
        <v>6200</v>
      </c>
      <c r="R499" s="117"/>
      <c r="S499" s="118"/>
      <c r="T499" s="116">
        <f t="shared" si="182"/>
        <v>0</v>
      </c>
      <c r="U499" s="117"/>
      <c r="V499" s="118"/>
      <c r="W499" s="116">
        <f t="shared" si="183"/>
        <v>0</v>
      </c>
      <c r="X499" s="119">
        <f t="shared" si="184"/>
        <v>6200</v>
      </c>
      <c r="Y499" s="120">
        <f t="shared" si="185"/>
        <v>6200</v>
      </c>
      <c r="Z499" s="120">
        <f t="shared" si="186"/>
        <v>0</v>
      </c>
      <c r="AA499" s="121">
        <f t="shared" si="187"/>
        <v>0</v>
      </c>
      <c r="AB499" s="324"/>
      <c r="AC499" s="34"/>
      <c r="AD499" s="34"/>
      <c r="AE499" s="34"/>
      <c r="AF499" s="34"/>
      <c r="AG499" s="34"/>
      <c r="AH499" s="34"/>
    </row>
    <row r="500" spans="1:34" ht="61.8" customHeight="1">
      <c r="A500" s="51" t="s">
        <v>291</v>
      </c>
      <c r="B500" s="111" t="s">
        <v>428</v>
      </c>
      <c r="C500" s="371" t="s">
        <v>346</v>
      </c>
      <c r="D500" s="211" t="s">
        <v>347</v>
      </c>
      <c r="E500" s="211" t="s">
        <v>493</v>
      </c>
      <c r="F500" s="158"/>
      <c r="G500" s="158"/>
      <c r="H500" s="116">
        <f t="shared" si="188"/>
        <v>0</v>
      </c>
      <c r="I500" s="160"/>
      <c r="J500" s="115"/>
      <c r="K500" s="116">
        <f t="shared" si="179"/>
        <v>0</v>
      </c>
      <c r="L500" s="158">
        <v>1</v>
      </c>
      <c r="M500" s="158">
        <v>2640</v>
      </c>
      <c r="N500" s="116">
        <f t="shared" si="180"/>
        <v>2640</v>
      </c>
      <c r="O500" s="158">
        <v>1</v>
      </c>
      <c r="P500" s="158">
        <v>2640</v>
      </c>
      <c r="Q500" s="116">
        <f t="shared" si="181"/>
        <v>2640</v>
      </c>
      <c r="R500" s="117"/>
      <c r="S500" s="118"/>
      <c r="T500" s="116">
        <f t="shared" si="182"/>
        <v>0</v>
      </c>
      <c r="U500" s="117"/>
      <c r="V500" s="118"/>
      <c r="W500" s="116">
        <f t="shared" si="183"/>
        <v>0</v>
      </c>
      <c r="X500" s="119">
        <f t="shared" si="184"/>
        <v>2640</v>
      </c>
      <c r="Y500" s="120">
        <f t="shared" si="185"/>
        <v>2640</v>
      </c>
      <c r="Z500" s="120">
        <f t="shared" si="186"/>
        <v>0</v>
      </c>
      <c r="AA500" s="121">
        <f t="shared" si="187"/>
        <v>0</v>
      </c>
      <c r="AB500" s="324"/>
      <c r="AC500" s="34"/>
      <c r="AD500" s="34"/>
      <c r="AE500" s="34"/>
      <c r="AF500" s="34"/>
      <c r="AG500" s="34"/>
      <c r="AH500" s="34"/>
    </row>
    <row r="501" spans="1:34" ht="63.6" customHeight="1">
      <c r="A501" s="51" t="s">
        <v>291</v>
      </c>
      <c r="B501" s="111" t="s">
        <v>428</v>
      </c>
      <c r="C501" s="371" t="s">
        <v>348</v>
      </c>
      <c r="D501" s="211" t="s">
        <v>349</v>
      </c>
      <c r="E501" s="211" t="s">
        <v>493</v>
      </c>
      <c r="F501" s="158">
        <v>20</v>
      </c>
      <c r="G501" s="158">
        <v>250</v>
      </c>
      <c r="H501" s="116">
        <f t="shared" si="188"/>
        <v>5000</v>
      </c>
      <c r="I501" s="160">
        <v>20</v>
      </c>
      <c r="J501" s="115">
        <v>237.7</v>
      </c>
      <c r="K501" s="116">
        <f t="shared" si="179"/>
        <v>4754</v>
      </c>
      <c r="L501" s="158"/>
      <c r="M501" s="158"/>
      <c r="N501" s="116">
        <f t="shared" si="180"/>
        <v>0</v>
      </c>
      <c r="O501" s="160"/>
      <c r="P501" s="115"/>
      <c r="Q501" s="116">
        <f t="shared" si="181"/>
        <v>0</v>
      </c>
      <c r="R501" s="117"/>
      <c r="S501" s="118"/>
      <c r="T501" s="116">
        <f t="shared" si="182"/>
        <v>0</v>
      </c>
      <c r="U501" s="117"/>
      <c r="V501" s="118"/>
      <c r="W501" s="116">
        <f t="shared" si="183"/>
        <v>0</v>
      </c>
      <c r="X501" s="119">
        <f t="shared" si="184"/>
        <v>5000</v>
      </c>
      <c r="Y501" s="120">
        <f t="shared" si="185"/>
        <v>4754</v>
      </c>
      <c r="Z501" s="120">
        <f t="shared" si="186"/>
        <v>246</v>
      </c>
      <c r="AA501" s="121">
        <f t="shared" si="187"/>
        <v>4.9200000000000001E-2</v>
      </c>
      <c r="AB501" s="324"/>
      <c r="AC501" s="34"/>
      <c r="AD501" s="34"/>
      <c r="AE501" s="34"/>
      <c r="AF501" s="34"/>
      <c r="AG501" s="34"/>
      <c r="AH501" s="34"/>
    </row>
    <row r="502" spans="1:34" ht="90" customHeight="1">
      <c r="A502" s="51" t="s">
        <v>291</v>
      </c>
      <c r="B502" s="111" t="s">
        <v>428</v>
      </c>
      <c r="C502" s="352" t="s">
        <v>350</v>
      </c>
      <c r="D502" s="368" t="s">
        <v>351</v>
      </c>
      <c r="E502" s="220" t="s">
        <v>853</v>
      </c>
      <c r="F502" s="255">
        <v>6</v>
      </c>
      <c r="G502" s="112">
        <v>6000</v>
      </c>
      <c r="H502" s="116">
        <f t="shared" si="188"/>
        <v>36000</v>
      </c>
      <c r="I502" s="255">
        <v>6</v>
      </c>
      <c r="J502" s="112">
        <v>6000</v>
      </c>
      <c r="K502" s="116">
        <f t="shared" si="179"/>
        <v>36000</v>
      </c>
      <c r="L502" s="112"/>
      <c r="M502" s="112"/>
      <c r="N502" s="116">
        <f t="shared" si="180"/>
        <v>0</v>
      </c>
      <c r="O502" s="160"/>
      <c r="P502" s="115"/>
      <c r="Q502" s="116">
        <f t="shared" si="181"/>
        <v>0</v>
      </c>
      <c r="R502" s="117"/>
      <c r="S502" s="118"/>
      <c r="T502" s="116">
        <f t="shared" si="182"/>
        <v>0</v>
      </c>
      <c r="U502" s="117"/>
      <c r="V502" s="118"/>
      <c r="W502" s="116">
        <f t="shared" si="183"/>
        <v>0</v>
      </c>
      <c r="X502" s="119">
        <f t="shared" si="184"/>
        <v>36000</v>
      </c>
      <c r="Y502" s="120">
        <f t="shared" si="185"/>
        <v>36000</v>
      </c>
      <c r="Z502" s="120">
        <f t="shared" si="186"/>
        <v>0</v>
      </c>
      <c r="AA502" s="121">
        <f t="shared" si="187"/>
        <v>0</v>
      </c>
      <c r="AB502" s="324"/>
      <c r="AC502" s="34"/>
      <c r="AD502" s="34"/>
      <c r="AE502" s="34"/>
      <c r="AF502" s="34"/>
      <c r="AG502" s="34"/>
      <c r="AH502" s="34"/>
    </row>
    <row r="503" spans="1:34" ht="95.4" customHeight="1">
      <c r="A503" s="51" t="s">
        <v>291</v>
      </c>
      <c r="B503" s="111" t="s">
        <v>428</v>
      </c>
      <c r="C503" s="292" t="s">
        <v>894</v>
      </c>
      <c r="D503" s="220" t="s">
        <v>352</v>
      </c>
      <c r="E503" s="220" t="s">
        <v>431</v>
      </c>
      <c r="F503" s="337">
        <v>4</v>
      </c>
      <c r="G503" s="338">
        <v>5900</v>
      </c>
      <c r="H503" s="116">
        <f t="shared" si="188"/>
        <v>23600</v>
      </c>
      <c r="I503" s="160">
        <v>4</v>
      </c>
      <c r="J503" s="115">
        <v>5900</v>
      </c>
      <c r="K503" s="116">
        <f t="shared" si="179"/>
        <v>23600</v>
      </c>
      <c r="L503" s="160"/>
      <c r="M503" s="115"/>
      <c r="N503" s="116">
        <f t="shared" si="180"/>
        <v>0</v>
      </c>
      <c r="O503" s="160"/>
      <c r="P503" s="115"/>
      <c r="Q503" s="116">
        <f t="shared" si="181"/>
        <v>0</v>
      </c>
      <c r="R503" s="117"/>
      <c r="S503" s="118"/>
      <c r="T503" s="116">
        <f t="shared" si="182"/>
        <v>0</v>
      </c>
      <c r="U503" s="117"/>
      <c r="V503" s="118"/>
      <c r="W503" s="116">
        <f t="shared" si="183"/>
        <v>0</v>
      </c>
      <c r="X503" s="119">
        <f t="shared" si="184"/>
        <v>23600</v>
      </c>
      <c r="Y503" s="120">
        <f t="shared" si="185"/>
        <v>23600</v>
      </c>
      <c r="Z503" s="120">
        <f t="shared" si="186"/>
        <v>0</v>
      </c>
      <c r="AA503" s="121">
        <f t="shared" si="187"/>
        <v>0</v>
      </c>
      <c r="AB503" s="324"/>
      <c r="AC503" s="34"/>
      <c r="AD503" s="34"/>
      <c r="AE503" s="34"/>
      <c r="AF503" s="34"/>
      <c r="AG503" s="34"/>
      <c r="AH503" s="34"/>
    </row>
    <row r="504" spans="1:34" ht="77.400000000000006" customHeight="1" thickBot="1">
      <c r="A504" s="51" t="s">
        <v>291</v>
      </c>
      <c r="B504" s="111" t="s">
        <v>428</v>
      </c>
      <c r="C504" s="431" t="s">
        <v>633</v>
      </c>
      <c r="D504" s="351" t="s">
        <v>634</v>
      </c>
      <c r="E504" s="144"/>
      <c r="F504" s="132">
        <v>23600</v>
      </c>
      <c r="G504" s="133">
        <v>0.22</v>
      </c>
      <c r="H504" s="116">
        <f t="shared" si="188"/>
        <v>5192</v>
      </c>
      <c r="I504" s="132">
        <v>23600</v>
      </c>
      <c r="J504" s="133">
        <v>0.22</v>
      </c>
      <c r="K504" s="116">
        <f t="shared" si="179"/>
        <v>5192</v>
      </c>
      <c r="L504" s="117"/>
      <c r="M504" s="118"/>
      <c r="N504" s="116">
        <f t="shared" si="180"/>
        <v>0</v>
      </c>
      <c r="O504" s="117"/>
      <c r="P504" s="118"/>
      <c r="Q504" s="116">
        <f t="shared" si="181"/>
        <v>0</v>
      </c>
      <c r="R504" s="117"/>
      <c r="S504" s="118"/>
      <c r="T504" s="116">
        <f t="shared" si="182"/>
        <v>0</v>
      </c>
      <c r="U504" s="117"/>
      <c r="V504" s="118"/>
      <c r="W504" s="116">
        <f t="shared" si="183"/>
        <v>0</v>
      </c>
      <c r="X504" s="119">
        <f t="shared" si="184"/>
        <v>5192</v>
      </c>
      <c r="Y504" s="120">
        <f t="shared" si="185"/>
        <v>5192</v>
      </c>
      <c r="Z504" s="120">
        <f t="shared" si="186"/>
        <v>0</v>
      </c>
      <c r="AA504" s="121">
        <f t="shared" si="187"/>
        <v>0</v>
      </c>
      <c r="AB504" s="324"/>
      <c r="AC504" s="34"/>
      <c r="AD504" s="34"/>
      <c r="AE504" s="34"/>
      <c r="AF504" s="34"/>
      <c r="AG504" s="34"/>
      <c r="AH504" s="34"/>
    </row>
    <row r="505" spans="1:34" ht="125.4" customHeight="1">
      <c r="A505" s="59" t="s">
        <v>794</v>
      </c>
      <c r="B505" s="111" t="s">
        <v>428</v>
      </c>
      <c r="C505" s="292" t="s">
        <v>840</v>
      </c>
      <c r="D505" s="372" t="s">
        <v>267</v>
      </c>
      <c r="E505" s="61" t="s">
        <v>493</v>
      </c>
      <c r="F505" s="117"/>
      <c r="G505" s="118"/>
      <c r="H505" s="116">
        <f t="shared" si="188"/>
        <v>0</v>
      </c>
      <c r="I505" s="117"/>
      <c r="J505" s="118"/>
      <c r="K505" s="116">
        <f t="shared" si="179"/>
        <v>0</v>
      </c>
      <c r="L505" s="219">
        <v>1</v>
      </c>
      <c r="M505" s="219">
        <v>35000</v>
      </c>
      <c r="N505" s="116">
        <f t="shared" si="180"/>
        <v>35000</v>
      </c>
      <c r="O505" s="117">
        <v>1</v>
      </c>
      <c r="P505" s="118">
        <v>34900</v>
      </c>
      <c r="Q505" s="116">
        <f t="shared" si="181"/>
        <v>34900</v>
      </c>
      <c r="R505" s="117"/>
      <c r="S505" s="118"/>
      <c r="T505" s="116">
        <f t="shared" si="182"/>
        <v>0</v>
      </c>
      <c r="U505" s="117"/>
      <c r="V505" s="118"/>
      <c r="W505" s="116">
        <f t="shared" si="183"/>
        <v>0</v>
      </c>
      <c r="X505" s="119">
        <f t="shared" si="184"/>
        <v>35000</v>
      </c>
      <c r="Y505" s="120">
        <f t="shared" si="185"/>
        <v>34900</v>
      </c>
      <c r="Z505" s="120">
        <f t="shared" si="186"/>
        <v>100</v>
      </c>
      <c r="AA505" s="121">
        <f t="shared" si="187"/>
        <v>2.8571428571428571E-3</v>
      </c>
      <c r="AB505" s="324"/>
      <c r="AC505" s="34"/>
      <c r="AD505" s="34"/>
      <c r="AE505" s="34"/>
      <c r="AF505" s="34"/>
      <c r="AG505" s="34"/>
      <c r="AH505" s="34"/>
    </row>
    <row r="506" spans="1:34" ht="121.2" customHeight="1">
      <c r="A506" s="59" t="s">
        <v>794</v>
      </c>
      <c r="B506" s="111" t="s">
        <v>428</v>
      </c>
      <c r="C506" s="292" t="s">
        <v>842</v>
      </c>
      <c r="D506" s="61" t="s">
        <v>268</v>
      </c>
      <c r="E506" s="60" t="s">
        <v>853</v>
      </c>
      <c r="F506" s="117"/>
      <c r="G506" s="118"/>
      <c r="H506" s="116">
        <f t="shared" ref="H506:H513" si="189">F506*G506</f>
        <v>0</v>
      </c>
      <c r="I506" s="117"/>
      <c r="J506" s="118"/>
      <c r="K506" s="116">
        <f t="shared" ref="K506:K513" si="190">I506*J506</f>
        <v>0</v>
      </c>
      <c r="L506" s="152">
        <v>4</v>
      </c>
      <c r="M506" s="152">
        <v>7000</v>
      </c>
      <c r="N506" s="116">
        <f t="shared" ref="N506:N513" si="191">L506*M506</f>
        <v>28000</v>
      </c>
      <c r="O506" s="117">
        <v>1</v>
      </c>
      <c r="P506" s="118">
        <v>12540</v>
      </c>
      <c r="Q506" s="116">
        <f t="shared" ref="Q506:Q513" si="192">O506*P506</f>
        <v>12540</v>
      </c>
      <c r="R506" s="117"/>
      <c r="S506" s="118"/>
      <c r="T506" s="116">
        <f t="shared" ref="T506:T513" si="193">R506*S506</f>
        <v>0</v>
      </c>
      <c r="U506" s="117"/>
      <c r="V506" s="118"/>
      <c r="W506" s="116">
        <f t="shared" ref="W506:W513" si="194">U506*V506</f>
        <v>0</v>
      </c>
      <c r="X506" s="119">
        <f t="shared" ref="X506:X513" si="195">H506+N506+T506</f>
        <v>28000</v>
      </c>
      <c r="Y506" s="120">
        <f t="shared" ref="Y506:Y513" si="196">K506+Q506+W506</f>
        <v>12540</v>
      </c>
      <c r="Z506" s="120">
        <f t="shared" ref="Z506:Z513" si="197">X506-Y506</f>
        <v>15460</v>
      </c>
      <c r="AA506" s="121">
        <f t="shared" ref="AA506:AA513" si="198">Z506/X506</f>
        <v>0.55214285714285716</v>
      </c>
      <c r="AB506" s="399" t="s">
        <v>344</v>
      </c>
      <c r="AC506" s="34"/>
      <c r="AD506" s="34"/>
      <c r="AE506" s="34"/>
      <c r="AF506" s="34"/>
      <c r="AG506" s="34"/>
      <c r="AH506" s="34"/>
    </row>
    <row r="507" spans="1:34" ht="90" customHeight="1">
      <c r="A507" s="59" t="s">
        <v>794</v>
      </c>
      <c r="B507" s="111" t="s">
        <v>428</v>
      </c>
      <c r="C507" s="292" t="s">
        <v>856</v>
      </c>
      <c r="D507" s="61" t="s">
        <v>269</v>
      </c>
      <c r="E507" s="60" t="s">
        <v>853</v>
      </c>
      <c r="F507" s="152">
        <v>5</v>
      </c>
      <c r="G507" s="152">
        <v>3500</v>
      </c>
      <c r="H507" s="116">
        <f t="shared" si="189"/>
        <v>17500</v>
      </c>
      <c r="I507" s="152">
        <v>5</v>
      </c>
      <c r="J507" s="152">
        <v>3500</v>
      </c>
      <c r="K507" s="116">
        <f t="shared" si="190"/>
        <v>17500</v>
      </c>
      <c r="L507" s="117"/>
      <c r="M507" s="118"/>
      <c r="N507" s="116">
        <f t="shared" si="191"/>
        <v>0</v>
      </c>
      <c r="O507" s="117"/>
      <c r="P507" s="118"/>
      <c r="Q507" s="116">
        <f t="shared" si="192"/>
        <v>0</v>
      </c>
      <c r="R507" s="117"/>
      <c r="S507" s="118"/>
      <c r="T507" s="116">
        <f t="shared" si="193"/>
        <v>0</v>
      </c>
      <c r="U507" s="117"/>
      <c r="V507" s="118"/>
      <c r="W507" s="116">
        <f t="shared" si="194"/>
        <v>0</v>
      </c>
      <c r="X507" s="119">
        <f t="shared" si="195"/>
        <v>17500</v>
      </c>
      <c r="Y507" s="120">
        <f t="shared" si="196"/>
        <v>17500</v>
      </c>
      <c r="Z507" s="120">
        <f t="shared" si="197"/>
        <v>0</v>
      </c>
      <c r="AA507" s="121">
        <f t="shared" si="198"/>
        <v>0</v>
      </c>
      <c r="AB507" s="324"/>
      <c r="AC507" s="34"/>
      <c r="AD507" s="34"/>
      <c r="AE507" s="34"/>
      <c r="AF507" s="34"/>
      <c r="AG507" s="34"/>
      <c r="AH507" s="34"/>
    </row>
    <row r="508" spans="1:34" ht="60" customHeight="1">
      <c r="A508" s="59" t="s">
        <v>794</v>
      </c>
      <c r="B508" s="111" t="s">
        <v>428</v>
      </c>
      <c r="C508" s="292" t="s">
        <v>872</v>
      </c>
      <c r="D508" s="61" t="s">
        <v>270</v>
      </c>
      <c r="E508" s="60" t="s">
        <v>853</v>
      </c>
      <c r="F508" s="152">
        <v>2</v>
      </c>
      <c r="G508" s="152">
        <v>12000</v>
      </c>
      <c r="H508" s="116">
        <f t="shared" si="189"/>
        <v>24000</v>
      </c>
      <c r="I508" s="152">
        <v>2</v>
      </c>
      <c r="J508" s="152">
        <v>12000</v>
      </c>
      <c r="K508" s="116">
        <f t="shared" si="190"/>
        <v>24000</v>
      </c>
      <c r="L508" s="117"/>
      <c r="M508" s="118"/>
      <c r="N508" s="116">
        <f t="shared" si="191"/>
        <v>0</v>
      </c>
      <c r="O508" s="117"/>
      <c r="P508" s="118"/>
      <c r="Q508" s="116">
        <f t="shared" si="192"/>
        <v>0</v>
      </c>
      <c r="R508" s="117"/>
      <c r="S508" s="118"/>
      <c r="T508" s="116">
        <f t="shared" si="193"/>
        <v>0</v>
      </c>
      <c r="U508" s="117"/>
      <c r="V508" s="118"/>
      <c r="W508" s="116">
        <f t="shared" si="194"/>
        <v>0</v>
      </c>
      <c r="X508" s="119">
        <f t="shared" si="195"/>
        <v>24000</v>
      </c>
      <c r="Y508" s="120">
        <f t="shared" si="196"/>
        <v>24000</v>
      </c>
      <c r="Z508" s="120">
        <f t="shared" si="197"/>
        <v>0</v>
      </c>
      <c r="AA508" s="121">
        <f t="shared" si="198"/>
        <v>0</v>
      </c>
      <c r="AB508" s="324"/>
      <c r="AC508" s="34"/>
      <c r="AD508" s="34"/>
      <c r="AE508" s="34"/>
      <c r="AF508" s="34"/>
      <c r="AG508" s="34"/>
      <c r="AH508" s="34"/>
    </row>
    <row r="509" spans="1:34" ht="104.4" customHeight="1">
      <c r="A509" s="59" t="s">
        <v>794</v>
      </c>
      <c r="B509" s="111" t="s">
        <v>428</v>
      </c>
      <c r="C509" s="292" t="s">
        <v>882</v>
      </c>
      <c r="D509" s="61" t="s">
        <v>271</v>
      </c>
      <c r="E509" s="60" t="s">
        <v>853</v>
      </c>
      <c r="F509" s="117"/>
      <c r="G509" s="118"/>
      <c r="H509" s="116">
        <f t="shared" si="189"/>
        <v>0</v>
      </c>
      <c r="I509" s="117"/>
      <c r="J509" s="118"/>
      <c r="K509" s="116">
        <f t="shared" si="190"/>
        <v>0</v>
      </c>
      <c r="L509" s="152">
        <v>1</v>
      </c>
      <c r="M509" s="152">
        <v>15000</v>
      </c>
      <c r="N509" s="116">
        <f t="shared" si="191"/>
        <v>15000</v>
      </c>
      <c r="O509" s="117"/>
      <c r="P509" s="118"/>
      <c r="Q509" s="116">
        <f t="shared" si="192"/>
        <v>0</v>
      </c>
      <c r="R509" s="117"/>
      <c r="S509" s="118"/>
      <c r="T509" s="116">
        <f t="shared" si="193"/>
        <v>0</v>
      </c>
      <c r="U509" s="117"/>
      <c r="V509" s="118"/>
      <c r="W509" s="116">
        <f t="shared" si="194"/>
        <v>0</v>
      </c>
      <c r="X509" s="119">
        <f t="shared" si="195"/>
        <v>15000</v>
      </c>
      <c r="Y509" s="120">
        <f t="shared" si="196"/>
        <v>0</v>
      </c>
      <c r="Z509" s="120">
        <f t="shared" si="197"/>
        <v>15000</v>
      </c>
      <c r="AA509" s="121">
        <f t="shared" si="198"/>
        <v>1</v>
      </c>
      <c r="AB509" s="398" t="s">
        <v>326</v>
      </c>
      <c r="AC509" s="34"/>
      <c r="AD509" s="34"/>
      <c r="AE509" s="34"/>
      <c r="AF509" s="34"/>
      <c r="AG509" s="34"/>
      <c r="AH509" s="34"/>
    </row>
    <row r="510" spans="1:34" ht="61.8" customHeight="1">
      <c r="A510" s="59" t="s">
        <v>794</v>
      </c>
      <c r="B510" s="111" t="s">
        <v>428</v>
      </c>
      <c r="C510" s="292" t="s">
        <v>884</v>
      </c>
      <c r="D510" s="61" t="s">
        <v>272</v>
      </c>
      <c r="E510" s="60"/>
      <c r="F510" s="117"/>
      <c r="G510" s="118"/>
      <c r="H510" s="116">
        <f t="shared" si="189"/>
        <v>0</v>
      </c>
      <c r="I510" s="117">
        <v>1</v>
      </c>
      <c r="J510" s="118">
        <v>15000</v>
      </c>
      <c r="K510" s="116">
        <f t="shared" si="190"/>
        <v>15000</v>
      </c>
      <c r="L510" s="152">
        <v>1</v>
      </c>
      <c r="M510" s="152">
        <v>15000</v>
      </c>
      <c r="N510" s="116">
        <f t="shared" si="191"/>
        <v>15000</v>
      </c>
      <c r="O510" s="117"/>
      <c r="P510" s="118"/>
      <c r="Q510" s="116">
        <f t="shared" si="192"/>
        <v>0</v>
      </c>
      <c r="R510" s="117"/>
      <c r="S510" s="118"/>
      <c r="T510" s="116">
        <f t="shared" si="193"/>
        <v>0</v>
      </c>
      <c r="U510" s="117"/>
      <c r="V510" s="118"/>
      <c r="W510" s="116">
        <f t="shared" si="194"/>
        <v>0</v>
      </c>
      <c r="X510" s="119">
        <f t="shared" si="195"/>
        <v>15000</v>
      </c>
      <c r="Y510" s="120">
        <f t="shared" si="196"/>
        <v>15000</v>
      </c>
      <c r="Z510" s="120">
        <f t="shared" si="197"/>
        <v>0</v>
      </c>
      <c r="AA510" s="121">
        <f t="shared" si="198"/>
        <v>0</v>
      </c>
      <c r="AB510" s="324"/>
      <c r="AC510" s="34"/>
      <c r="AD510" s="34"/>
      <c r="AE510" s="34"/>
      <c r="AF510" s="34"/>
      <c r="AG510" s="34"/>
      <c r="AH510" s="34"/>
    </row>
    <row r="511" spans="1:34" ht="91.8" customHeight="1">
      <c r="A511" s="59" t="s">
        <v>794</v>
      </c>
      <c r="B511" s="111" t="s">
        <v>428</v>
      </c>
      <c r="C511" s="292" t="s">
        <v>886</v>
      </c>
      <c r="D511" s="61" t="s">
        <v>273</v>
      </c>
      <c r="E511" s="61" t="s">
        <v>493</v>
      </c>
      <c r="F511" s="117"/>
      <c r="G511" s="118"/>
      <c r="H511" s="116">
        <f t="shared" si="189"/>
        <v>0</v>
      </c>
      <c r="I511" s="117"/>
      <c r="J511" s="118"/>
      <c r="K511" s="116">
        <f t="shared" si="190"/>
        <v>0</v>
      </c>
      <c r="L511" s="219">
        <v>1</v>
      </c>
      <c r="M511" s="219">
        <v>23500</v>
      </c>
      <c r="N511" s="116">
        <f t="shared" si="191"/>
        <v>23500</v>
      </c>
      <c r="O511" s="117">
        <v>1</v>
      </c>
      <c r="P511" s="118">
        <v>23500</v>
      </c>
      <c r="Q511" s="116">
        <f t="shared" si="192"/>
        <v>23500</v>
      </c>
      <c r="R511" s="117"/>
      <c r="S511" s="118"/>
      <c r="T511" s="116">
        <f t="shared" si="193"/>
        <v>0</v>
      </c>
      <c r="U511" s="117"/>
      <c r="V511" s="118"/>
      <c r="W511" s="116">
        <f t="shared" si="194"/>
        <v>0</v>
      </c>
      <c r="X511" s="119">
        <f t="shared" si="195"/>
        <v>23500</v>
      </c>
      <c r="Y511" s="120">
        <f t="shared" si="196"/>
        <v>23500</v>
      </c>
      <c r="Z511" s="120">
        <f t="shared" si="197"/>
        <v>0</v>
      </c>
      <c r="AA511" s="121">
        <f t="shared" si="198"/>
        <v>0</v>
      </c>
      <c r="AB511" s="324"/>
      <c r="AC511" s="34"/>
      <c r="AD511" s="34"/>
      <c r="AE511" s="34"/>
      <c r="AF511" s="34"/>
      <c r="AG511" s="34"/>
      <c r="AH511" s="34"/>
    </row>
    <row r="512" spans="1:34" ht="76.2" customHeight="1">
      <c r="A512" s="59" t="s">
        <v>794</v>
      </c>
      <c r="B512" s="111" t="s">
        <v>428</v>
      </c>
      <c r="C512" s="292" t="s">
        <v>888</v>
      </c>
      <c r="D512" s="373" t="s">
        <v>274</v>
      </c>
      <c r="E512" s="224" t="s">
        <v>493</v>
      </c>
      <c r="F512" s="117"/>
      <c r="G512" s="118"/>
      <c r="H512" s="116">
        <f t="shared" si="189"/>
        <v>0</v>
      </c>
      <c r="I512" s="117"/>
      <c r="J512" s="118"/>
      <c r="K512" s="116">
        <f t="shared" si="190"/>
        <v>0</v>
      </c>
      <c r="L512" s="155">
        <v>40</v>
      </c>
      <c r="M512" s="155">
        <v>150</v>
      </c>
      <c r="N512" s="116">
        <f t="shared" si="191"/>
        <v>6000</v>
      </c>
      <c r="O512" s="117">
        <v>40</v>
      </c>
      <c r="P512" s="118">
        <v>150</v>
      </c>
      <c r="Q512" s="116">
        <f t="shared" si="192"/>
        <v>6000</v>
      </c>
      <c r="R512" s="117"/>
      <c r="S512" s="118"/>
      <c r="T512" s="116">
        <f t="shared" si="193"/>
        <v>0</v>
      </c>
      <c r="U512" s="117"/>
      <c r="V512" s="118"/>
      <c r="W512" s="116">
        <f t="shared" si="194"/>
        <v>0</v>
      </c>
      <c r="X512" s="119">
        <f t="shared" si="195"/>
        <v>6000</v>
      </c>
      <c r="Y512" s="120">
        <f t="shared" si="196"/>
        <v>6000</v>
      </c>
      <c r="Z512" s="120">
        <f t="shared" si="197"/>
        <v>0</v>
      </c>
      <c r="AA512" s="121">
        <f t="shared" si="198"/>
        <v>0</v>
      </c>
      <c r="AB512" s="324"/>
      <c r="AC512" s="34"/>
      <c r="AD512" s="34"/>
      <c r="AE512" s="34"/>
      <c r="AF512" s="34"/>
      <c r="AG512" s="34"/>
      <c r="AH512" s="34"/>
    </row>
    <row r="513" spans="1:34" ht="107.4" customHeight="1">
      <c r="A513" s="59" t="s">
        <v>794</v>
      </c>
      <c r="B513" s="111" t="s">
        <v>428</v>
      </c>
      <c r="C513" s="292" t="s">
        <v>890</v>
      </c>
      <c r="D513" s="61" t="s">
        <v>275</v>
      </c>
      <c r="E513" s="61" t="s">
        <v>493</v>
      </c>
      <c r="F513" s="117"/>
      <c r="G513" s="118"/>
      <c r="H513" s="116">
        <f t="shared" si="189"/>
        <v>0</v>
      </c>
      <c r="I513" s="117"/>
      <c r="J513" s="118"/>
      <c r="K513" s="116">
        <f t="shared" si="190"/>
        <v>0</v>
      </c>
      <c r="L513" s="61">
        <v>1</v>
      </c>
      <c r="M513" s="61">
        <v>30000</v>
      </c>
      <c r="N513" s="116">
        <f t="shared" si="191"/>
        <v>30000</v>
      </c>
      <c r="O513" s="117">
        <v>1</v>
      </c>
      <c r="P513" s="118">
        <v>30000</v>
      </c>
      <c r="Q513" s="116">
        <f t="shared" si="192"/>
        <v>30000</v>
      </c>
      <c r="R513" s="117"/>
      <c r="S513" s="118"/>
      <c r="T513" s="116">
        <f t="shared" si="193"/>
        <v>0</v>
      </c>
      <c r="U513" s="117"/>
      <c r="V513" s="118"/>
      <c r="W513" s="116">
        <f t="shared" si="194"/>
        <v>0</v>
      </c>
      <c r="X513" s="119">
        <f t="shared" si="195"/>
        <v>30000</v>
      </c>
      <c r="Y513" s="120">
        <f t="shared" si="196"/>
        <v>30000</v>
      </c>
      <c r="Z513" s="120">
        <f t="shared" si="197"/>
        <v>0</v>
      </c>
      <c r="AA513" s="121">
        <f t="shared" si="198"/>
        <v>0</v>
      </c>
      <c r="AB513" s="324"/>
      <c r="AC513" s="34"/>
      <c r="AD513" s="34"/>
      <c r="AE513" s="34"/>
      <c r="AF513" s="34"/>
      <c r="AG513" s="34"/>
      <c r="AH513" s="34"/>
    </row>
    <row r="514" spans="1:34" ht="30" customHeight="1" thickBot="1">
      <c r="A514" s="51"/>
      <c r="B514" s="130" t="s">
        <v>428</v>
      </c>
      <c r="C514" s="417" t="s">
        <v>633</v>
      </c>
      <c r="D514" s="195" t="s">
        <v>634</v>
      </c>
      <c r="E514" s="144"/>
      <c r="F514" s="132"/>
      <c r="G514" s="133">
        <v>0.22</v>
      </c>
      <c r="H514" s="134">
        <f>F514*G514</f>
        <v>0</v>
      </c>
      <c r="I514" s="132"/>
      <c r="J514" s="133">
        <v>0.22</v>
      </c>
      <c r="K514" s="134">
        <f>I514*J514</f>
        <v>0</v>
      </c>
      <c r="L514" s="132"/>
      <c r="M514" s="133">
        <v>0.22</v>
      </c>
      <c r="N514" s="134">
        <f>L514*M514</f>
        <v>0</v>
      </c>
      <c r="O514" s="132"/>
      <c r="P514" s="133">
        <v>0.22</v>
      </c>
      <c r="Q514" s="134">
        <f>O514*P514</f>
        <v>0</v>
      </c>
      <c r="R514" s="132"/>
      <c r="S514" s="133">
        <v>0.22</v>
      </c>
      <c r="T514" s="134">
        <f>R514*S514</f>
        <v>0</v>
      </c>
      <c r="U514" s="132"/>
      <c r="V514" s="133">
        <v>0.22</v>
      </c>
      <c r="W514" s="134">
        <f>U514*V514</f>
        <v>0</v>
      </c>
      <c r="X514" s="135">
        <f>H514+N514+T514</f>
        <v>0</v>
      </c>
      <c r="Y514" s="120">
        <f>K514+Q514+W514</f>
        <v>0</v>
      </c>
      <c r="Z514" s="120">
        <f>X514-Y514</f>
        <v>0</v>
      </c>
      <c r="AA514" s="121" t="e">
        <f>Z514/X514</f>
        <v>#DIV/0!</v>
      </c>
      <c r="AB514" s="148"/>
      <c r="AC514" s="6"/>
      <c r="AD514" s="6"/>
      <c r="AE514" s="6"/>
      <c r="AF514" s="6"/>
      <c r="AG514" s="6"/>
      <c r="AH514" s="6"/>
    </row>
    <row r="515" spans="1:34" ht="30" customHeight="1">
      <c r="A515" s="51"/>
      <c r="B515" s="317" t="s">
        <v>635</v>
      </c>
      <c r="C515" s="432"/>
      <c r="D515" s="374"/>
      <c r="E515" s="375"/>
      <c r="F515" s="183">
        <f>F390+F386+F381+F376</f>
        <v>142047</v>
      </c>
      <c r="G515" s="196"/>
      <c r="H515" s="376">
        <f>H390+H386+H381+H376</f>
        <v>2710704</v>
      </c>
      <c r="I515" s="183">
        <f>I390+I386+I381+I376</f>
        <v>141971</v>
      </c>
      <c r="J515" s="196"/>
      <c r="K515" s="376">
        <f>K390+K386+K381+K376</f>
        <v>2310914</v>
      </c>
      <c r="L515" s="183">
        <f>L390+L386+L381+L376</f>
        <v>261</v>
      </c>
      <c r="M515" s="196"/>
      <c r="N515" s="376">
        <f>N390+N386+N381+N376</f>
        <v>1373660</v>
      </c>
      <c r="O515" s="183">
        <f>O390+O386+O381+O376</f>
        <v>239</v>
      </c>
      <c r="P515" s="196"/>
      <c r="Q515" s="376">
        <f>Q390+Q386+Q381+Q376</f>
        <v>1256160</v>
      </c>
      <c r="R515" s="183">
        <f>R390+R386+R381+R376</f>
        <v>0</v>
      </c>
      <c r="S515" s="196"/>
      <c r="T515" s="376">
        <f>T390+T386+T381+T376</f>
        <v>0</v>
      </c>
      <c r="U515" s="183">
        <f>U390+U386+U381+U376</f>
        <v>0</v>
      </c>
      <c r="V515" s="196"/>
      <c r="W515" s="376">
        <f>W390+W386+W381+W376</f>
        <v>0</v>
      </c>
      <c r="X515" s="257">
        <f>X390+X376+X386+X381</f>
        <v>4084364</v>
      </c>
      <c r="Y515" s="257">
        <f>Y390+Y376+Y386+Y381</f>
        <v>3567074</v>
      </c>
      <c r="Z515" s="257">
        <f>X515-Y515</f>
        <v>517290</v>
      </c>
      <c r="AA515" s="257">
        <f>Z515/X515</f>
        <v>0.12665129748474915</v>
      </c>
      <c r="AB515" s="258"/>
      <c r="AC515" s="6"/>
      <c r="AD515" s="6"/>
      <c r="AE515" s="6"/>
      <c r="AF515" s="6"/>
      <c r="AG515" s="6"/>
      <c r="AH515" s="6"/>
    </row>
    <row r="516" spans="1:34" ht="30" customHeight="1">
      <c r="A516" s="51"/>
      <c r="B516" s="377" t="s">
        <v>636</v>
      </c>
      <c r="C516" s="418"/>
      <c r="D516" s="378"/>
      <c r="E516" s="378"/>
      <c r="F516" s="379"/>
      <c r="G516" s="380"/>
      <c r="H516" s="381">
        <f>H51+H65+H74+H191+H211+H298+H321+H330+H354+H364+H368+H374+H515</f>
        <v>9818447</v>
      </c>
      <c r="I516" s="379"/>
      <c r="J516" s="380"/>
      <c r="K516" s="381">
        <f>K51+K65+K74+K191+K211+K298+K321+K330+K354+K364+K368+K374+K515</f>
        <v>8299582.2600000007</v>
      </c>
      <c r="L516" s="379"/>
      <c r="M516" s="380"/>
      <c r="N516" s="381">
        <f>N51+N65+N74+N191+N211+N298+N321+N330+N354+N364+N368+N374+N515</f>
        <v>4325285</v>
      </c>
      <c r="O516" s="379"/>
      <c r="P516" s="380"/>
      <c r="Q516" s="381">
        <f>Q51+Q65+Q74+Q191+Q211+Q298+Q321+Q330+Q354+Q364+Q368+Q374+Q515</f>
        <v>3661614.9997999999</v>
      </c>
      <c r="R516" s="379"/>
      <c r="S516" s="380"/>
      <c r="T516" s="381">
        <f>T51+T65+T74+T191+T211+T298+T321+T330+T354+T364+T368+T374+T515</f>
        <v>0</v>
      </c>
      <c r="U516" s="379"/>
      <c r="V516" s="380"/>
      <c r="W516" s="381">
        <f>W51+W65+W74+W191+W211+W298+W321+W330+W354+W364+W368+W374+W515</f>
        <v>0</v>
      </c>
      <c r="X516" s="381">
        <f>X51+X65+X74+X191+X211+X298+X321+X330+X354+X364+X368+X374+X515</f>
        <v>14143732</v>
      </c>
      <c r="Y516" s="381">
        <f>Y51+Y65+Y74+Y191+Y211+Y298+Y321+Y330+Y354+Y364+Y368+Y374+Y515</f>
        <v>11961197.259800002</v>
      </c>
      <c r="Z516" s="381">
        <f>Z51+Z65+Z74+Z191+Z211+Z298+Z321+Z330+Z354+Z364+Z368+Z374+Z515</f>
        <v>2182534.7401999999</v>
      </c>
      <c r="AA516" s="382">
        <f>Z516/X516</f>
        <v>0.15431109272998103</v>
      </c>
      <c r="AB516" s="383"/>
      <c r="AC516" s="6"/>
      <c r="AD516" s="6"/>
      <c r="AE516" s="6"/>
      <c r="AF516" s="6"/>
      <c r="AG516" s="6"/>
      <c r="AH516" s="6"/>
    </row>
    <row r="517" spans="1:34" ht="15" customHeight="1" thickBot="1">
      <c r="A517" s="51"/>
      <c r="B517" s="472"/>
      <c r="C517" s="473"/>
      <c r="D517" s="473"/>
      <c r="E517" s="74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3"/>
      <c r="Y517" s="73"/>
      <c r="Z517" s="73"/>
      <c r="AA517" s="73"/>
      <c r="AB517" s="74"/>
      <c r="AC517" s="6"/>
      <c r="AD517" s="6"/>
      <c r="AE517" s="6"/>
      <c r="AF517" s="6"/>
      <c r="AG517" s="6"/>
      <c r="AH517" s="6"/>
    </row>
    <row r="518" spans="1:34" ht="30" customHeight="1" thickBot="1">
      <c r="A518" s="51"/>
      <c r="B518" s="474" t="s">
        <v>637</v>
      </c>
      <c r="C518" s="463"/>
      <c r="D518" s="463"/>
      <c r="E518" s="384"/>
      <c r="F518" s="379"/>
      <c r="G518" s="380"/>
      <c r="H518" s="385">
        <f ca="1">Фінансування!C21-'Кошторис  витрат'!H516</f>
        <v>0</v>
      </c>
      <c r="I518" s="379"/>
      <c r="J518" s="380"/>
      <c r="K518" s="385">
        <f ca="1">Фінансування!C22-'Кошторис  витрат'!K516</f>
        <v>0</v>
      </c>
      <c r="L518" s="379"/>
      <c r="M518" s="380"/>
      <c r="N518" s="385">
        <f ca="1">Фінансування!E21-'Кошторис  витрат'!N516</f>
        <v>0</v>
      </c>
      <c r="O518" s="475"/>
      <c r="P518" s="476"/>
      <c r="Q518" s="385">
        <f ca="1">Фінансування!E22-'Кошторис  витрат'!Q516</f>
        <v>2.0000012591481209E-4</v>
      </c>
      <c r="R518" s="379"/>
      <c r="S518" s="380"/>
      <c r="T518" s="385">
        <f ca="1">Фінансування!L21-'Кошторис  витрат'!T516</f>
        <v>0</v>
      </c>
      <c r="U518" s="379"/>
      <c r="V518" s="380"/>
      <c r="W518" s="385">
        <f ca="1">Фінансування!L22-'Кошторис  витрат'!W516</f>
        <v>0</v>
      </c>
      <c r="X518" s="386">
        <f ca="1">Фінансування!N21-'Кошторис  витрат'!X516</f>
        <v>0</v>
      </c>
      <c r="Y518" s="386">
        <f ca="1">Фінансування!N22-'Кошторис  витрат'!Y516</f>
        <v>1.9999966025352478E-4</v>
      </c>
      <c r="Z518" s="386"/>
      <c r="AA518" s="386"/>
      <c r="AB518" s="387"/>
      <c r="AC518" s="6"/>
      <c r="AD518" s="6"/>
      <c r="AE518" s="6"/>
      <c r="AF518" s="6"/>
      <c r="AG518" s="6"/>
      <c r="AH518" s="6"/>
    </row>
    <row r="519" spans="1:34" ht="15.75" customHeight="1">
      <c r="B519" s="74"/>
      <c r="C519" s="408"/>
      <c r="D519" s="74"/>
      <c r="E519" s="74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3"/>
      <c r="Y519" s="73"/>
      <c r="Z519" s="73"/>
      <c r="AA519" s="73"/>
      <c r="AB519" s="74"/>
      <c r="AC519" s="1"/>
      <c r="AD519" s="1"/>
      <c r="AE519" s="1"/>
      <c r="AF519" s="1"/>
      <c r="AG519" s="1"/>
      <c r="AH519" s="1"/>
    </row>
    <row r="520" spans="1:34" ht="15.75" customHeight="1">
      <c r="A520" s="41"/>
      <c r="B520" s="388"/>
      <c r="C520" s="433"/>
      <c r="D520" s="74"/>
      <c r="E520" s="389"/>
      <c r="F520" s="389"/>
      <c r="G520" s="72"/>
      <c r="H520" s="389"/>
      <c r="I520" s="389"/>
      <c r="J520" s="72"/>
      <c r="K520" s="390"/>
      <c r="L520" s="314"/>
      <c r="M520" s="389"/>
      <c r="N520" s="390"/>
      <c r="O520" s="314"/>
      <c r="P520" s="389"/>
      <c r="Q520" s="72"/>
      <c r="R520" s="72"/>
      <c r="S520" s="72"/>
      <c r="T520" s="72"/>
      <c r="U520" s="72"/>
      <c r="V520" s="72"/>
      <c r="W520" s="73"/>
      <c r="X520" s="73"/>
      <c r="Y520" s="73"/>
      <c r="Z520" s="73"/>
      <c r="AA520" s="73"/>
      <c r="AB520" s="74"/>
      <c r="AC520" s="1"/>
      <c r="AD520" s="2"/>
      <c r="AE520" s="1"/>
      <c r="AF520" s="1"/>
      <c r="AG520" s="1"/>
      <c r="AH520" s="1"/>
    </row>
    <row r="521" spans="1:34" ht="15.75" customHeight="1">
      <c r="A521" s="42"/>
      <c r="B521" s="391"/>
      <c r="C521" s="434" t="s">
        <v>638</v>
      </c>
      <c r="D521" s="392"/>
      <c r="E521" s="393"/>
      <c r="F521" s="393" t="s">
        <v>639</v>
      </c>
      <c r="G521" s="393"/>
      <c r="H521" s="393"/>
      <c r="I521" s="393"/>
      <c r="J521" s="393"/>
      <c r="K521" s="394"/>
      <c r="L521" s="392" t="s">
        <v>640</v>
      </c>
      <c r="M521" s="393"/>
      <c r="N521" s="394"/>
      <c r="O521" s="392"/>
      <c r="P521" s="393"/>
      <c r="Q521" s="393"/>
      <c r="R521" s="393"/>
      <c r="S521" s="393"/>
      <c r="T521" s="393"/>
      <c r="U521" s="393"/>
      <c r="V521" s="393"/>
      <c r="W521" s="80"/>
      <c r="X521" s="80"/>
      <c r="Y521" s="80"/>
      <c r="Z521" s="80"/>
      <c r="AA521" s="80"/>
      <c r="AB521" s="395"/>
      <c r="AC521" s="44"/>
      <c r="AD521" s="43"/>
      <c r="AE521" s="44"/>
      <c r="AF521" s="44"/>
      <c r="AG521" s="44"/>
      <c r="AH521" s="44"/>
    </row>
    <row r="522" spans="1:34" ht="15.75" customHeight="1">
      <c r="B522" s="74"/>
      <c r="C522" s="408"/>
      <c r="D522" s="74"/>
      <c r="E522" s="74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3"/>
      <c r="Y522" s="73"/>
      <c r="Z522" s="73"/>
      <c r="AA522" s="73"/>
      <c r="AB522" s="74"/>
      <c r="AC522" s="1"/>
      <c r="AD522" s="1"/>
      <c r="AE522" s="1"/>
      <c r="AF522" s="1"/>
      <c r="AG522" s="1"/>
      <c r="AH522" s="1"/>
    </row>
    <row r="523" spans="1:34" ht="15.75" customHeight="1">
      <c r="B523" s="74"/>
      <c r="C523" s="408"/>
      <c r="D523" s="74"/>
      <c r="E523" s="74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3"/>
      <c r="Y523" s="73"/>
      <c r="Z523" s="73"/>
      <c r="AA523" s="73"/>
      <c r="AB523" s="74"/>
      <c r="AC523" s="1"/>
      <c r="AD523" s="1"/>
      <c r="AE523" s="1"/>
      <c r="AF523" s="1"/>
      <c r="AG523" s="1"/>
      <c r="AH523" s="1"/>
    </row>
    <row r="524" spans="1:34" ht="15.75" customHeight="1">
      <c r="B524" s="74"/>
      <c r="C524" s="408"/>
      <c r="D524" s="74"/>
      <c r="E524" s="74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3"/>
      <c r="Y524" s="73"/>
      <c r="Z524" s="73"/>
      <c r="AA524" s="73"/>
      <c r="AB524" s="74"/>
      <c r="AC524" s="1"/>
      <c r="AD524" s="1"/>
      <c r="AE524" s="1"/>
      <c r="AF524" s="1"/>
      <c r="AG524" s="1"/>
      <c r="AH524" s="1"/>
    </row>
    <row r="525" spans="1:34" ht="15.75" customHeight="1">
      <c r="B525" s="74"/>
      <c r="C525" s="408"/>
      <c r="D525" s="74"/>
      <c r="E525" s="74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396"/>
      <c r="Y525" s="396"/>
      <c r="Z525" s="396"/>
      <c r="AA525" s="396"/>
      <c r="AB525" s="74"/>
      <c r="AC525" s="1"/>
      <c r="AD525" s="1"/>
      <c r="AE525" s="1"/>
      <c r="AF525" s="1"/>
      <c r="AG525" s="1"/>
      <c r="AH525" s="1"/>
    </row>
    <row r="526" spans="1:34" ht="15.75" customHeight="1">
      <c r="B526" s="74"/>
      <c r="C526" s="408"/>
      <c r="D526" s="74"/>
      <c r="E526" s="74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396"/>
      <c r="Y526" s="396"/>
      <c r="Z526" s="396"/>
      <c r="AA526" s="396"/>
      <c r="AB526" s="74"/>
      <c r="AC526" s="1"/>
      <c r="AD526" s="1"/>
      <c r="AE526" s="1"/>
      <c r="AF526" s="1"/>
      <c r="AG526" s="1"/>
      <c r="AH526" s="1"/>
    </row>
    <row r="527" spans="1:34" ht="15.75" customHeight="1">
      <c r="B527" s="74"/>
      <c r="C527" s="408"/>
      <c r="D527" s="74"/>
      <c r="E527" s="74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396"/>
      <c r="Y527" s="396"/>
      <c r="Z527" s="396"/>
      <c r="AA527" s="396"/>
      <c r="AB527" s="74"/>
      <c r="AC527" s="1"/>
      <c r="AD527" s="1"/>
      <c r="AE527" s="1"/>
      <c r="AF527" s="1"/>
      <c r="AG527" s="1"/>
      <c r="AH527" s="1"/>
    </row>
    <row r="528" spans="1:34" ht="15.75" customHeight="1">
      <c r="B528" s="74"/>
      <c r="C528" s="408"/>
      <c r="D528" s="74"/>
      <c r="E528" s="74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396"/>
      <c r="Y528" s="396"/>
      <c r="Z528" s="396"/>
      <c r="AA528" s="396"/>
      <c r="AB528" s="74"/>
      <c r="AC528" s="1"/>
      <c r="AD528" s="1"/>
      <c r="AE528" s="1"/>
      <c r="AF528" s="1"/>
      <c r="AG528" s="1"/>
      <c r="AH528" s="1"/>
    </row>
    <row r="529" spans="2:34" ht="15.75" customHeight="1">
      <c r="B529" s="74"/>
      <c r="C529" s="408"/>
      <c r="D529" s="74"/>
      <c r="E529" s="74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396"/>
      <c r="Y529" s="396"/>
      <c r="Z529" s="396"/>
      <c r="AA529" s="396"/>
      <c r="AB529" s="74"/>
      <c r="AC529" s="1"/>
      <c r="AD529" s="1"/>
      <c r="AE529" s="1"/>
      <c r="AF529" s="1"/>
      <c r="AG529" s="1"/>
      <c r="AH529" s="1"/>
    </row>
    <row r="530" spans="2:34" ht="15.75" customHeight="1">
      <c r="B530" s="74"/>
      <c r="C530" s="408"/>
      <c r="D530" s="74"/>
      <c r="E530" s="74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396"/>
      <c r="Y530" s="396"/>
      <c r="Z530" s="396"/>
      <c r="AA530" s="396"/>
      <c r="AB530" s="74"/>
      <c r="AC530" s="1"/>
      <c r="AD530" s="1"/>
      <c r="AE530" s="1"/>
      <c r="AF530" s="1"/>
      <c r="AG530" s="1"/>
      <c r="AH530" s="1"/>
    </row>
    <row r="531" spans="2:34" ht="15.75" customHeight="1">
      <c r="B531" s="74"/>
      <c r="C531" s="408"/>
      <c r="D531" s="74"/>
      <c r="E531" s="74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396"/>
      <c r="Y531" s="396"/>
      <c r="Z531" s="396"/>
      <c r="AA531" s="396"/>
      <c r="AB531" s="74"/>
      <c r="AC531" s="1"/>
      <c r="AD531" s="1"/>
      <c r="AE531" s="1"/>
      <c r="AF531" s="1"/>
      <c r="AG531" s="1"/>
      <c r="AH531" s="1"/>
    </row>
    <row r="532" spans="2:34" ht="15.75" customHeight="1">
      <c r="B532" s="74"/>
      <c r="C532" s="408"/>
      <c r="D532" s="74"/>
      <c r="E532" s="74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396"/>
      <c r="Y532" s="396"/>
      <c r="Z532" s="396"/>
      <c r="AA532" s="396"/>
      <c r="AB532" s="74"/>
      <c r="AC532" s="1"/>
      <c r="AD532" s="1"/>
      <c r="AE532" s="1"/>
      <c r="AF532" s="1"/>
      <c r="AG532" s="1"/>
      <c r="AH532" s="1"/>
    </row>
    <row r="533" spans="2:34" ht="15.75" customHeight="1">
      <c r="B533" s="74"/>
      <c r="C533" s="408"/>
      <c r="D533" s="74"/>
      <c r="E533" s="74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396"/>
      <c r="Y533" s="396"/>
      <c r="Z533" s="396"/>
      <c r="AA533" s="396"/>
      <c r="AB533" s="74"/>
      <c r="AC533" s="1"/>
      <c r="AD533" s="1"/>
      <c r="AE533" s="1"/>
      <c r="AF533" s="1"/>
      <c r="AG533" s="1"/>
      <c r="AH533" s="1"/>
    </row>
    <row r="534" spans="2:34" ht="15.75" customHeight="1">
      <c r="B534" s="74"/>
      <c r="C534" s="408"/>
      <c r="D534" s="74"/>
      <c r="E534" s="74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396"/>
      <c r="Y534" s="396"/>
      <c r="Z534" s="396"/>
      <c r="AA534" s="396"/>
      <c r="AB534" s="74"/>
      <c r="AC534" s="1"/>
      <c r="AD534" s="1"/>
      <c r="AE534" s="1"/>
      <c r="AF534" s="1"/>
      <c r="AG534" s="1"/>
      <c r="AH534" s="1"/>
    </row>
    <row r="535" spans="2:34" ht="15.75" customHeight="1">
      <c r="B535" s="74"/>
      <c r="C535" s="408"/>
      <c r="D535" s="74"/>
      <c r="E535" s="74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396"/>
      <c r="Y535" s="396"/>
      <c r="Z535" s="396"/>
      <c r="AA535" s="396"/>
      <c r="AB535" s="74"/>
      <c r="AC535" s="1"/>
      <c r="AD535" s="1"/>
      <c r="AE535" s="1"/>
      <c r="AF535" s="1"/>
      <c r="AG535" s="1"/>
      <c r="AH535" s="1"/>
    </row>
    <row r="536" spans="2:34" ht="15.75" customHeight="1">
      <c r="B536" s="74"/>
      <c r="C536" s="408"/>
      <c r="D536" s="74"/>
      <c r="E536" s="74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396"/>
      <c r="Y536" s="396"/>
      <c r="Z536" s="396"/>
      <c r="AA536" s="396"/>
      <c r="AB536" s="74"/>
      <c r="AC536" s="1"/>
      <c r="AD536" s="1"/>
      <c r="AE536" s="1"/>
      <c r="AF536" s="1"/>
      <c r="AG536" s="1"/>
      <c r="AH536" s="1"/>
    </row>
    <row r="537" spans="2:34" ht="15.75" customHeight="1">
      <c r="B537" s="74"/>
      <c r="C537" s="408"/>
      <c r="D537" s="74"/>
      <c r="E537" s="74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396"/>
      <c r="Y537" s="396"/>
      <c r="Z537" s="396"/>
      <c r="AA537" s="396"/>
      <c r="AB537" s="74"/>
      <c r="AC537" s="1"/>
      <c r="AD537" s="1"/>
      <c r="AE537" s="1"/>
      <c r="AF537" s="1"/>
      <c r="AG537" s="1"/>
      <c r="AH537" s="1"/>
    </row>
    <row r="538" spans="2:34" ht="15.75" customHeight="1">
      <c r="B538" s="74"/>
      <c r="C538" s="408"/>
      <c r="D538" s="74"/>
      <c r="E538" s="74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396"/>
      <c r="Y538" s="396"/>
      <c r="Z538" s="396"/>
      <c r="AA538" s="396"/>
      <c r="AB538" s="74"/>
      <c r="AC538" s="1"/>
      <c r="AD538" s="1"/>
      <c r="AE538" s="1"/>
      <c r="AF538" s="1"/>
      <c r="AG538" s="1"/>
      <c r="AH538" s="1"/>
    </row>
    <row r="539" spans="2:34" ht="15.75" customHeight="1">
      <c r="B539" s="74"/>
      <c r="C539" s="408"/>
      <c r="D539" s="74"/>
      <c r="E539" s="74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396"/>
      <c r="Y539" s="396"/>
      <c r="Z539" s="396"/>
      <c r="AA539" s="396"/>
      <c r="AB539" s="74"/>
      <c r="AC539" s="1"/>
      <c r="AD539" s="1"/>
      <c r="AE539" s="1"/>
      <c r="AF539" s="1"/>
      <c r="AG539" s="1"/>
      <c r="AH539" s="1"/>
    </row>
    <row r="540" spans="2:34" ht="15.75" customHeight="1">
      <c r="B540" s="74"/>
      <c r="C540" s="408"/>
      <c r="D540" s="74"/>
      <c r="E540" s="74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396"/>
      <c r="Y540" s="396"/>
      <c r="Z540" s="396"/>
      <c r="AA540" s="396"/>
      <c r="AB540" s="74"/>
      <c r="AC540" s="1"/>
      <c r="AD540" s="1"/>
      <c r="AE540" s="1"/>
      <c r="AF540" s="1"/>
      <c r="AG540" s="1"/>
      <c r="AH540" s="1"/>
    </row>
    <row r="541" spans="2:34" ht="15.75" customHeight="1">
      <c r="B541" s="74"/>
      <c r="C541" s="408"/>
      <c r="D541" s="74"/>
      <c r="E541" s="74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396"/>
      <c r="Y541" s="396"/>
      <c r="Z541" s="396"/>
      <c r="AA541" s="396"/>
      <c r="AB541" s="74"/>
      <c r="AC541" s="1"/>
      <c r="AD541" s="1"/>
      <c r="AE541" s="1"/>
      <c r="AF541" s="1"/>
      <c r="AG541" s="1"/>
      <c r="AH541" s="1"/>
    </row>
    <row r="542" spans="2:34" ht="15.75" customHeight="1">
      <c r="B542" s="74"/>
      <c r="C542" s="408"/>
      <c r="D542" s="74"/>
      <c r="E542" s="74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396"/>
      <c r="Y542" s="396"/>
      <c r="Z542" s="396"/>
      <c r="AA542" s="396"/>
      <c r="AB542" s="74"/>
      <c r="AC542" s="1"/>
      <c r="AD542" s="1"/>
      <c r="AE542" s="1"/>
      <c r="AF542" s="1"/>
      <c r="AG542" s="1"/>
      <c r="AH542" s="1"/>
    </row>
    <row r="543" spans="2:34" ht="15.75" customHeight="1">
      <c r="B543" s="74"/>
      <c r="C543" s="408"/>
      <c r="D543" s="74"/>
      <c r="E543" s="74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396"/>
      <c r="Y543" s="396"/>
      <c r="Z543" s="396"/>
      <c r="AA543" s="396"/>
      <c r="AB543" s="74"/>
      <c r="AC543" s="1"/>
      <c r="AD543" s="1"/>
      <c r="AE543" s="1"/>
      <c r="AF543" s="1"/>
      <c r="AG543" s="1"/>
      <c r="AH543" s="1"/>
    </row>
    <row r="544" spans="2:34" ht="15.75" customHeight="1">
      <c r="B544" s="74"/>
      <c r="C544" s="408"/>
      <c r="D544" s="74"/>
      <c r="E544" s="74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396"/>
      <c r="Y544" s="396"/>
      <c r="Z544" s="396"/>
      <c r="AA544" s="396"/>
      <c r="AB544" s="74"/>
      <c r="AC544" s="1"/>
      <c r="AD544" s="1"/>
      <c r="AE544" s="1"/>
      <c r="AF544" s="1"/>
      <c r="AG544" s="1"/>
      <c r="AH544" s="1"/>
    </row>
    <row r="545" spans="2:34" ht="15.75" customHeight="1">
      <c r="B545" s="74"/>
      <c r="C545" s="408"/>
      <c r="D545" s="74"/>
      <c r="E545" s="74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396"/>
      <c r="Y545" s="396"/>
      <c r="Z545" s="396"/>
      <c r="AA545" s="396"/>
      <c r="AB545" s="74"/>
      <c r="AC545" s="1"/>
      <c r="AD545" s="1"/>
      <c r="AE545" s="1"/>
      <c r="AF545" s="1"/>
      <c r="AG545" s="1"/>
      <c r="AH545" s="1"/>
    </row>
    <row r="546" spans="2:34" ht="15.75" customHeight="1">
      <c r="B546" s="74"/>
      <c r="C546" s="408"/>
      <c r="D546" s="74"/>
      <c r="E546" s="74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396"/>
      <c r="Y546" s="396"/>
      <c r="Z546" s="396"/>
      <c r="AA546" s="396"/>
      <c r="AB546" s="74"/>
      <c r="AC546" s="1"/>
      <c r="AD546" s="1"/>
      <c r="AE546" s="1"/>
      <c r="AF546" s="1"/>
      <c r="AG546" s="1"/>
      <c r="AH546" s="1"/>
    </row>
    <row r="547" spans="2:34" ht="15.75" customHeight="1">
      <c r="B547" s="74"/>
      <c r="C547" s="408"/>
      <c r="D547" s="74"/>
      <c r="E547" s="74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396"/>
      <c r="Y547" s="396"/>
      <c r="Z547" s="396"/>
      <c r="AA547" s="396"/>
      <c r="AB547" s="74"/>
      <c r="AC547" s="1"/>
      <c r="AD547" s="1"/>
      <c r="AE547" s="1"/>
      <c r="AF547" s="1"/>
      <c r="AG547" s="1"/>
      <c r="AH547" s="1"/>
    </row>
    <row r="548" spans="2:34" ht="15.75" customHeight="1">
      <c r="B548" s="74"/>
      <c r="C548" s="408"/>
      <c r="D548" s="74"/>
      <c r="E548" s="74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396"/>
      <c r="Y548" s="396"/>
      <c r="Z548" s="396"/>
      <c r="AA548" s="396"/>
      <c r="AB548" s="74"/>
      <c r="AC548" s="1"/>
      <c r="AD548" s="1"/>
      <c r="AE548" s="1"/>
      <c r="AF548" s="1"/>
      <c r="AG548" s="1"/>
      <c r="AH548" s="1"/>
    </row>
    <row r="549" spans="2:34" ht="15.75" customHeight="1">
      <c r="B549" s="74"/>
      <c r="C549" s="408"/>
      <c r="D549" s="74"/>
      <c r="E549" s="74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396"/>
      <c r="Y549" s="396"/>
      <c r="Z549" s="396"/>
      <c r="AA549" s="396"/>
      <c r="AB549" s="74"/>
      <c r="AC549" s="1"/>
      <c r="AD549" s="1"/>
      <c r="AE549" s="1"/>
      <c r="AF549" s="1"/>
      <c r="AG549" s="1"/>
      <c r="AH549" s="1"/>
    </row>
    <row r="550" spans="2:34" ht="15.75" customHeight="1">
      <c r="B550" s="74"/>
      <c r="C550" s="408"/>
      <c r="D550" s="74"/>
      <c r="E550" s="74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396"/>
      <c r="Y550" s="396"/>
      <c r="Z550" s="396"/>
      <c r="AA550" s="396"/>
      <c r="AB550" s="74"/>
      <c r="AC550" s="1"/>
      <c r="AD550" s="1"/>
      <c r="AE550" s="1"/>
      <c r="AF550" s="1"/>
      <c r="AG550" s="1"/>
      <c r="AH550" s="1"/>
    </row>
    <row r="551" spans="2:34" ht="15.75" customHeight="1">
      <c r="B551" s="74"/>
      <c r="C551" s="408"/>
      <c r="D551" s="74"/>
      <c r="E551" s="74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396"/>
      <c r="Y551" s="396"/>
      <c r="Z551" s="396"/>
      <c r="AA551" s="396"/>
      <c r="AB551" s="74"/>
      <c r="AC551" s="1"/>
      <c r="AD551" s="1"/>
      <c r="AE551" s="1"/>
      <c r="AF551" s="1"/>
      <c r="AG551" s="1"/>
      <c r="AH551" s="1"/>
    </row>
    <row r="552" spans="2:34" ht="15.75" customHeight="1">
      <c r="B552" s="74"/>
      <c r="C552" s="408"/>
      <c r="D552" s="74"/>
      <c r="E552" s="74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396"/>
      <c r="Y552" s="396"/>
      <c r="Z552" s="396"/>
      <c r="AA552" s="396"/>
      <c r="AB552" s="74"/>
      <c r="AC552" s="1"/>
      <c r="AD552" s="1"/>
      <c r="AE552" s="1"/>
      <c r="AF552" s="1"/>
      <c r="AG552" s="1"/>
      <c r="AH552" s="1"/>
    </row>
    <row r="553" spans="2:34" ht="15.75" customHeight="1">
      <c r="B553" s="74"/>
      <c r="C553" s="408"/>
      <c r="D553" s="74"/>
      <c r="E553" s="74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396"/>
      <c r="Y553" s="396"/>
      <c r="Z553" s="396"/>
      <c r="AA553" s="396"/>
      <c r="AB553" s="74"/>
      <c r="AC553" s="1"/>
      <c r="AD553" s="1"/>
      <c r="AE553" s="1"/>
      <c r="AF553" s="1"/>
      <c r="AG553" s="1"/>
      <c r="AH553" s="1"/>
    </row>
    <row r="554" spans="2:34" ht="15.75" customHeight="1">
      <c r="B554" s="74"/>
      <c r="C554" s="408"/>
      <c r="D554" s="74"/>
      <c r="E554" s="74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396"/>
      <c r="Y554" s="396"/>
      <c r="Z554" s="396"/>
      <c r="AA554" s="396"/>
      <c r="AB554" s="74"/>
      <c r="AC554" s="1"/>
      <c r="AD554" s="1"/>
      <c r="AE554" s="1"/>
      <c r="AF554" s="1"/>
      <c r="AG554" s="1"/>
      <c r="AH554" s="1"/>
    </row>
    <row r="555" spans="2:34" ht="15.75" customHeight="1">
      <c r="B555" s="74"/>
      <c r="C555" s="408"/>
      <c r="D555" s="74"/>
      <c r="E555" s="74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396"/>
      <c r="Y555" s="396"/>
      <c r="Z555" s="396"/>
      <c r="AA555" s="396"/>
      <c r="AB555" s="74"/>
      <c r="AC555" s="1"/>
      <c r="AD555" s="1"/>
      <c r="AE555" s="1"/>
      <c r="AF555" s="1"/>
      <c r="AG555" s="1"/>
      <c r="AH555" s="1"/>
    </row>
    <row r="556" spans="2:34" ht="15.75" customHeight="1">
      <c r="B556" s="74"/>
      <c r="C556" s="408"/>
      <c r="D556" s="74"/>
      <c r="E556" s="74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396"/>
      <c r="Y556" s="396"/>
      <c r="Z556" s="396"/>
      <c r="AA556" s="396"/>
      <c r="AB556" s="74"/>
      <c r="AC556" s="1"/>
      <c r="AD556" s="1"/>
      <c r="AE556" s="1"/>
      <c r="AF556" s="1"/>
      <c r="AG556" s="1"/>
      <c r="AH556" s="1"/>
    </row>
    <row r="557" spans="2:34" ht="15.75" customHeight="1">
      <c r="B557" s="74"/>
      <c r="C557" s="408"/>
      <c r="D557" s="74"/>
      <c r="E557" s="74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396"/>
      <c r="Y557" s="396"/>
      <c r="Z557" s="396"/>
      <c r="AA557" s="396"/>
      <c r="AB557" s="74"/>
      <c r="AC557" s="1"/>
      <c r="AD557" s="1"/>
      <c r="AE557" s="1"/>
      <c r="AF557" s="1"/>
      <c r="AG557" s="1"/>
      <c r="AH557" s="1"/>
    </row>
    <row r="558" spans="2:34" ht="15.75" customHeight="1">
      <c r="B558" s="74"/>
      <c r="C558" s="408"/>
      <c r="D558" s="74"/>
      <c r="E558" s="74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396"/>
      <c r="Y558" s="396"/>
      <c r="Z558" s="396"/>
      <c r="AA558" s="396"/>
      <c r="AB558" s="74"/>
      <c r="AC558" s="1"/>
      <c r="AD558" s="1"/>
      <c r="AE558" s="1"/>
      <c r="AF558" s="1"/>
      <c r="AG558" s="1"/>
      <c r="AH558" s="1"/>
    </row>
    <row r="559" spans="2:34" ht="15.75" customHeight="1">
      <c r="B559" s="74"/>
      <c r="C559" s="408"/>
      <c r="D559" s="74"/>
      <c r="E559" s="74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396"/>
      <c r="Y559" s="396"/>
      <c r="Z559" s="396"/>
      <c r="AA559" s="396"/>
      <c r="AB559" s="74"/>
      <c r="AC559" s="1"/>
      <c r="AD559" s="1"/>
      <c r="AE559" s="1"/>
      <c r="AF559" s="1"/>
      <c r="AG559" s="1"/>
      <c r="AH559" s="1"/>
    </row>
    <row r="560" spans="2:34" ht="15.75" customHeight="1">
      <c r="B560" s="74"/>
      <c r="C560" s="408"/>
      <c r="D560" s="74"/>
      <c r="E560" s="74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396"/>
      <c r="Y560" s="396"/>
      <c r="Z560" s="396"/>
      <c r="AA560" s="396"/>
      <c r="AB560" s="74"/>
      <c r="AC560" s="1"/>
      <c r="AD560" s="1"/>
      <c r="AE560" s="1"/>
      <c r="AF560" s="1"/>
      <c r="AG560" s="1"/>
      <c r="AH560" s="1"/>
    </row>
    <row r="561" spans="2:34" ht="15.75" customHeight="1">
      <c r="B561" s="74"/>
      <c r="C561" s="408"/>
      <c r="D561" s="74"/>
      <c r="E561" s="74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396"/>
      <c r="Y561" s="396"/>
      <c r="Z561" s="396"/>
      <c r="AA561" s="396"/>
      <c r="AB561" s="74"/>
      <c r="AC561" s="1"/>
      <c r="AD561" s="1"/>
      <c r="AE561" s="1"/>
      <c r="AF561" s="1"/>
      <c r="AG561" s="1"/>
      <c r="AH561" s="1"/>
    </row>
    <row r="562" spans="2:34" ht="15.75" customHeight="1">
      <c r="B562" s="74"/>
      <c r="C562" s="408"/>
      <c r="D562" s="74"/>
      <c r="E562" s="74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396"/>
      <c r="Y562" s="396"/>
      <c r="Z562" s="396"/>
      <c r="AA562" s="396"/>
      <c r="AB562" s="74"/>
      <c r="AC562" s="1"/>
      <c r="AD562" s="1"/>
      <c r="AE562" s="1"/>
      <c r="AF562" s="1"/>
      <c r="AG562" s="1"/>
      <c r="AH562" s="1"/>
    </row>
    <row r="563" spans="2:34" ht="15.75" customHeight="1">
      <c r="B563" s="74"/>
      <c r="C563" s="408"/>
      <c r="D563" s="74"/>
      <c r="E563" s="74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396"/>
      <c r="Y563" s="396"/>
      <c r="Z563" s="396"/>
      <c r="AA563" s="396"/>
      <c r="AB563" s="74"/>
      <c r="AC563" s="1"/>
      <c r="AD563" s="1"/>
      <c r="AE563" s="1"/>
      <c r="AF563" s="1"/>
      <c r="AG563" s="1"/>
      <c r="AH563" s="1"/>
    </row>
    <row r="564" spans="2:34" ht="15.75" customHeight="1">
      <c r="B564" s="74"/>
      <c r="C564" s="408"/>
      <c r="D564" s="74"/>
      <c r="E564" s="74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396"/>
      <c r="Y564" s="396"/>
      <c r="Z564" s="396"/>
      <c r="AA564" s="396"/>
      <c r="AB564" s="74"/>
      <c r="AC564" s="1"/>
      <c r="AD564" s="1"/>
      <c r="AE564" s="1"/>
      <c r="AF564" s="1"/>
      <c r="AG564" s="1"/>
      <c r="AH564" s="1"/>
    </row>
    <row r="565" spans="2:34" ht="15.75" customHeight="1">
      <c r="B565" s="74"/>
      <c r="C565" s="408"/>
      <c r="D565" s="74"/>
      <c r="E565" s="74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396"/>
      <c r="Y565" s="396"/>
      <c r="Z565" s="396"/>
      <c r="AA565" s="396"/>
      <c r="AB565" s="74"/>
      <c r="AC565" s="1"/>
      <c r="AD565" s="1"/>
      <c r="AE565" s="1"/>
      <c r="AF565" s="1"/>
      <c r="AG565" s="1"/>
      <c r="AH565" s="1"/>
    </row>
    <row r="566" spans="2:34" ht="15.75" customHeight="1">
      <c r="B566" s="74"/>
      <c r="C566" s="408"/>
      <c r="D566" s="74"/>
      <c r="E566" s="74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396"/>
      <c r="Y566" s="396"/>
      <c r="Z566" s="396"/>
      <c r="AA566" s="396"/>
      <c r="AB566" s="74"/>
      <c r="AC566" s="1"/>
      <c r="AD566" s="1"/>
      <c r="AE566" s="1"/>
      <c r="AF566" s="1"/>
      <c r="AG566" s="1"/>
      <c r="AH566" s="1"/>
    </row>
    <row r="567" spans="2:34" ht="15.75" customHeight="1">
      <c r="B567" s="74"/>
      <c r="C567" s="408"/>
      <c r="D567" s="74"/>
      <c r="E567" s="74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396"/>
      <c r="Y567" s="396"/>
      <c r="Z567" s="396"/>
      <c r="AA567" s="396"/>
      <c r="AB567" s="74"/>
      <c r="AC567" s="1"/>
      <c r="AD567" s="1"/>
      <c r="AE567" s="1"/>
      <c r="AF567" s="1"/>
      <c r="AG567" s="1"/>
      <c r="AH567" s="1"/>
    </row>
    <row r="568" spans="2:34" ht="15.75" customHeight="1">
      <c r="B568" s="74"/>
      <c r="C568" s="408"/>
      <c r="D568" s="74"/>
      <c r="E568" s="74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396"/>
      <c r="Y568" s="396"/>
      <c r="Z568" s="396"/>
      <c r="AA568" s="396"/>
      <c r="AB568" s="74"/>
      <c r="AC568" s="1"/>
      <c r="AD568" s="1"/>
      <c r="AE568" s="1"/>
      <c r="AF568" s="1"/>
      <c r="AG568" s="1"/>
      <c r="AH568" s="1"/>
    </row>
    <row r="569" spans="2:34" ht="15.75" customHeight="1">
      <c r="B569" s="74"/>
      <c r="C569" s="408"/>
      <c r="D569" s="74"/>
      <c r="E569" s="74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396"/>
      <c r="Y569" s="396"/>
      <c r="Z569" s="396"/>
      <c r="AA569" s="396"/>
      <c r="AB569" s="74"/>
      <c r="AC569" s="1"/>
      <c r="AD569" s="1"/>
      <c r="AE569" s="1"/>
      <c r="AF569" s="1"/>
      <c r="AG569" s="1"/>
      <c r="AH569" s="1"/>
    </row>
    <row r="570" spans="2:34" ht="15.75" customHeight="1">
      <c r="B570" s="74"/>
      <c r="C570" s="408"/>
      <c r="D570" s="74"/>
      <c r="E570" s="74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396"/>
      <c r="Y570" s="396"/>
      <c r="Z570" s="396"/>
      <c r="AA570" s="396"/>
      <c r="AB570" s="74"/>
      <c r="AC570" s="1"/>
      <c r="AD570" s="1"/>
      <c r="AE570" s="1"/>
      <c r="AF570" s="1"/>
      <c r="AG570" s="1"/>
      <c r="AH570" s="1"/>
    </row>
    <row r="571" spans="2:34" ht="15.75" customHeight="1">
      <c r="B571" s="74"/>
      <c r="C571" s="408"/>
      <c r="D571" s="74"/>
      <c r="E571" s="74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396"/>
      <c r="Y571" s="396"/>
      <c r="Z571" s="396"/>
      <c r="AA571" s="396"/>
      <c r="AB571" s="74"/>
      <c r="AC571" s="1"/>
      <c r="AD571" s="1"/>
      <c r="AE571" s="1"/>
      <c r="AF571" s="1"/>
      <c r="AG571" s="1"/>
      <c r="AH571" s="1"/>
    </row>
    <row r="572" spans="2:34" ht="15.75" customHeight="1">
      <c r="B572" s="74"/>
      <c r="C572" s="408"/>
      <c r="D572" s="74"/>
      <c r="E572" s="74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396"/>
      <c r="Y572" s="396"/>
      <c r="Z572" s="396"/>
      <c r="AA572" s="396"/>
      <c r="AB572" s="74"/>
      <c r="AC572" s="1"/>
      <c r="AD572" s="1"/>
      <c r="AE572" s="1"/>
      <c r="AF572" s="1"/>
      <c r="AG572" s="1"/>
      <c r="AH572" s="1"/>
    </row>
    <row r="573" spans="2:34" ht="15.75" customHeight="1">
      <c r="B573" s="74"/>
      <c r="C573" s="408"/>
      <c r="D573" s="74"/>
      <c r="E573" s="74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396"/>
      <c r="Y573" s="396"/>
      <c r="Z573" s="396"/>
      <c r="AA573" s="396"/>
      <c r="AB573" s="74"/>
      <c r="AC573" s="1"/>
      <c r="AD573" s="1"/>
      <c r="AE573" s="1"/>
      <c r="AF573" s="1"/>
      <c r="AG573" s="1"/>
      <c r="AH573" s="1"/>
    </row>
    <row r="574" spans="2:34" ht="15.75" customHeight="1">
      <c r="B574" s="74"/>
      <c r="C574" s="408"/>
      <c r="D574" s="74"/>
      <c r="E574" s="74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396"/>
      <c r="Y574" s="396"/>
      <c r="Z574" s="396"/>
      <c r="AA574" s="396"/>
      <c r="AB574" s="74"/>
      <c r="AC574" s="1"/>
      <c r="AD574" s="1"/>
      <c r="AE574" s="1"/>
      <c r="AF574" s="1"/>
      <c r="AG574" s="1"/>
      <c r="AH574" s="1"/>
    </row>
    <row r="575" spans="2:34" ht="15.75" customHeight="1">
      <c r="B575" s="74"/>
      <c r="C575" s="408"/>
      <c r="D575" s="74"/>
      <c r="E575" s="74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396"/>
      <c r="Y575" s="396"/>
      <c r="Z575" s="396"/>
      <c r="AA575" s="396"/>
      <c r="AB575" s="74"/>
      <c r="AC575" s="1"/>
      <c r="AD575" s="1"/>
      <c r="AE575" s="1"/>
      <c r="AF575" s="1"/>
      <c r="AG575" s="1"/>
      <c r="AH575" s="1"/>
    </row>
    <row r="576" spans="2:34" ht="15.75" customHeight="1">
      <c r="B576" s="74"/>
      <c r="C576" s="408"/>
      <c r="D576" s="74"/>
      <c r="E576" s="74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396"/>
      <c r="Y576" s="396"/>
      <c r="Z576" s="396"/>
      <c r="AA576" s="396"/>
      <c r="AB576" s="74"/>
      <c r="AC576" s="1"/>
      <c r="AD576" s="1"/>
      <c r="AE576" s="1"/>
      <c r="AF576" s="1"/>
      <c r="AG576" s="1"/>
      <c r="AH576" s="1"/>
    </row>
    <row r="577" spans="2:34" ht="15.75" customHeight="1">
      <c r="B577" s="74"/>
      <c r="C577" s="408"/>
      <c r="D577" s="74"/>
      <c r="E577" s="74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396"/>
      <c r="Y577" s="396"/>
      <c r="Z577" s="396"/>
      <c r="AA577" s="396"/>
      <c r="AB577" s="74"/>
      <c r="AC577" s="1"/>
      <c r="AD577" s="1"/>
      <c r="AE577" s="1"/>
      <c r="AF577" s="1"/>
      <c r="AG577" s="1"/>
      <c r="AH577" s="1"/>
    </row>
    <row r="578" spans="2:34" ht="15.75" customHeight="1">
      <c r="B578" s="74"/>
      <c r="C578" s="408"/>
      <c r="D578" s="74"/>
      <c r="E578" s="74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396"/>
      <c r="Y578" s="396"/>
      <c r="Z578" s="396"/>
      <c r="AA578" s="396"/>
      <c r="AB578" s="74"/>
      <c r="AC578" s="1"/>
      <c r="AD578" s="1"/>
      <c r="AE578" s="1"/>
      <c r="AF578" s="1"/>
      <c r="AG578" s="1"/>
      <c r="AH578" s="1"/>
    </row>
    <row r="579" spans="2:34" ht="15.75" customHeight="1">
      <c r="B579" s="74"/>
      <c r="C579" s="408"/>
      <c r="D579" s="74"/>
      <c r="E579" s="74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396"/>
      <c r="Y579" s="396"/>
      <c r="Z579" s="396"/>
      <c r="AA579" s="396"/>
      <c r="AB579" s="74"/>
      <c r="AC579" s="1"/>
      <c r="AD579" s="1"/>
      <c r="AE579" s="1"/>
      <c r="AF579" s="1"/>
      <c r="AG579" s="1"/>
      <c r="AH579" s="1"/>
    </row>
    <row r="580" spans="2:34" ht="15.75" customHeight="1">
      <c r="B580" s="74"/>
      <c r="C580" s="408"/>
      <c r="D580" s="74"/>
      <c r="E580" s="74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396"/>
      <c r="Y580" s="396"/>
      <c r="Z580" s="396"/>
      <c r="AA580" s="396"/>
      <c r="AB580" s="74"/>
      <c r="AC580" s="1"/>
      <c r="AD580" s="1"/>
      <c r="AE580" s="1"/>
      <c r="AF580" s="1"/>
      <c r="AG580" s="1"/>
      <c r="AH580" s="1"/>
    </row>
    <row r="581" spans="2:34" ht="15.75" customHeight="1">
      <c r="B581" s="74"/>
      <c r="C581" s="408"/>
      <c r="D581" s="74"/>
      <c r="E581" s="74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396"/>
      <c r="Y581" s="396"/>
      <c r="Z581" s="396"/>
      <c r="AA581" s="396"/>
      <c r="AB581" s="74"/>
      <c r="AC581" s="1"/>
      <c r="AD581" s="1"/>
      <c r="AE581" s="1"/>
      <c r="AF581" s="1"/>
      <c r="AG581" s="1"/>
      <c r="AH581" s="1"/>
    </row>
    <row r="582" spans="2:34" ht="15.75" customHeight="1">
      <c r="B582" s="74"/>
      <c r="C582" s="408"/>
      <c r="D582" s="74"/>
      <c r="E582" s="74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396"/>
      <c r="Y582" s="396"/>
      <c r="Z582" s="396"/>
      <c r="AA582" s="396"/>
      <c r="AB582" s="74"/>
      <c r="AC582" s="1"/>
      <c r="AD582" s="1"/>
      <c r="AE582" s="1"/>
      <c r="AF582" s="1"/>
      <c r="AG582" s="1"/>
      <c r="AH582" s="1"/>
    </row>
    <row r="583" spans="2:34" ht="15.75" customHeight="1">
      <c r="B583" s="74"/>
      <c r="C583" s="408"/>
      <c r="D583" s="74"/>
      <c r="E583" s="74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396"/>
      <c r="Y583" s="396"/>
      <c r="Z583" s="396"/>
      <c r="AA583" s="396"/>
      <c r="AB583" s="74"/>
      <c r="AC583" s="1"/>
      <c r="AD583" s="1"/>
      <c r="AE583" s="1"/>
      <c r="AF583" s="1"/>
      <c r="AG583" s="1"/>
      <c r="AH583" s="1"/>
    </row>
    <row r="584" spans="2:34" ht="15.75" customHeight="1">
      <c r="B584" s="74"/>
      <c r="C584" s="408"/>
      <c r="D584" s="74"/>
      <c r="E584" s="74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396"/>
      <c r="Y584" s="396"/>
      <c r="Z584" s="396"/>
      <c r="AA584" s="396"/>
      <c r="AB584" s="74"/>
      <c r="AC584" s="1"/>
      <c r="AD584" s="1"/>
      <c r="AE584" s="1"/>
      <c r="AF584" s="1"/>
      <c r="AG584" s="1"/>
      <c r="AH584" s="1"/>
    </row>
    <row r="585" spans="2:34" ht="15.75" customHeight="1">
      <c r="B585" s="74"/>
      <c r="C585" s="408"/>
      <c r="D585" s="74"/>
      <c r="E585" s="74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396"/>
      <c r="Y585" s="396"/>
      <c r="Z585" s="396"/>
      <c r="AA585" s="396"/>
      <c r="AB585" s="74"/>
      <c r="AC585" s="1"/>
      <c r="AD585" s="1"/>
      <c r="AE585" s="1"/>
      <c r="AF585" s="1"/>
      <c r="AG585" s="1"/>
      <c r="AH585" s="1"/>
    </row>
    <row r="586" spans="2:34" ht="15.75" customHeight="1">
      <c r="B586" s="74"/>
      <c r="C586" s="408"/>
      <c r="D586" s="74"/>
      <c r="E586" s="74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396"/>
      <c r="Y586" s="396"/>
      <c r="Z586" s="396"/>
      <c r="AA586" s="396"/>
      <c r="AB586" s="74"/>
      <c r="AC586" s="1"/>
      <c r="AD586" s="1"/>
      <c r="AE586" s="1"/>
      <c r="AF586" s="1"/>
      <c r="AG586" s="1"/>
      <c r="AH586" s="1"/>
    </row>
    <row r="587" spans="2:34" ht="15.75" customHeight="1">
      <c r="B587" s="74"/>
      <c r="C587" s="408"/>
      <c r="D587" s="74"/>
      <c r="E587" s="74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396"/>
      <c r="Y587" s="396"/>
      <c r="Z587" s="396"/>
      <c r="AA587" s="396"/>
      <c r="AB587" s="74"/>
      <c r="AC587" s="1"/>
      <c r="AD587" s="1"/>
      <c r="AE587" s="1"/>
      <c r="AF587" s="1"/>
      <c r="AG587" s="1"/>
      <c r="AH587" s="1"/>
    </row>
    <row r="588" spans="2:34" ht="15.75" customHeight="1">
      <c r="B588" s="74"/>
      <c r="C588" s="408"/>
      <c r="D588" s="74"/>
      <c r="E588" s="74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396"/>
      <c r="Y588" s="396"/>
      <c r="Z588" s="396"/>
      <c r="AA588" s="396"/>
      <c r="AB588" s="74"/>
      <c r="AC588" s="1"/>
      <c r="AD588" s="1"/>
      <c r="AE588" s="1"/>
      <c r="AF588" s="1"/>
      <c r="AG588" s="1"/>
      <c r="AH588" s="1"/>
    </row>
    <row r="589" spans="2:34" ht="15.75" customHeight="1">
      <c r="B589" s="74"/>
      <c r="C589" s="408"/>
      <c r="D589" s="74"/>
      <c r="E589" s="74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396"/>
      <c r="Y589" s="396"/>
      <c r="Z589" s="396"/>
      <c r="AA589" s="396"/>
      <c r="AB589" s="74"/>
      <c r="AC589" s="1"/>
      <c r="AD589" s="1"/>
      <c r="AE589" s="1"/>
      <c r="AF589" s="1"/>
      <c r="AG589" s="1"/>
      <c r="AH589" s="1"/>
    </row>
    <row r="590" spans="2:34" ht="15.75" customHeight="1">
      <c r="B590" s="74"/>
      <c r="C590" s="408"/>
      <c r="D590" s="74"/>
      <c r="E590" s="74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396"/>
      <c r="Y590" s="396"/>
      <c r="Z590" s="396"/>
      <c r="AA590" s="396"/>
      <c r="AB590" s="74"/>
      <c r="AC590" s="1"/>
      <c r="AD590" s="1"/>
      <c r="AE590" s="1"/>
      <c r="AF590" s="1"/>
      <c r="AG590" s="1"/>
      <c r="AH590" s="1"/>
    </row>
    <row r="591" spans="2:34" ht="15.75" customHeight="1">
      <c r="B591" s="74"/>
      <c r="C591" s="408"/>
      <c r="D591" s="74"/>
      <c r="E591" s="74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396"/>
      <c r="Y591" s="396"/>
      <c r="Z591" s="396"/>
      <c r="AA591" s="396"/>
      <c r="AB591" s="74"/>
      <c r="AC591" s="1"/>
      <c r="AD591" s="1"/>
      <c r="AE591" s="1"/>
      <c r="AF591" s="1"/>
      <c r="AG591" s="1"/>
      <c r="AH591" s="1"/>
    </row>
    <row r="592" spans="2:34" ht="15.75" customHeight="1">
      <c r="B592" s="74"/>
      <c r="C592" s="408"/>
      <c r="D592" s="74"/>
      <c r="E592" s="74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396"/>
      <c r="Y592" s="396"/>
      <c r="Z592" s="396"/>
      <c r="AA592" s="396"/>
      <c r="AB592" s="74"/>
      <c r="AC592" s="1"/>
      <c r="AD592" s="1"/>
      <c r="AE592" s="1"/>
      <c r="AF592" s="1"/>
      <c r="AG592" s="1"/>
      <c r="AH592" s="1"/>
    </row>
    <row r="593" spans="2:34" ht="15.75" customHeight="1">
      <c r="B593" s="74"/>
      <c r="C593" s="408"/>
      <c r="D593" s="74"/>
      <c r="E593" s="74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396"/>
      <c r="Y593" s="396"/>
      <c r="Z593" s="396"/>
      <c r="AA593" s="396"/>
      <c r="AB593" s="74"/>
      <c r="AC593" s="1"/>
      <c r="AD593" s="1"/>
      <c r="AE593" s="1"/>
      <c r="AF593" s="1"/>
      <c r="AG593" s="1"/>
      <c r="AH593" s="1"/>
    </row>
    <row r="594" spans="2:34" ht="15.75" customHeight="1">
      <c r="B594" s="74"/>
      <c r="C594" s="408"/>
      <c r="D594" s="74"/>
      <c r="E594" s="74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396"/>
      <c r="Y594" s="396"/>
      <c r="Z594" s="396"/>
      <c r="AA594" s="396"/>
      <c r="AB594" s="74"/>
      <c r="AC594" s="1"/>
      <c r="AD594" s="1"/>
      <c r="AE594" s="1"/>
      <c r="AF594" s="1"/>
      <c r="AG594" s="1"/>
      <c r="AH594" s="1"/>
    </row>
    <row r="595" spans="2:34" ht="15.75" customHeight="1">
      <c r="B595" s="74"/>
      <c r="C595" s="408"/>
      <c r="D595" s="74"/>
      <c r="E595" s="74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396"/>
      <c r="Y595" s="396"/>
      <c r="Z595" s="396"/>
      <c r="AA595" s="396"/>
      <c r="AB595" s="74"/>
      <c r="AC595" s="1"/>
      <c r="AD595" s="1"/>
      <c r="AE595" s="1"/>
      <c r="AF595" s="1"/>
      <c r="AG595" s="1"/>
      <c r="AH595" s="1"/>
    </row>
    <row r="596" spans="2:34" ht="15.75" customHeight="1">
      <c r="B596" s="74"/>
      <c r="C596" s="408"/>
      <c r="D596" s="74"/>
      <c r="E596" s="74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396"/>
      <c r="Y596" s="396"/>
      <c r="Z596" s="396"/>
      <c r="AA596" s="396"/>
      <c r="AB596" s="74"/>
      <c r="AC596" s="1"/>
      <c r="AD596" s="1"/>
      <c r="AE596" s="1"/>
      <c r="AF596" s="1"/>
      <c r="AG596" s="1"/>
      <c r="AH596" s="1"/>
    </row>
    <row r="597" spans="2:34" ht="15.75" customHeight="1">
      <c r="B597" s="74"/>
      <c r="C597" s="408"/>
      <c r="D597" s="74"/>
      <c r="E597" s="74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396"/>
      <c r="Y597" s="396"/>
      <c r="Z597" s="396"/>
      <c r="AA597" s="396"/>
      <c r="AB597" s="74"/>
      <c r="AC597" s="1"/>
      <c r="AD597" s="1"/>
      <c r="AE597" s="1"/>
      <c r="AF597" s="1"/>
      <c r="AG597" s="1"/>
      <c r="AH597" s="1"/>
    </row>
    <row r="598" spans="2:34" ht="15.75" customHeight="1">
      <c r="B598" s="74"/>
      <c r="C598" s="408"/>
      <c r="D598" s="74"/>
      <c r="E598" s="74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396"/>
      <c r="Y598" s="396"/>
      <c r="Z598" s="396"/>
      <c r="AA598" s="396"/>
      <c r="AB598" s="74"/>
      <c r="AC598" s="1"/>
      <c r="AD598" s="1"/>
      <c r="AE598" s="1"/>
      <c r="AF598" s="1"/>
      <c r="AG598" s="1"/>
      <c r="AH598" s="1"/>
    </row>
    <row r="599" spans="2:34" ht="15.75" customHeight="1">
      <c r="B599" s="74"/>
      <c r="C599" s="408"/>
      <c r="D599" s="74"/>
      <c r="E599" s="74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396"/>
      <c r="Y599" s="396"/>
      <c r="Z599" s="396"/>
      <c r="AA599" s="396"/>
      <c r="AB599" s="74"/>
      <c r="AC599" s="1"/>
      <c r="AD599" s="1"/>
      <c r="AE599" s="1"/>
      <c r="AF599" s="1"/>
      <c r="AG599" s="1"/>
      <c r="AH599" s="1"/>
    </row>
    <row r="600" spans="2:34" ht="15.75" customHeight="1">
      <c r="B600" s="74"/>
      <c r="C600" s="408"/>
      <c r="D600" s="74"/>
      <c r="E600" s="74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396"/>
      <c r="Y600" s="396"/>
      <c r="Z600" s="396"/>
      <c r="AA600" s="396"/>
      <c r="AB600" s="74"/>
      <c r="AC600" s="1"/>
      <c r="AD600" s="1"/>
      <c r="AE600" s="1"/>
      <c r="AF600" s="1"/>
      <c r="AG600" s="1"/>
      <c r="AH600" s="1"/>
    </row>
    <row r="601" spans="2:34" ht="15.75" customHeight="1">
      <c r="B601" s="74"/>
      <c r="C601" s="408"/>
      <c r="D601" s="74"/>
      <c r="E601" s="74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396"/>
      <c r="Y601" s="396"/>
      <c r="Z601" s="396"/>
      <c r="AA601" s="396"/>
      <c r="AB601" s="74"/>
      <c r="AC601" s="1"/>
      <c r="AD601" s="1"/>
      <c r="AE601" s="1"/>
      <c r="AF601" s="1"/>
      <c r="AG601" s="1"/>
      <c r="AH601" s="1"/>
    </row>
    <row r="602" spans="2:34" ht="15.75" customHeight="1">
      <c r="B602" s="74"/>
      <c r="C602" s="408"/>
      <c r="D602" s="74"/>
      <c r="E602" s="74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396"/>
      <c r="Y602" s="396"/>
      <c r="Z602" s="396"/>
      <c r="AA602" s="396"/>
      <c r="AB602" s="74"/>
      <c r="AC602" s="1"/>
      <c r="AD602" s="1"/>
      <c r="AE602" s="1"/>
      <c r="AF602" s="1"/>
      <c r="AG602" s="1"/>
      <c r="AH602" s="1"/>
    </row>
    <row r="603" spans="2:34" ht="15.75" customHeight="1">
      <c r="B603" s="74"/>
      <c r="C603" s="408"/>
      <c r="D603" s="74"/>
      <c r="E603" s="74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396"/>
      <c r="Y603" s="396"/>
      <c r="Z603" s="396"/>
      <c r="AA603" s="396"/>
      <c r="AB603" s="74"/>
      <c r="AC603" s="1"/>
      <c r="AD603" s="1"/>
      <c r="AE603" s="1"/>
      <c r="AF603" s="1"/>
      <c r="AG603" s="1"/>
      <c r="AH603" s="1"/>
    </row>
    <row r="604" spans="2:34" ht="15.75" customHeight="1">
      <c r="B604" s="74"/>
      <c r="C604" s="408"/>
      <c r="D604" s="74"/>
      <c r="E604" s="74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396"/>
      <c r="Y604" s="396"/>
      <c r="Z604" s="396"/>
      <c r="AA604" s="396"/>
      <c r="AB604" s="74"/>
      <c r="AC604" s="1"/>
      <c r="AD604" s="1"/>
      <c r="AE604" s="1"/>
      <c r="AF604" s="1"/>
      <c r="AG604" s="1"/>
      <c r="AH604" s="1"/>
    </row>
    <row r="605" spans="2:34" ht="15.75" customHeight="1">
      <c r="B605" s="74"/>
      <c r="C605" s="408"/>
      <c r="D605" s="74"/>
      <c r="E605" s="74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396"/>
      <c r="Y605" s="396"/>
      <c r="Z605" s="396"/>
      <c r="AA605" s="396"/>
      <c r="AB605" s="74"/>
      <c r="AC605" s="1"/>
      <c r="AD605" s="1"/>
      <c r="AE605" s="1"/>
      <c r="AF605" s="1"/>
      <c r="AG605" s="1"/>
      <c r="AH605" s="1"/>
    </row>
    <row r="606" spans="2:34" ht="15.75" customHeight="1">
      <c r="B606" s="74"/>
      <c r="C606" s="408"/>
      <c r="D606" s="74"/>
      <c r="E606" s="74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396"/>
      <c r="Y606" s="396"/>
      <c r="Z606" s="396"/>
      <c r="AA606" s="396"/>
      <c r="AB606" s="74"/>
      <c r="AC606" s="1"/>
      <c r="AD606" s="1"/>
      <c r="AE606" s="1"/>
      <c r="AF606" s="1"/>
      <c r="AG606" s="1"/>
      <c r="AH606" s="1"/>
    </row>
    <row r="607" spans="2:34" ht="15.75" customHeight="1">
      <c r="B607" s="74"/>
      <c r="C607" s="408"/>
      <c r="D607" s="74"/>
      <c r="E607" s="74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396"/>
      <c r="Y607" s="396"/>
      <c r="Z607" s="396"/>
      <c r="AA607" s="396"/>
      <c r="AB607" s="74"/>
      <c r="AC607" s="1"/>
      <c r="AD607" s="1"/>
      <c r="AE607" s="1"/>
      <c r="AF607" s="1"/>
      <c r="AG607" s="1"/>
      <c r="AH607" s="1"/>
    </row>
    <row r="608" spans="2:34" ht="15.75" customHeight="1">
      <c r="B608" s="74"/>
      <c r="C608" s="408"/>
      <c r="D608" s="74"/>
      <c r="E608" s="74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396"/>
      <c r="Y608" s="396"/>
      <c r="Z608" s="396"/>
      <c r="AA608" s="396"/>
      <c r="AB608" s="74"/>
      <c r="AC608" s="1"/>
      <c r="AD608" s="1"/>
      <c r="AE608" s="1"/>
      <c r="AF608" s="1"/>
      <c r="AG608" s="1"/>
      <c r="AH608" s="1"/>
    </row>
    <row r="609" spans="2:34" ht="15.75" customHeight="1">
      <c r="B609" s="74"/>
      <c r="C609" s="408"/>
      <c r="D609" s="74"/>
      <c r="E609" s="74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396"/>
      <c r="Y609" s="396"/>
      <c r="Z609" s="396"/>
      <c r="AA609" s="396"/>
      <c r="AB609" s="74"/>
      <c r="AC609" s="1"/>
      <c r="AD609" s="1"/>
      <c r="AE609" s="1"/>
      <c r="AF609" s="1"/>
      <c r="AG609" s="1"/>
      <c r="AH609" s="1"/>
    </row>
    <row r="610" spans="2:34" ht="15.75" customHeight="1">
      <c r="B610" s="74"/>
      <c r="C610" s="408"/>
      <c r="D610" s="74"/>
      <c r="E610" s="74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396"/>
      <c r="Y610" s="396"/>
      <c r="Z610" s="396"/>
      <c r="AA610" s="396"/>
      <c r="AB610" s="74"/>
      <c r="AC610" s="1"/>
      <c r="AD610" s="1"/>
      <c r="AE610" s="1"/>
      <c r="AF610" s="1"/>
      <c r="AG610" s="1"/>
      <c r="AH610" s="1"/>
    </row>
    <row r="611" spans="2:34" ht="15.75" customHeight="1">
      <c r="B611" s="74"/>
      <c r="C611" s="408"/>
      <c r="D611" s="74"/>
      <c r="E611" s="74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396"/>
      <c r="Y611" s="396"/>
      <c r="Z611" s="396"/>
      <c r="AA611" s="396"/>
      <c r="AB611" s="74"/>
      <c r="AC611" s="1"/>
      <c r="AD611" s="1"/>
      <c r="AE611" s="1"/>
      <c r="AF611" s="1"/>
      <c r="AG611" s="1"/>
      <c r="AH611" s="1"/>
    </row>
    <row r="612" spans="2:34" ht="15.75" customHeight="1">
      <c r="B612" s="74"/>
      <c r="C612" s="408"/>
      <c r="D612" s="74"/>
      <c r="E612" s="74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396"/>
      <c r="Y612" s="396"/>
      <c r="Z612" s="396"/>
      <c r="AA612" s="396"/>
      <c r="AB612" s="74"/>
      <c r="AC612" s="1"/>
      <c r="AD612" s="1"/>
      <c r="AE612" s="1"/>
      <c r="AF612" s="1"/>
      <c r="AG612" s="1"/>
      <c r="AH612" s="1"/>
    </row>
    <row r="613" spans="2:34" ht="15.75" customHeight="1">
      <c r="B613" s="74"/>
      <c r="C613" s="408"/>
      <c r="D613" s="74"/>
      <c r="E613" s="74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396"/>
      <c r="Y613" s="396"/>
      <c r="Z613" s="396"/>
      <c r="AA613" s="396"/>
      <c r="AB613" s="74"/>
      <c r="AC613" s="1"/>
      <c r="AD613" s="1"/>
      <c r="AE613" s="1"/>
      <c r="AF613" s="1"/>
      <c r="AG613" s="1"/>
      <c r="AH613" s="1"/>
    </row>
    <row r="614" spans="2:34" ht="15.75" customHeight="1">
      <c r="B614" s="74"/>
      <c r="C614" s="408"/>
      <c r="D614" s="74"/>
      <c r="E614" s="74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396"/>
      <c r="Y614" s="396"/>
      <c r="Z614" s="396"/>
      <c r="AA614" s="396"/>
      <c r="AB614" s="74"/>
      <c r="AC614" s="1"/>
      <c r="AD614" s="1"/>
      <c r="AE614" s="1"/>
      <c r="AF614" s="1"/>
      <c r="AG614" s="1"/>
      <c r="AH614" s="1"/>
    </row>
    <row r="615" spans="2:34" ht="15.75" customHeight="1">
      <c r="B615" s="74"/>
      <c r="C615" s="408"/>
      <c r="D615" s="74"/>
      <c r="E615" s="74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396"/>
      <c r="Y615" s="396"/>
      <c r="Z615" s="396"/>
      <c r="AA615" s="396"/>
      <c r="AB615" s="74"/>
      <c r="AC615" s="1"/>
      <c r="AD615" s="1"/>
      <c r="AE615" s="1"/>
      <c r="AF615" s="1"/>
      <c r="AG615" s="1"/>
      <c r="AH615" s="1"/>
    </row>
    <row r="616" spans="2:34" ht="15.75" customHeight="1">
      <c r="B616" s="74"/>
      <c r="C616" s="408"/>
      <c r="D616" s="74"/>
      <c r="E616" s="74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396"/>
      <c r="Y616" s="396"/>
      <c r="Z616" s="396"/>
      <c r="AA616" s="396"/>
      <c r="AB616" s="74"/>
      <c r="AC616" s="1"/>
      <c r="AD616" s="1"/>
      <c r="AE616" s="1"/>
      <c r="AF616" s="1"/>
      <c r="AG616" s="1"/>
      <c r="AH616" s="1"/>
    </row>
    <row r="617" spans="2:34" ht="15.75" customHeight="1">
      <c r="B617" s="74"/>
      <c r="C617" s="408"/>
      <c r="D617" s="74"/>
      <c r="E617" s="74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396"/>
      <c r="Y617" s="396"/>
      <c r="Z617" s="396"/>
      <c r="AA617" s="396"/>
      <c r="AB617" s="74"/>
      <c r="AC617" s="1"/>
      <c r="AD617" s="1"/>
      <c r="AE617" s="1"/>
      <c r="AF617" s="1"/>
      <c r="AG617" s="1"/>
      <c r="AH617" s="1"/>
    </row>
    <row r="618" spans="2:34" ht="15.75" customHeight="1">
      <c r="B618" s="74"/>
      <c r="C618" s="408"/>
      <c r="D618" s="74"/>
      <c r="E618" s="74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396"/>
      <c r="Y618" s="396"/>
      <c r="Z618" s="396"/>
      <c r="AA618" s="396"/>
      <c r="AB618" s="74"/>
      <c r="AC618" s="1"/>
      <c r="AD618" s="1"/>
      <c r="AE618" s="1"/>
      <c r="AF618" s="1"/>
      <c r="AG618" s="1"/>
      <c r="AH618" s="1"/>
    </row>
    <row r="619" spans="2:34" ht="15.75" customHeight="1">
      <c r="B619" s="74"/>
      <c r="C619" s="408"/>
      <c r="D619" s="74"/>
      <c r="E619" s="74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396"/>
      <c r="Y619" s="396"/>
      <c r="Z619" s="396"/>
      <c r="AA619" s="396"/>
      <c r="AB619" s="74"/>
      <c r="AC619" s="1"/>
      <c r="AD619" s="1"/>
      <c r="AE619" s="1"/>
      <c r="AF619" s="1"/>
      <c r="AG619" s="1"/>
      <c r="AH619" s="1"/>
    </row>
    <row r="620" spans="2:34" ht="15.75" customHeight="1">
      <c r="B620" s="74"/>
      <c r="C620" s="408"/>
      <c r="D620" s="74"/>
      <c r="E620" s="74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396"/>
      <c r="Y620" s="396"/>
      <c r="Z620" s="396"/>
      <c r="AA620" s="396"/>
      <c r="AB620" s="74"/>
      <c r="AC620" s="1"/>
      <c r="AD620" s="1"/>
      <c r="AE620" s="1"/>
      <c r="AF620" s="1"/>
      <c r="AG620" s="1"/>
      <c r="AH620" s="1"/>
    </row>
    <row r="621" spans="2:34" ht="15.75" customHeight="1">
      <c r="B621" s="74"/>
      <c r="C621" s="408"/>
      <c r="D621" s="74"/>
      <c r="E621" s="74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396"/>
      <c r="Y621" s="396"/>
      <c r="Z621" s="396"/>
      <c r="AA621" s="396"/>
      <c r="AB621" s="74"/>
      <c r="AC621" s="1"/>
      <c r="AD621" s="1"/>
      <c r="AE621" s="1"/>
      <c r="AF621" s="1"/>
      <c r="AG621" s="1"/>
      <c r="AH621" s="1"/>
    </row>
    <row r="622" spans="2:34" ht="15.75" customHeight="1">
      <c r="B622" s="74"/>
      <c r="C622" s="408"/>
      <c r="D622" s="74"/>
      <c r="E622" s="74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396"/>
      <c r="Y622" s="396"/>
      <c r="Z622" s="396"/>
      <c r="AA622" s="396"/>
      <c r="AB622" s="74"/>
      <c r="AC622" s="1"/>
      <c r="AD622" s="1"/>
      <c r="AE622" s="1"/>
      <c r="AF622" s="1"/>
      <c r="AG622" s="1"/>
      <c r="AH622" s="1"/>
    </row>
    <row r="623" spans="2:34" ht="15.75" customHeight="1">
      <c r="B623" s="74"/>
      <c r="C623" s="408"/>
      <c r="D623" s="74"/>
      <c r="E623" s="74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396"/>
      <c r="Y623" s="396"/>
      <c r="Z623" s="396"/>
      <c r="AA623" s="396"/>
      <c r="AB623" s="74"/>
      <c r="AC623" s="1"/>
      <c r="AD623" s="1"/>
      <c r="AE623" s="1"/>
      <c r="AF623" s="1"/>
      <c r="AG623" s="1"/>
      <c r="AH623" s="1"/>
    </row>
    <row r="624" spans="2:34" ht="15.75" customHeight="1">
      <c r="B624" s="74"/>
      <c r="C624" s="408"/>
      <c r="D624" s="74"/>
      <c r="E624" s="74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396"/>
      <c r="Y624" s="396"/>
      <c r="Z624" s="396"/>
      <c r="AA624" s="396"/>
      <c r="AB624" s="74"/>
      <c r="AC624" s="1"/>
      <c r="AD624" s="1"/>
      <c r="AE624" s="1"/>
      <c r="AF624" s="1"/>
      <c r="AG624" s="1"/>
      <c r="AH624" s="1"/>
    </row>
    <row r="625" spans="2:34" ht="15.75" customHeight="1">
      <c r="B625" s="74"/>
      <c r="C625" s="408"/>
      <c r="D625" s="74"/>
      <c r="E625" s="74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396"/>
      <c r="Y625" s="396"/>
      <c r="Z625" s="396"/>
      <c r="AA625" s="396"/>
      <c r="AB625" s="74"/>
      <c r="AC625" s="1"/>
      <c r="AD625" s="1"/>
      <c r="AE625" s="1"/>
      <c r="AF625" s="1"/>
      <c r="AG625" s="1"/>
      <c r="AH625" s="1"/>
    </row>
    <row r="626" spans="2:34" ht="15.75" customHeight="1">
      <c r="B626" s="74"/>
      <c r="C626" s="408"/>
      <c r="D626" s="74"/>
      <c r="E626" s="74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396"/>
      <c r="Y626" s="396"/>
      <c r="Z626" s="396"/>
      <c r="AA626" s="396"/>
      <c r="AB626" s="74"/>
      <c r="AC626" s="1"/>
      <c r="AD626" s="1"/>
      <c r="AE626" s="1"/>
      <c r="AF626" s="1"/>
      <c r="AG626" s="1"/>
      <c r="AH626" s="1"/>
    </row>
    <row r="627" spans="2:34" ht="15.75" customHeight="1">
      <c r="B627" s="74"/>
      <c r="C627" s="408"/>
      <c r="D627" s="74"/>
      <c r="E627" s="74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396"/>
      <c r="Y627" s="396"/>
      <c r="Z627" s="396"/>
      <c r="AA627" s="396"/>
      <c r="AB627" s="74"/>
      <c r="AC627" s="1"/>
      <c r="AD627" s="1"/>
      <c r="AE627" s="1"/>
      <c r="AF627" s="1"/>
      <c r="AG627" s="1"/>
      <c r="AH627" s="1"/>
    </row>
    <row r="628" spans="2:34" ht="15.75" customHeight="1">
      <c r="B628" s="74"/>
      <c r="C628" s="408"/>
      <c r="D628" s="74"/>
      <c r="E628" s="74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396"/>
      <c r="Y628" s="396"/>
      <c r="Z628" s="396"/>
      <c r="AA628" s="396"/>
      <c r="AB628" s="74"/>
      <c r="AC628" s="1"/>
      <c r="AD628" s="1"/>
      <c r="AE628" s="1"/>
      <c r="AF628" s="1"/>
      <c r="AG628" s="1"/>
      <c r="AH628" s="1"/>
    </row>
    <row r="629" spans="2:34" ht="15.75" customHeight="1">
      <c r="B629" s="74"/>
      <c r="C629" s="408"/>
      <c r="D629" s="74"/>
      <c r="E629" s="74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396"/>
      <c r="Y629" s="396"/>
      <c r="Z629" s="396"/>
      <c r="AA629" s="396"/>
      <c r="AB629" s="74"/>
      <c r="AC629" s="1"/>
      <c r="AD629" s="1"/>
      <c r="AE629" s="1"/>
      <c r="AF629" s="1"/>
      <c r="AG629" s="1"/>
      <c r="AH629" s="1"/>
    </row>
    <row r="630" spans="2:34" ht="15.75" customHeight="1">
      <c r="B630" s="74"/>
      <c r="C630" s="408"/>
      <c r="D630" s="74"/>
      <c r="E630" s="74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396"/>
      <c r="Y630" s="396"/>
      <c r="Z630" s="396"/>
      <c r="AA630" s="396"/>
      <c r="AB630" s="74"/>
      <c r="AC630" s="1"/>
      <c r="AD630" s="1"/>
      <c r="AE630" s="1"/>
      <c r="AF630" s="1"/>
      <c r="AG630" s="1"/>
      <c r="AH630" s="1"/>
    </row>
    <row r="631" spans="2:34" ht="15.75" customHeight="1">
      <c r="B631" s="74"/>
      <c r="C631" s="408"/>
      <c r="D631" s="74"/>
      <c r="E631" s="74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396"/>
      <c r="Y631" s="396"/>
      <c r="Z631" s="396"/>
      <c r="AA631" s="396"/>
      <c r="AB631" s="74"/>
      <c r="AC631" s="1"/>
      <c r="AD631" s="1"/>
      <c r="AE631" s="1"/>
      <c r="AF631" s="1"/>
      <c r="AG631" s="1"/>
      <c r="AH631" s="1"/>
    </row>
    <row r="632" spans="2:34" ht="15.75" customHeight="1">
      <c r="B632" s="74"/>
      <c r="C632" s="408"/>
      <c r="D632" s="74"/>
      <c r="E632" s="74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396"/>
      <c r="Y632" s="396"/>
      <c r="Z632" s="396"/>
      <c r="AA632" s="396"/>
      <c r="AB632" s="74"/>
      <c r="AC632" s="1"/>
      <c r="AD632" s="1"/>
      <c r="AE632" s="1"/>
      <c r="AF632" s="1"/>
      <c r="AG632" s="1"/>
      <c r="AH632" s="1"/>
    </row>
    <row r="633" spans="2:34" ht="15.75" customHeight="1">
      <c r="B633" s="74"/>
      <c r="C633" s="408"/>
      <c r="D633" s="74"/>
      <c r="E633" s="74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396"/>
      <c r="Y633" s="396"/>
      <c r="Z633" s="396"/>
      <c r="AA633" s="396"/>
      <c r="AB633" s="74"/>
      <c r="AC633" s="1"/>
      <c r="AD633" s="1"/>
      <c r="AE633" s="1"/>
      <c r="AF633" s="1"/>
      <c r="AG633" s="1"/>
      <c r="AH633" s="1"/>
    </row>
    <row r="634" spans="2:34" ht="15.75" customHeight="1">
      <c r="B634" s="74"/>
      <c r="C634" s="408"/>
      <c r="D634" s="74"/>
      <c r="E634" s="74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396"/>
      <c r="Y634" s="396"/>
      <c r="Z634" s="396"/>
      <c r="AA634" s="396"/>
      <c r="AB634" s="74"/>
      <c r="AC634" s="1"/>
      <c r="AD634" s="1"/>
      <c r="AE634" s="1"/>
      <c r="AF634" s="1"/>
      <c r="AG634" s="1"/>
      <c r="AH634" s="1"/>
    </row>
    <row r="635" spans="2:34" ht="15.75" customHeight="1">
      <c r="B635" s="74"/>
      <c r="C635" s="408"/>
      <c r="D635" s="74"/>
      <c r="E635" s="74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396"/>
      <c r="Y635" s="396"/>
      <c r="Z635" s="396"/>
      <c r="AA635" s="396"/>
      <c r="AB635" s="74"/>
      <c r="AC635" s="1"/>
      <c r="AD635" s="1"/>
      <c r="AE635" s="1"/>
      <c r="AF635" s="1"/>
      <c r="AG635" s="1"/>
      <c r="AH635" s="1"/>
    </row>
    <row r="636" spans="2:34" ht="15.75" customHeight="1">
      <c r="B636" s="74"/>
      <c r="C636" s="408"/>
      <c r="D636" s="74"/>
      <c r="E636" s="74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396"/>
      <c r="Y636" s="396"/>
      <c r="Z636" s="396"/>
      <c r="AA636" s="396"/>
      <c r="AB636" s="74"/>
      <c r="AC636" s="1"/>
      <c r="AD636" s="1"/>
      <c r="AE636" s="1"/>
      <c r="AF636" s="1"/>
      <c r="AG636" s="1"/>
      <c r="AH636" s="1"/>
    </row>
    <row r="637" spans="2:34" ht="15.75" customHeight="1">
      <c r="B637" s="74"/>
      <c r="C637" s="408"/>
      <c r="D637" s="74"/>
      <c r="E637" s="74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396"/>
      <c r="Y637" s="396"/>
      <c r="Z637" s="396"/>
      <c r="AA637" s="396"/>
      <c r="AB637" s="74"/>
      <c r="AC637" s="1"/>
      <c r="AD637" s="1"/>
      <c r="AE637" s="1"/>
      <c r="AF637" s="1"/>
      <c r="AG637" s="1"/>
      <c r="AH637" s="1"/>
    </row>
    <row r="638" spans="2:34" ht="15.75" customHeight="1">
      <c r="B638" s="74"/>
      <c r="C638" s="408"/>
      <c r="D638" s="74"/>
      <c r="E638" s="74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396"/>
      <c r="Y638" s="396"/>
      <c r="Z638" s="396"/>
      <c r="AA638" s="396"/>
      <c r="AB638" s="74"/>
      <c r="AC638" s="1"/>
      <c r="AD638" s="1"/>
      <c r="AE638" s="1"/>
      <c r="AF638" s="1"/>
      <c r="AG638" s="1"/>
      <c r="AH638" s="1"/>
    </row>
    <row r="639" spans="2:34" ht="15.75" customHeight="1">
      <c r="B639" s="74"/>
      <c r="C639" s="408"/>
      <c r="D639" s="74"/>
      <c r="E639" s="74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396"/>
      <c r="Y639" s="396"/>
      <c r="Z639" s="396"/>
      <c r="AA639" s="396"/>
      <c r="AB639" s="74"/>
      <c r="AC639" s="1"/>
      <c r="AD639" s="1"/>
      <c r="AE639" s="1"/>
      <c r="AF639" s="1"/>
      <c r="AG639" s="1"/>
      <c r="AH639" s="1"/>
    </row>
    <row r="640" spans="2:34" ht="15.75" customHeight="1">
      <c r="B640" s="74"/>
      <c r="C640" s="408"/>
      <c r="D640" s="74"/>
      <c r="E640" s="74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396"/>
      <c r="Y640" s="396"/>
      <c r="Z640" s="396"/>
      <c r="AA640" s="396"/>
      <c r="AB640" s="74"/>
      <c r="AC640" s="1"/>
      <c r="AD640" s="1"/>
      <c r="AE640" s="1"/>
      <c r="AF640" s="1"/>
      <c r="AG640" s="1"/>
      <c r="AH640" s="1"/>
    </row>
    <row r="641" spans="2:34" ht="15.75" customHeight="1">
      <c r="B641" s="74"/>
      <c r="C641" s="408"/>
      <c r="D641" s="74"/>
      <c r="E641" s="74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396"/>
      <c r="Y641" s="396"/>
      <c r="Z641" s="396"/>
      <c r="AA641" s="396"/>
      <c r="AB641" s="74"/>
      <c r="AC641" s="1"/>
      <c r="AD641" s="1"/>
      <c r="AE641" s="1"/>
      <c r="AF641" s="1"/>
      <c r="AG641" s="1"/>
      <c r="AH641" s="1"/>
    </row>
    <row r="642" spans="2:34" ht="15.75" customHeight="1">
      <c r="B642" s="74"/>
      <c r="C642" s="408"/>
      <c r="D642" s="74"/>
      <c r="E642" s="74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396"/>
      <c r="Y642" s="396"/>
      <c r="Z642" s="396"/>
      <c r="AA642" s="396"/>
      <c r="AB642" s="74"/>
      <c r="AC642" s="1"/>
      <c r="AD642" s="1"/>
      <c r="AE642" s="1"/>
      <c r="AF642" s="1"/>
      <c r="AG642" s="1"/>
      <c r="AH642" s="1"/>
    </row>
    <row r="643" spans="2:34" ht="15.75" customHeight="1">
      <c r="B643" s="74"/>
      <c r="C643" s="408"/>
      <c r="D643" s="74"/>
      <c r="E643" s="74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396"/>
      <c r="Y643" s="396"/>
      <c r="Z643" s="396"/>
      <c r="AA643" s="396"/>
      <c r="AB643" s="74"/>
      <c r="AC643" s="1"/>
      <c r="AD643" s="1"/>
      <c r="AE643" s="1"/>
      <c r="AF643" s="1"/>
      <c r="AG643" s="1"/>
      <c r="AH643" s="1"/>
    </row>
    <row r="644" spans="2:34" ht="15.75" customHeight="1">
      <c r="B644" s="74"/>
      <c r="C644" s="408"/>
      <c r="D644" s="74"/>
      <c r="E644" s="74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396"/>
      <c r="Y644" s="396"/>
      <c r="Z644" s="396"/>
      <c r="AA644" s="396"/>
      <c r="AB644" s="74"/>
      <c r="AC644" s="1"/>
      <c r="AD644" s="1"/>
      <c r="AE644" s="1"/>
      <c r="AF644" s="1"/>
      <c r="AG644" s="1"/>
      <c r="AH644" s="1"/>
    </row>
    <row r="645" spans="2:34" ht="15.75" customHeight="1">
      <c r="B645" s="74"/>
      <c r="C645" s="408"/>
      <c r="D645" s="74"/>
      <c r="E645" s="74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396"/>
      <c r="Y645" s="396"/>
      <c r="Z645" s="396"/>
      <c r="AA645" s="396"/>
      <c r="AB645" s="74"/>
      <c r="AC645" s="1"/>
      <c r="AD645" s="1"/>
      <c r="AE645" s="1"/>
      <c r="AF645" s="1"/>
      <c r="AG645" s="1"/>
      <c r="AH645" s="1"/>
    </row>
    <row r="646" spans="2:34" ht="15.75" customHeight="1">
      <c r="B646" s="74"/>
      <c r="C646" s="408"/>
      <c r="D646" s="74"/>
      <c r="E646" s="74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396"/>
      <c r="Y646" s="396"/>
      <c r="Z646" s="396"/>
      <c r="AA646" s="396"/>
      <c r="AB646" s="74"/>
      <c r="AC646" s="1"/>
      <c r="AD646" s="1"/>
      <c r="AE646" s="1"/>
      <c r="AF646" s="1"/>
      <c r="AG646" s="1"/>
      <c r="AH646" s="1"/>
    </row>
    <row r="647" spans="2:34" ht="15.75" customHeight="1">
      <c r="B647" s="74"/>
      <c r="C647" s="408"/>
      <c r="D647" s="74"/>
      <c r="E647" s="74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396"/>
      <c r="Y647" s="396"/>
      <c r="Z647" s="396"/>
      <c r="AA647" s="396"/>
      <c r="AB647" s="74"/>
      <c r="AC647" s="1"/>
      <c r="AD647" s="1"/>
      <c r="AE647" s="1"/>
      <c r="AF647" s="1"/>
      <c r="AG647" s="1"/>
      <c r="AH647" s="1"/>
    </row>
    <row r="648" spans="2:34" ht="15.75" customHeight="1">
      <c r="B648" s="74"/>
      <c r="C648" s="408"/>
      <c r="D648" s="74"/>
      <c r="E648" s="74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396"/>
      <c r="Y648" s="396"/>
      <c r="Z648" s="396"/>
      <c r="AA648" s="396"/>
      <c r="AB648" s="74"/>
      <c r="AC648" s="1"/>
      <c r="AD648" s="1"/>
      <c r="AE648" s="1"/>
      <c r="AF648" s="1"/>
      <c r="AG648" s="1"/>
      <c r="AH648" s="1"/>
    </row>
    <row r="649" spans="2:34" ht="15.75" customHeight="1">
      <c r="B649" s="74"/>
      <c r="C649" s="408"/>
      <c r="D649" s="74"/>
      <c r="E649" s="74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396"/>
      <c r="Y649" s="396"/>
      <c r="Z649" s="396"/>
      <c r="AA649" s="396"/>
      <c r="AB649" s="74"/>
      <c r="AC649" s="1"/>
      <c r="AD649" s="1"/>
      <c r="AE649" s="1"/>
      <c r="AF649" s="1"/>
      <c r="AG649" s="1"/>
      <c r="AH649" s="1"/>
    </row>
    <row r="650" spans="2:34" ht="15.75" customHeight="1">
      <c r="B650" s="74"/>
      <c r="C650" s="408"/>
      <c r="D650" s="74"/>
      <c r="E650" s="74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396"/>
      <c r="Y650" s="396"/>
      <c r="Z650" s="396"/>
      <c r="AA650" s="396"/>
      <c r="AB650" s="74"/>
      <c r="AC650" s="1"/>
      <c r="AD650" s="1"/>
      <c r="AE650" s="1"/>
      <c r="AF650" s="1"/>
      <c r="AG650" s="1"/>
      <c r="AH650" s="1"/>
    </row>
    <row r="651" spans="2:34" ht="15.75" customHeight="1">
      <c r="B651" s="74"/>
      <c r="C651" s="408"/>
      <c r="D651" s="74"/>
      <c r="E651" s="74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396"/>
      <c r="Y651" s="396"/>
      <c r="Z651" s="396"/>
      <c r="AA651" s="396"/>
      <c r="AB651" s="74"/>
      <c r="AC651" s="1"/>
      <c r="AD651" s="1"/>
      <c r="AE651" s="1"/>
      <c r="AF651" s="1"/>
      <c r="AG651" s="1"/>
      <c r="AH651" s="1"/>
    </row>
    <row r="652" spans="2:34" ht="15.75" customHeight="1">
      <c r="B652" s="74"/>
      <c r="C652" s="408"/>
      <c r="D652" s="74"/>
      <c r="E652" s="74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396"/>
      <c r="Y652" s="396"/>
      <c r="Z652" s="396"/>
      <c r="AA652" s="396"/>
      <c r="AB652" s="74"/>
      <c r="AC652" s="1"/>
      <c r="AD652" s="1"/>
      <c r="AE652" s="1"/>
      <c r="AF652" s="1"/>
      <c r="AG652" s="1"/>
      <c r="AH652" s="1"/>
    </row>
    <row r="653" spans="2:34" ht="15.75" customHeight="1">
      <c r="B653" s="74"/>
      <c r="C653" s="408"/>
      <c r="D653" s="74"/>
      <c r="E653" s="74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396"/>
      <c r="Y653" s="396"/>
      <c r="Z653" s="396"/>
      <c r="AA653" s="396"/>
      <c r="AB653" s="74"/>
      <c r="AC653" s="1"/>
      <c r="AD653" s="1"/>
      <c r="AE653" s="1"/>
      <c r="AF653" s="1"/>
      <c r="AG653" s="1"/>
      <c r="AH653" s="1"/>
    </row>
    <row r="654" spans="2:34" ht="15.75" customHeight="1">
      <c r="B654" s="74"/>
      <c r="C654" s="408"/>
      <c r="D654" s="74"/>
      <c r="E654" s="74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396"/>
      <c r="Y654" s="396"/>
      <c r="Z654" s="396"/>
      <c r="AA654" s="396"/>
      <c r="AB654" s="74"/>
      <c r="AC654" s="1"/>
      <c r="AD654" s="1"/>
      <c r="AE654" s="1"/>
      <c r="AF654" s="1"/>
      <c r="AG654" s="1"/>
      <c r="AH654" s="1"/>
    </row>
    <row r="655" spans="2:34" ht="15.75" customHeight="1">
      <c r="B655" s="74"/>
      <c r="C655" s="408"/>
      <c r="D655" s="74"/>
      <c r="E655" s="74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396"/>
      <c r="Y655" s="396"/>
      <c r="Z655" s="396"/>
      <c r="AA655" s="396"/>
      <c r="AB655" s="74"/>
      <c r="AC655" s="1"/>
      <c r="AD655" s="1"/>
      <c r="AE655" s="1"/>
      <c r="AF655" s="1"/>
      <c r="AG655" s="1"/>
      <c r="AH655" s="1"/>
    </row>
    <row r="656" spans="2:34" ht="15.75" customHeight="1">
      <c r="B656" s="74"/>
      <c r="C656" s="408"/>
      <c r="D656" s="74"/>
      <c r="E656" s="74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396"/>
      <c r="Y656" s="396"/>
      <c r="Z656" s="396"/>
      <c r="AA656" s="396"/>
      <c r="AB656" s="74"/>
      <c r="AC656" s="1"/>
      <c r="AD656" s="1"/>
      <c r="AE656" s="1"/>
      <c r="AF656" s="1"/>
      <c r="AG656" s="1"/>
      <c r="AH656" s="1"/>
    </row>
    <row r="657" spans="2:34" ht="15.75" customHeight="1">
      <c r="B657" s="74"/>
      <c r="C657" s="408"/>
      <c r="D657" s="74"/>
      <c r="E657" s="74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396"/>
      <c r="Y657" s="396"/>
      <c r="Z657" s="396"/>
      <c r="AA657" s="396"/>
      <c r="AB657" s="74"/>
      <c r="AC657" s="1"/>
      <c r="AD657" s="1"/>
      <c r="AE657" s="1"/>
      <c r="AF657" s="1"/>
      <c r="AG657" s="1"/>
      <c r="AH657" s="1"/>
    </row>
    <row r="658" spans="2:34" ht="15.75" customHeight="1">
      <c r="B658" s="74"/>
      <c r="C658" s="408"/>
      <c r="D658" s="74"/>
      <c r="E658" s="74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396"/>
      <c r="Y658" s="396"/>
      <c r="Z658" s="396"/>
      <c r="AA658" s="396"/>
      <c r="AB658" s="74"/>
      <c r="AC658" s="1"/>
      <c r="AD658" s="1"/>
      <c r="AE658" s="1"/>
      <c r="AF658" s="1"/>
      <c r="AG658" s="1"/>
      <c r="AH658" s="1"/>
    </row>
    <row r="659" spans="2:34" ht="15.75" customHeight="1">
      <c r="B659" s="74"/>
      <c r="C659" s="408"/>
      <c r="D659" s="74"/>
      <c r="E659" s="74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396"/>
      <c r="Y659" s="396"/>
      <c r="Z659" s="396"/>
      <c r="AA659" s="396"/>
      <c r="AB659" s="74"/>
      <c r="AC659" s="1"/>
      <c r="AD659" s="1"/>
      <c r="AE659" s="1"/>
      <c r="AF659" s="1"/>
      <c r="AG659" s="1"/>
      <c r="AH659" s="1"/>
    </row>
    <row r="660" spans="2:34" ht="15.75" customHeight="1">
      <c r="B660" s="74"/>
      <c r="C660" s="408"/>
      <c r="D660" s="74"/>
      <c r="E660" s="74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396"/>
      <c r="Y660" s="396"/>
      <c r="Z660" s="396"/>
      <c r="AA660" s="396"/>
      <c r="AB660" s="74"/>
      <c r="AC660" s="1"/>
      <c r="AD660" s="1"/>
      <c r="AE660" s="1"/>
      <c r="AF660" s="1"/>
      <c r="AG660" s="1"/>
      <c r="AH660" s="1"/>
    </row>
    <row r="661" spans="2:34" ht="15.75" customHeight="1">
      <c r="B661" s="74"/>
      <c r="C661" s="408"/>
      <c r="D661" s="74"/>
      <c r="E661" s="74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396"/>
      <c r="Y661" s="396"/>
      <c r="Z661" s="396"/>
      <c r="AA661" s="396"/>
      <c r="AB661" s="74"/>
      <c r="AC661" s="1"/>
      <c r="AD661" s="1"/>
      <c r="AE661" s="1"/>
      <c r="AF661" s="1"/>
      <c r="AG661" s="1"/>
      <c r="AH661" s="1"/>
    </row>
    <row r="662" spans="2:34" ht="15.75" customHeight="1">
      <c r="B662" s="74"/>
      <c r="C662" s="408"/>
      <c r="D662" s="74"/>
      <c r="E662" s="74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396"/>
      <c r="Y662" s="396"/>
      <c r="Z662" s="396"/>
      <c r="AA662" s="396"/>
      <c r="AB662" s="74"/>
      <c r="AC662" s="1"/>
      <c r="AD662" s="1"/>
      <c r="AE662" s="1"/>
      <c r="AF662" s="1"/>
      <c r="AG662" s="1"/>
      <c r="AH662" s="1"/>
    </row>
    <row r="663" spans="2:34" ht="15.75" customHeight="1">
      <c r="B663" s="74"/>
      <c r="C663" s="408"/>
      <c r="D663" s="74"/>
      <c r="E663" s="74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396"/>
      <c r="Y663" s="396"/>
      <c r="Z663" s="396"/>
      <c r="AA663" s="396"/>
      <c r="AB663" s="74"/>
      <c r="AC663" s="1"/>
      <c r="AD663" s="1"/>
      <c r="AE663" s="1"/>
      <c r="AF663" s="1"/>
      <c r="AG663" s="1"/>
      <c r="AH663" s="1"/>
    </row>
    <row r="664" spans="2:34" ht="15.75" customHeight="1">
      <c r="B664" s="74"/>
      <c r="C664" s="408"/>
      <c r="D664" s="74"/>
      <c r="E664" s="74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396"/>
      <c r="Y664" s="396"/>
      <c r="Z664" s="396"/>
      <c r="AA664" s="396"/>
      <c r="AB664" s="74"/>
      <c r="AC664" s="1"/>
      <c r="AD664" s="1"/>
      <c r="AE664" s="1"/>
      <c r="AF664" s="1"/>
      <c r="AG664" s="1"/>
      <c r="AH664" s="1"/>
    </row>
    <row r="665" spans="2:34" ht="15.75" customHeight="1">
      <c r="B665" s="74"/>
      <c r="C665" s="408"/>
      <c r="D665" s="74"/>
      <c r="E665" s="74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396"/>
      <c r="Y665" s="396"/>
      <c r="Z665" s="396"/>
      <c r="AA665" s="396"/>
      <c r="AB665" s="74"/>
      <c r="AC665" s="1"/>
      <c r="AD665" s="1"/>
      <c r="AE665" s="1"/>
      <c r="AF665" s="1"/>
      <c r="AG665" s="1"/>
      <c r="AH665" s="1"/>
    </row>
    <row r="666" spans="2:34" ht="15.75" customHeight="1">
      <c r="B666" s="74"/>
      <c r="C666" s="408"/>
      <c r="D666" s="74"/>
      <c r="E666" s="74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396"/>
      <c r="Y666" s="396"/>
      <c r="Z666" s="396"/>
      <c r="AA666" s="396"/>
      <c r="AB666" s="74"/>
      <c r="AC666" s="1"/>
      <c r="AD666" s="1"/>
      <c r="AE666" s="1"/>
      <c r="AF666" s="1"/>
      <c r="AG666" s="1"/>
      <c r="AH666" s="1"/>
    </row>
    <row r="667" spans="2:34" ht="15.75" customHeight="1">
      <c r="B667" s="74"/>
      <c r="C667" s="408"/>
      <c r="D667" s="74"/>
      <c r="E667" s="74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396"/>
      <c r="Y667" s="396"/>
      <c r="Z667" s="396"/>
      <c r="AA667" s="396"/>
      <c r="AB667" s="74"/>
      <c r="AC667" s="1"/>
      <c r="AD667" s="1"/>
      <c r="AE667" s="1"/>
      <c r="AF667" s="1"/>
      <c r="AG667" s="1"/>
      <c r="AH667" s="1"/>
    </row>
    <row r="668" spans="2:34" ht="15.75" customHeight="1">
      <c r="B668" s="74"/>
      <c r="C668" s="408"/>
      <c r="D668" s="74"/>
      <c r="E668" s="74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396"/>
      <c r="Y668" s="396"/>
      <c r="Z668" s="396"/>
      <c r="AA668" s="396"/>
      <c r="AB668" s="74"/>
      <c r="AC668" s="1"/>
      <c r="AD668" s="1"/>
      <c r="AE668" s="1"/>
      <c r="AF668" s="1"/>
      <c r="AG668" s="1"/>
      <c r="AH668" s="1"/>
    </row>
    <row r="669" spans="2:34" ht="15.75" customHeight="1">
      <c r="B669" s="74"/>
      <c r="C669" s="408"/>
      <c r="D669" s="74"/>
      <c r="E669" s="74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396"/>
      <c r="Y669" s="396"/>
      <c r="Z669" s="396"/>
      <c r="AA669" s="396"/>
      <c r="AB669" s="74"/>
      <c r="AC669" s="1"/>
      <c r="AD669" s="1"/>
      <c r="AE669" s="1"/>
      <c r="AF669" s="1"/>
      <c r="AG669" s="1"/>
      <c r="AH669" s="1"/>
    </row>
    <row r="670" spans="2:34" ht="15.75" customHeight="1">
      <c r="B670" s="74"/>
      <c r="C670" s="408"/>
      <c r="D670" s="74"/>
      <c r="E670" s="74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396"/>
      <c r="Y670" s="396"/>
      <c r="Z670" s="396"/>
      <c r="AA670" s="396"/>
      <c r="AB670" s="74"/>
      <c r="AC670" s="1"/>
      <c r="AD670" s="1"/>
      <c r="AE670" s="1"/>
      <c r="AF670" s="1"/>
      <c r="AG670" s="1"/>
      <c r="AH670" s="1"/>
    </row>
    <row r="671" spans="2:34" ht="15.75" customHeight="1">
      <c r="B671" s="74"/>
      <c r="C671" s="408"/>
      <c r="D671" s="74"/>
      <c r="E671" s="74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396"/>
      <c r="Y671" s="396"/>
      <c r="Z671" s="396"/>
      <c r="AA671" s="396"/>
      <c r="AB671" s="74"/>
      <c r="AC671" s="1"/>
      <c r="AD671" s="1"/>
      <c r="AE671" s="1"/>
      <c r="AF671" s="1"/>
      <c r="AG671" s="1"/>
      <c r="AH671" s="1"/>
    </row>
    <row r="672" spans="2:34" ht="15.75" customHeight="1">
      <c r="B672" s="74"/>
      <c r="C672" s="408"/>
      <c r="D672" s="74"/>
      <c r="E672" s="74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396"/>
      <c r="Y672" s="396"/>
      <c r="Z672" s="396"/>
      <c r="AA672" s="396"/>
      <c r="AB672" s="74"/>
      <c r="AC672" s="1"/>
      <c r="AD672" s="1"/>
      <c r="AE672" s="1"/>
      <c r="AF672" s="1"/>
      <c r="AG672" s="1"/>
      <c r="AH672" s="1"/>
    </row>
    <row r="673" spans="2:34" ht="15.75" customHeight="1">
      <c r="B673" s="74"/>
      <c r="C673" s="408"/>
      <c r="D673" s="74"/>
      <c r="E673" s="74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396"/>
      <c r="Y673" s="396"/>
      <c r="Z673" s="396"/>
      <c r="AA673" s="396"/>
      <c r="AB673" s="74"/>
      <c r="AC673" s="1"/>
      <c r="AD673" s="1"/>
      <c r="AE673" s="1"/>
      <c r="AF673" s="1"/>
      <c r="AG673" s="1"/>
      <c r="AH673" s="1"/>
    </row>
    <row r="674" spans="2:34" ht="15.75" customHeight="1">
      <c r="B674" s="74"/>
      <c r="C674" s="408"/>
      <c r="D674" s="74"/>
      <c r="E674" s="74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396"/>
      <c r="Y674" s="396"/>
      <c r="Z674" s="396"/>
      <c r="AA674" s="396"/>
      <c r="AB674" s="74"/>
      <c r="AC674" s="1"/>
      <c r="AD674" s="1"/>
      <c r="AE674" s="1"/>
      <c r="AF674" s="1"/>
      <c r="AG674" s="1"/>
      <c r="AH674" s="1"/>
    </row>
    <row r="675" spans="2:34" ht="15.75" customHeight="1">
      <c r="B675" s="74"/>
      <c r="C675" s="408"/>
      <c r="D675" s="74"/>
      <c r="E675" s="74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396"/>
      <c r="Y675" s="396"/>
      <c r="Z675" s="396"/>
      <c r="AA675" s="396"/>
      <c r="AB675" s="74"/>
      <c r="AC675" s="1"/>
      <c r="AD675" s="1"/>
      <c r="AE675" s="1"/>
      <c r="AF675" s="1"/>
      <c r="AG675" s="1"/>
      <c r="AH675" s="1"/>
    </row>
    <row r="676" spans="2:34" ht="15.75" customHeight="1">
      <c r="B676" s="74"/>
      <c r="C676" s="408"/>
      <c r="D676" s="74"/>
      <c r="E676" s="74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396"/>
      <c r="Y676" s="396"/>
      <c r="Z676" s="396"/>
      <c r="AA676" s="396"/>
      <c r="AB676" s="74"/>
      <c r="AC676" s="1"/>
      <c r="AD676" s="1"/>
      <c r="AE676" s="1"/>
      <c r="AF676" s="1"/>
      <c r="AG676" s="1"/>
      <c r="AH676" s="1"/>
    </row>
    <row r="677" spans="2:34" ht="15.75" customHeight="1">
      <c r="B677" s="74"/>
      <c r="C677" s="408"/>
      <c r="D677" s="74"/>
      <c r="E677" s="74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396"/>
      <c r="Y677" s="396"/>
      <c r="Z677" s="396"/>
      <c r="AA677" s="396"/>
      <c r="AB677" s="74"/>
      <c r="AC677" s="1"/>
      <c r="AD677" s="1"/>
      <c r="AE677" s="1"/>
      <c r="AF677" s="1"/>
      <c r="AG677" s="1"/>
      <c r="AH677" s="1"/>
    </row>
    <row r="678" spans="2:34" ht="15.75" customHeight="1">
      <c r="B678" s="74"/>
      <c r="C678" s="408"/>
      <c r="D678" s="74"/>
      <c r="E678" s="74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396"/>
      <c r="Y678" s="396"/>
      <c r="Z678" s="396"/>
      <c r="AA678" s="396"/>
      <c r="AB678" s="74"/>
      <c r="AC678" s="1"/>
      <c r="AD678" s="1"/>
      <c r="AE678" s="1"/>
      <c r="AF678" s="1"/>
      <c r="AG678" s="1"/>
      <c r="AH678" s="1"/>
    </row>
    <row r="679" spans="2:34" ht="15.75" customHeight="1">
      <c r="B679" s="74"/>
      <c r="C679" s="408"/>
      <c r="D679" s="74"/>
      <c r="E679" s="74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396"/>
      <c r="Y679" s="396"/>
      <c r="Z679" s="396"/>
      <c r="AA679" s="396"/>
      <c r="AB679" s="74"/>
      <c r="AC679" s="1"/>
      <c r="AD679" s="1"/>
      <c r="AE679" s="1"/>
      <c r="AF679" s="1"/>
      <c r="AG679" s="1"/>
      <c r="AH679" s="1"/>
    </row>
    <row r="680" spans="2:34" ht="15.75" customHeight="1">
      <c r="B680" s="74"/>
      <c r="C680" s="408"/>
      <c r="D680" s="74"/>
      <c r="E680" s="74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396"/>
      <c r="Y680" s="396"/>
      <c r="Z680" s="396"/>
      <c r="AA680" s="396"/>
      <c r="AB680" s="74"/>
      <c r="AC680" s="1"/>
      <c r="AD680" s="1"/>
      <c r="AE680" s="1"/>
      <c r="AF680" s="1"/>
      <c r="AG680" s="1"/>
      <c r="AH680" s="1"/>
    </row>
    <row r="681" spans="2:34" ht="15.75" customHeight="1">
      <c r="B681" s="74"/>
      <c r="C681" s="408"/>
      <c r="D681" s="74"/>
      <c r="E681" s="74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396"/>
      <c r="Y681" s="396"/>
      <c r="Z681" s="396"/>
      <c r="AA681" s="396"/>
      <c r="AB681" s="74"/>
      <c r="AC681" s="1"/>
      <c r="AD681" s="1"/>
      <c r="AE681" s="1"/>
      <c r="AF681" s="1"/>
      <c r="AG681" s="1"/>
      <c r="AH681" s="1"/>
    </row>
    <row r="682" spans="2:34" ht="15.75" customHeight="1">
      <c r="B682" s="74"/>
      <c r="C682" s="408"/>
      <c r="D682" s="74"/>
      <c r="E682" s="74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396"/>
      <c r="Y682" s="396"/>
      <c r="Z682" s="396"/>
      <c r="AA682" s="396"/>
      <c r="AB682" s="74"/>
      <c r="AC682" s="1"/>
      <c r="AD682" s="1"/>
      <c r="AE682" s="1"/>
      <c r="AF682" s="1"/>
      <c r="AG682" s="1"/>
      <c r="AH682" s="1"/>
    </row>
    <row r="683" spans="2:34" ht="15.75" customHeight="1">
      <c r="B683" s="74"/>
      <c r="C683" s="408"/>
      <c r="D683" s="74"/>
      <c r="E683" s="74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396"/>
      <c r="Y683" s="396"/>
      <c r="Z683" s="396"/>
      <c r="AA683" s="396"/>
      <c r="AB683" s="74"/>
      <c r="AC683" s="1"/>
      <c r="AD683" s="1"/>
      <c r="AE683" s="1"/>
      <c r="AF683" s="1"/>
      <c r="AG683" s="1"/>
      <c r="AH683" s="1"/>
    </row>
    <row r="684" spans="2:34" ht="15.75" customHeight="1">
      <c r="B684" s="74"/>
      <c r="C684" s="408"/>
      <c r="D684" s="74"/>
      <c r="E684" s="74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396"/>
      <c r="Y684" s="396"/>
      <c r="Z684" s="396"/>
      <c r="AA684" s="396"/>
      <c r="AB684" s="74"/>
      <c r="AC684" s="1"/>
      <c r="AD684" s="1"/>
      <c r="AE684" s="1"/>
      <c r="AF684" s="1"/>
      <c r="AG684" s="1"/>
      <c r="AH684" s="1"/>
    </row>
    <row r="685" spans="2:34" ht="15.75" customHeight="1">
      <c r="B685" s="74"/>
      <c r="C685" s="408"/>
      <c r="D685" s="74"/>
      <c r="E685" s="74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396"/>
      <c r="Y685" s="396"/>
      <c r="Z685" s="396"/>
      <c r="AA685" s="396"/>
      <c r="AB685" s="74"/>
      <c r="AC685" s="1"/>
      <c r="AD685" s="1"/>
      <c r="AE685" s="1"/>
      <c r="AF685" s="1"/>
      <c r="AG685" s="1"/>
      <c r="AH685" s="1"/>
    </row>
    <row r="686" spans="2:34" ht="15.75" customHeight="1">
      <c r="B686" s="74"/>
      <c r="C686" s="408"/>
      <c r="D686" s="74"/>
      <c r="E686" s="74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396"/>
      <c r="Y686" s="396"/>
      <c r="Z686" s="396"/>
      <c r="AA686" s="396"/>
      <c r="AB686" s="74"/>
      <c r="AC686" s="1"/>
      <c r="AD686" s="1"/>
      <c r="AE686" s="1"/>
      <c r="AF686" s="1"/>
      <c r="AG686" s="1"/>
      <c r="AH686" s="1"/>
    </row>
    <row r="687" spans="2:34" ht="15.75" customHeight="1">
      <c r="B687" s="74"/>
      <c r="C687" s="408"/>
      <c r="D687" s="74"/>
      <c r="E687" s="74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396"/>
      <c r="Y687" s="396"/>
      <c r="Z687" s="396"/>
      <c r="AA687" s="396"/>
      <c r="AB687" s="74"/>
      <c r="AC687" s="1"/>
      <c r="AD687" s="1"/>
      <c r="AE687" s="1"/>
      <c r="AF687" s="1"/>
      <c r="AG687" s="1"/>
      <c r="AH687" s="1"/>
    </row>
    <row r="688" spans="2:34" ht="15.75" customHeight="1">
      <c r="B688" s="74"/>
      <c r="C688" s="408"/>
      <c r="D688" s="74"/>
      <c r="E688" s="74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396"/>
      <c r="Y688" s="396"/>
      <c r="Z688" s="396"/>
      <c r="AA688" s="396"/>
      <c r="AB688" s="74"/>
      <c r="AC688" s="1"/>
      <c r="AD688" s="1"/>
      <c r="AE688" s="1"/>
      <c r="AF688" s="1"/>
      <c r="AG688" s="1"/>
      <c r="AH688" s="1"/>
    </row>
    <row r="689" spans="2:34" ht="15.75" customHeight="1">
      <c r="B689" s="74"/>
      <c r="C689" s="408"/>
      <c r="D689" s="74"/>
      <c r="E689" s="74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396"/>
      <c r="Y689" s="396"/>
      <c r="Z689" s="396"/>
      <c r="AA689" s="396"/>
      <c r="AB689" s="74"/>
      <c r="AC689" s="1"/>
      <c r="AD689" s="1"/>
      <c r="AE689" s="1"/>
      <c r="AF689" s="1"/>
      <c r="AG689" s="1"/>
      <c r="AH689" s="1"/>
    </row>
    <row r="690" spans="2:34" ht="15.75" customHeight="1">
      <c r="B690" s="74"/>
      <c r="C690" s="408"/>
      <c r="D690" s="74"/>
      <c r="E690" s="74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396"/>
      <c r="Y690" s="396"/>
      <c r="Z690" s="396"/>
      <c r="AA690" s="396"/>
      <c r="AB690" s="74"/>
      <c r="AC690" s="1"/>
      <c r="AD690" s="1"/>
      <c r="AE690" s="1"/>
      <c r="AF690" s="1"/>
      <c r="AG690" s="1"/>
      <c r="AH690" s="1"/>
    </row>
    <row r="691" spans="2:34" ht="15.75" customHeight="1">
      <c r="B691" s="74"/>
      <c r="C691" s="408"/>
      <c r="D691" s="74"/>
      <c r="E691" s="74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396"/>
      <c r="Y691" s="396"/>
      <c r="Z691" s="396"/>
      <c r="AA691" s="396"/>
      <c r="AB691" s="74"/>
      <c r="AC691" s="1"/>
      <c r="AD691" s="1"/>
      <c r="AE691" s="1"/>
      <c r="AF691" s="1"/>
      <c r="AG691" s="1"/>
      <c r="AH691" s="1"/>
    </row>
    <row r="692" spans="2:34" ht="15.75" customHeight="1">
      <c r="B692" s="74"/>
      <c r="C692" s="408"/>
      <c r="D692" s="74"/>
      <c r="E692" s="74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396"/>
      <c r="Y692" s="396"/>
      <c r="Z692" s="396"/>
      <c r="AA692" s="396"/>
      <c r="AB692" s="74"/>
      <c r="AC692" s="1"/>
      <c r="AD692" s="1"/>
      <c r="AE692" s="1"/>
      <c r="AF692" s="1"/>
      <c r="AG692" s="1"/>
      <c r="AH692" s="1"/>
    </row>
    <row r="693" spans="2:34" ht="15.75" customHeight="1">
      <c r="B693" s="74"/>
      <c r="C693" s="408"/>
      <c r="D693" s="74"/>
      <c r="E693" s="74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396"/>
      <c r="Y693" s="396"/>
      <c r="Z693" s="396"/>
      <c r="AA693" s="396"/>
      <c r="AB693" s="74"/>
      <c r="AC693" s="1"/>
      <c r="AD693" s="1"/>
      <c r="AE693" s="1"/>
      <c r="AF693" s="1"/>
      <c r="AG693" s="1"/>
      <c r="AH693" s="1"/>
    </row>
    <row r="694" spans="2:34" ht="15.75" customHeight="1">
      <c r="B694" s="74"/>
      <c r="C694" s="408"/>
      <c r="D694" s="74"/>
      <c r="E694" s="74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396"/>
      <c r="Y694" s="396"/>
      <c r="Z694" s="396"/>
      <c r="AA694" s="396"/>
      <c r="AB694" s="74"/>
      <c r="AC694" s="1"/>
      <c r="AD694" s="1"/>
      <c r="AE694" s="1"/>
      <c r="AF694" s="1"/>
      <c r="AG694" s="1"/>
      <c r="AH694" s="1"/>
    </row>
    <row r="695" spans="2:34" ht="15.75" customHeight="1">
      <c r="B695" s="74"/>
      <c r="C695" s="408"/>
      <c r="D695" s="74"/>
      <c r="E695" s="74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396"/>
      <c r="Y695" s="396"/>
      <c r="Z695" s="396"/>
      <c r="AA695" s="396"/>
      <c r="AB695" s="74"/>
      <c r="AC695" s="1"/>
      <c r="AD695" s="1"/>
      <c r="AE695" s="1"/>
      <c r="AF695" s="1"/>
      <c r="AG695" s="1"/>
      <c r="AH695" s="1"/>
    </row>
    <row r="696" spans="2:34" ht="15.75" customHeight="1">
      <c r="B696" s="74"/>
      <c r="C696" s="408"/>
      <c r="D696" s="74"/>
      <c r="E696" s="74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396"/>
      <c r="Y696" s="396"/>
      <c r="Z696" s="396"/>
      <c r="AA696" s="396"/>
      <c r="AB696" s="74"/>
      <c r="AC696" s="1"/>
      <c r="AD696" s="1"/>
      <c r="AE696" s="1"/>
      <c r="AF696" s="1"/>
      <c r="AG696" s="1"/>
      <c r="AH696" s="1"/>
    </row>
    <row r="697" spans="2:34" ht="15.75" customHeight="1">
      <c r="B697" s="74"/>
      <c r="C697" s="408"/>
      <c r="D697" s="74"/>
      <c r="E697" s="74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396"/>
      <c r="Y697" s="396"/>
      <c r="Z697" s="396"/>
      <c r="AA697" s="396"/>
      <c r="AB697" s="74"/>
      <c r="AC697" s="1"/>
      <c r="AD697" s="1"/>
      <c r="AE697" s="1"/>
      <c r="AF697" s="1"/>
      <c r="AG697" s="1"/>
      <c r="AH697" s="1"/>
    </row>
    <row r="698" spans="2:34" ht="15.75" customHeight="1">
      <c r="B698" s="74"/>
      <c r="C698" s="408"/>
      <c r="D698" s="74"/>
      <c r="E698" s="74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396"/>
      <c r="Y698" s="396"/>
      <c r="Z698" s="396"/>
      <c r="AA698" s="396"/>
      <c r="AB698" s="74"/>
      <c r="AC698" s="1"/>
      <c r="AD698" s="1"/>
      <c r="AE698" s="1"/>
      <c r="AF698" s="1"/>
      <c r="AG698" s="1"/>
      <c r="AH698" s="1"/>
    </row>
    <row r="699" spans="2:34" ht="15.75" customHeight="1">
      <c r="B699" s="74"/>
      <c r="C699" s="408"/>
      <c r="D699" s="74"/>
      <c r="E699" s="74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396"/>
      <c r="Y699" s="396"/>
      <c r="Z699" s="396"/>
      <c r="AA699" s="396"/>
      <c r="AB699" s="74"/>
      <c r="AC699" s="1"/>
      <c r="AD699" s="1"/>
      <c r="AE699" s="1"/>
      <c r="AF699" s="1"/>
      <c r="AG699" s="1"/>
      <c r="AH699" s="1"/>
    </row>
    <row r="700" spans="2:34" ht="15.75" customHeight="1">
      <c r="B700" s="74"/>
      <c r="C700" s="408"/>
      <c r="D700" s="74"/>
      <c r="E700" s="74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396"/>
      <c r="Y700" s="396"/>
      <c r="Z700" s="396"/>
      <c r="AA700" s="396"/>
      <c r="AB700" s="74"/>
      <c r="AC700" s="1"/>
      <c r="AD700" s="1"/>
      <c r="AE700" s="1"/>
      <c r="AF700" s="1"/>
      <c r="AG700" s="1"/>
      <c r="AH700" s="1"/>
    </row>
    <row r="701" spans="2:34" ht="15.75" customHeight="1">
      <c r="B701" s="74"/>
      <c r="C701" s="408"/>
      <c r="D701" s="74"/>
      <c r="E701" s="74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396"/>
      <c r="Y701" s="396"/>
      <c r="Z701" s="396"/>
      <c r="AA701" s="396"/>
      <c r="AB701" s="74"/>
      <c r="AC701" s="1"/>
      <c r="AD701" s="1"/>
      <c r="AE701" s="1"/>
      <c r="AF701" s="1"/>
      <c r="AG701" s="1"/>
      <c r="AH701" s="1"/>
    </row>
    <row r="702" spans="2:34" ht="15.75" customHeight="1">
      <c r="B702" s="74"/>
      <c r="C702" s="408"/>
      <c r="D702" s="74"/>
      <c r="E702" s="74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396"/>
      <c r="Y702" s="396"/>
      <c r="Z702" s="396"/>
      <c r="AA702" s="396"/>
      <c r="AB702" s="74"/>
      <c r="AC702" s="1"/>
      <c r="AD702" s="1"/>
      <c r="AE702" s="1"/>
      <c r="AF702" s="1"/>
      <c r="AG702" s="1"/>
      <c r="AH702" s="1"/>
    </row>
    <row r="703" spans="2:34" ht="15.75" customHeight="1">
      <c r="B703" s="74"/>
      <c r="C703" s="408"/>
      <c r="D703" s="74"/>
      <c r="E703" s="74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396"/>
      <c r="Y703" s="396"/>
      <c r="Z703" s="396"/>
      <c r="AA703" s="396"/>
      <c r="AB703" s="74"/>
      <c r="AC703" s="1"/>
      <c r="AD703" s="1"/>
      <c r="AE703" s="1"/>
      <c r="AF703" s="1"/>
      <c r="AG703" s="1"/>
      <c r="AH703" s="1"/>
    </row>
    <row r="704" spans="2:34" ht="15.75" customHeight="1">
      <c r="B704" s="74"/>
      <c r="C704" s="408"/>
      <c r="D704" s="74"/>
      <c r="E704" s="74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396"/>
      <c r="Y704" s="396"/>
      <c r="Z704" s="396"/>
      <c r="AA704" s="396"/>
      <c r="AB704" s="74"/>
      <c r="AC704" s="1"/>
      <c r="AD704" s="1"/>
      <c r="AE704" s="1"/>
      <c r="AF704" s="1"/>
      <c r="AG704" s="1"/>
      <c r="AH704" s="1"/>
    </row>
    <row r="705" spans="2:34" ht="15.75" customHeight="1">
      <c r="B705" s="74"/>
      <c r="C705" s="408"/>
      <c r="D705" s="74"/>
      <c r="E705" s="74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396"/>
      <c r="Y705" s="396"/>
      <c r="Z705" s="396"/>
      <c r="AA705" s="396"/>
      <c r="AB705" s="74"/>
      <c r="AC705" s="1"/>
      <c r="AD705" s="1"/>
      <c r="AE705" s="1"/>
      <c r="AF705" s="1"/>
      <c r="AG705" s="1"/>
      <c r="AH705" s="1"/>
    </row>
    <row r="706" spans="2:34" ht="15.75" customHeight="1">
      <c r="B706" s="74"/>
      <c r="C706" s="408"/>
      <c r="D706" s="74"/>
      <c r="E706" s="74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396"/>
      <c r="Y706" s="396"/>
      <c r="Z706" s="396"/>
      <c r="AA706" s="396"/>
      <c r="AB706" s="74"/>
      <c r="AC706" s="1"/>
      <c r="AD706" s="1"/>
      <c r="AE706" s="1"/>
      <c r="AF706" s="1"/>
      <c r="AG706" s="1"/>
      <c r="AH706" s="1"/>
    </row>
    <row r="707" spans="2:34" ht="15.75" customHeight="1">
      <c r="B707" s="74"/>
      <c r="C707" s="408"/>
      <c r="D707" s="74"/>
      <c r="E707" s="74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396"/>
      <c r="Y707" s="396"/>
      <c r="Z707" s="396"/>
      <c r="AA707" s="396"/>
      <c r="AB707" s="74"/>
      <c r="AC707" s="1"/>
      <c r="AD707" s="1"/>
      <c r="AE707" s="1"/>
      <c r="AF707" s="1"/>
      <c r="AG707" s="1"/>
      <c r="AH707" s="1"/>
    </row>
    <row r="708" spans="2:34" ht="15.75" customHeight="1">
      <c r="B708" s="74"/>
      <c r="C708" s="408"/>
      <c r="D708" s="74"/>
      <c r="E708" s="74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396"/>
      <c r="Y708" s="396"/>
      <c r="Z708" s="396"/>
      <c r="AA708" s="396"/>
      <c r="AB708" s="74"/>
      <c r="AC708" s="1"/>
      <c r="AD708" s="1"/>
      <c r="AE708" s="1"/>
      <c r="AF708" s="1"/>
      <c r="AG708" s="1"/>
      <c r="AH708" s="1"/>
    </row>
    <row r="709" spans="2:34" ht="15.75" customHeight="1">
      <c r="B709" s="74"/>
      <c r="C709" s="408"/>
      <c r="D709" s="74"/>
      <c r="E709" s="74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396"/>
      <c r="Y709" s="396"/>
      <c r="Z709" s="396"/>
      <c r="AA709" s="396"/>
      <c r="AB709" s="74"/>
      <c r="AC709" s="1"/>
      <c r="AD709" s="1"/>
      <c r="AE709" s="1"/>
      <c r="AF709" s="1"/>
      <c r="AG709" s="1"/>
      <c r="AH709" s="1"/>
    </row>
    <row r="710" spans="2:34" ht="15.75" customHeight="1">
      <c r="B710" s="74"/>
      <c r="C710" s="408"/>
      <c r="D710" s="74"/>
      <c r="E710" s="74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396"/>
      <c r="Y710" s="396"/>
      <c r="Z710" s="396"/>
      <c r="AA710" s="396"/>
      <c r="AB710" s="74"/>
      <c r="AC710" s="1"/>
      <c r="AD710" s="1"/>
      <c r="AE710" s="1"/>
      <c r="AF710" s="1"/>
      <c r="AG710" s="1"/>
      <c r="AH710" s="1"/>
    </row>
    <row r="711" spans="2:34" ht="15.75" customHeight="1">
      <c r="B711" s="74"/>
      <c r="C711" s="408"/>
      <c r="D711" s="74"/>
      <c r="E711" s="74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396"/>
      <c r="Y711" s="396"/>
      <c r="Z711" s="396"/>
      <c r="AA711" s="396"/>
      <c r="AB711" s="74"/>
      <c r="AC711" s="1"/>
      <c r="AD711" s="1"/>
      <c r="AE711" s="1"/>
      <c r="AF711" s="1"/>
      <c r="AG711" s="1"/>
      <c r="AH711" s="1"/>
    </row>
    <row r="712" spans="2:34" ht="15.75" customHeight="1">
      <c r="B712" s="74"/>
      <c r="C712" s="408"/>
      <c r="D712" s="74"/>
      <c r="E712" s="74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396"/>
      <c r="Y712" s="396"/>
      <c r="Z712" s="396"/>
      <c r="AA712" s="396"/>
      <c r="AB712" s="74"/>
      <c r="AC712" s="1"/>
      <c r="AD712" s="1"/>
      <c r="AE712" s="1"/>
      <c r="AF712" s="1"/>
      <c r="AG712" s="1"/>
      <c r="AH712" s="1"/>
    </row>
    <row r="713" spans="2:34" ht="15.75" customHeight="1">
      <c r="B713" s="74"/>
      <c r="C713" s="408"/>
      <c r="D713" s="74"/>
      <c r="E713" s="74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396"/>
      <c r="Y713" s="396"/>
      <c r="Z713" s="396"/>
      <c r="AA713" s="396"/>
      <c r="AB713" s="74"/>
      <c r="AC713" s="1"/>
      <c r="AD713" s="1"/>
      <c r="AE713" s="1"/>
      <c r="AF713" s="1"/>
      <c r="AG713" s="1"/>
      <c r="AH713" s="1"/>
    </row>
    <row r="714" spans="2:34" ht="15.75" customHeight="1">
      <c r="B714" s="74"/>
      <c r="C714" s="408"/>
      <c r="D714" s="74"/>
      <c r="E714" s="74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396"/>
      <c r="Y714" s="396"/>
      <c r="Z714" s="396"/>
      <c r="AA714" s="396"/>
      <c r="AB714" s="74"/>
      <c r="AC714" s="1"/>
      <c r="AD714" s="1"/>
      <c r="AE714" s="1"/>
      <c r="AF714" s="1"/>
      <c r="AG714" s="1"/>
      <c r="AH714" s="1"/>
    </row>
    <row r="715" spans="2:34" ht="15.75" customHeight="1">
      <c r="B715" s="74"/>
      <c r="C715" s="408"/>
      <c r="D715" s="74"/>
      <c r="E715" s="74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396"/>
      <c r="Y715" s="396"/>
      <c r="Z715" s="396"/>
      <c r="AA715" s="396"/>
      <c r="AB715" s="74"/>
      <c r="AC715" s="1"/>
      <c r="AD715" s="1"/>
      <c r="AE715" s="1"/>
      <c r="AF715" s="1"/>
      <c r="AG715" s="1"/>
      <c r="AH715" s="1"/>
    </row>
    <row r="716" spans="2:34" ht="15.75" customHeight="1">
      <c r="B716" s="74"/>
      <c r="C716" s="408"/>
      <c r="D716" s="74"/>
      <c r="E716" s="74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396"/>
      <c r="Y716" s="396"/>
      <c r="Z716" s="396"/>
      <c r="AA716" s="396"/>
      <c r="AB716" s="74"/>
      <c r="AC716" s="1"/>
      <c r="AD716" s="1"/>
      <c r="AE716" s="1"/>
      <c r="AF716" s="1"/>
      <c r="AG716" s="1"/>
      <c r="AH716" s="1"/>
    </row>
    <row r="717" spans="2:34" ht="15.75" customHeight="1">
      <c r="B717" s="74"/>
      <c r="C717" s="435"/>
      <c r="D717" s="74"/>
      <c r="E717" s="74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396"/>
      <c r="Y717" s="396"/>
      <c r="Z717" s="396"/>
      <c r="AA717" s="396"/>
      <c r="AB717" s="74"/>
      <c r="AC717" s="1"/>
      <c r="AD717" s="1"/>
      <c r="AE717" s="1"/>
      <c r="AF717" s="1"/>
      <c r="AG717" s="1"/>
      <c r="AH717" s="1"/>
    </row>
    <row r="718" spans="2:34" ht="15.75" customHeight="1">
      <c r="B718" s="74"/>
      <c r="C718" s="435"/>
      <c r="D718" s="74"/>
      <c r="E718" s="74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396"/>
      <c r="Y718" s="396"/>
      <c r="Z718" s="396"/>
      <c r="AA718" s="396"/>
      <c r="AB718" s="74"/>
      <c r="AC718" s="1"/>
      <c r="AD718" s="1"/>
      <c r="AE718" s="1"/>
      <c r="AF718" s="1"/>
      <c r="AG718" s="1"/>
      <c r="AH718" s="1"/>
    </row>
    <row r="719" spans="2:34" ht="15.75" customHeight="1">
      <c r="B719" s="74"/>
      <c r="C719" s="435"/>
      <c r="D719" s="74"/>
      <c r="E719" s="74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396"/>
      <c r="Y719" s="396"/>
      <c r="Z719" s="396"/>
      <c r="AA719" s="396"/>
      <c r="AB719" s="74"/>
      <c r="AC719" s="1"/>
      <c r="AD719" s="1"/>
      <c r="AE719" s="1"/>
      <c r="AF719" s="1"/>
      <c r="AG719" s="1"/>
      <c r="AH719" s="1"/>
    </row>
    <row r="720" spans="2:34" ht="15.75" customHeight="1">
      <c r="B720" s="74"/>
      <c r="C720" s="435"/>
      <c r="D720" s="74"/>
      <c r="E720" s="74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396"/>
      <c r="Y720" s="396"/>
      <c r="Z720" s="396"/>
      <c r="AA720" s="396"/>
      <c r="AB720" s="74"/>
      <c r="AC720" s="1"/>
      <c r="AD720" s="1"/>
      <c r="AE720" s="1"/>
      <c r="AF720" s="1"/>
      <c r="AG720" s="1"/>
      <c r="AH720" s="1"/>
    </row>
    <row r="721" spans="2:34" ht="15.75" customHeight="1">
      <c r="B721" s="74"/>
      <c r="C721" s="435"/>
      <c r="D721" s="74"/>
      <c r="E721" s="74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396"/>
      <c r="Y721" s="396"/>
      <c r="Z721" s="396"/>
      <c r="AA721" s="396"/>
      <c r="AB721" s="74"/>
      <c r="AC721" s="1"/>
      <c r="AD721" s="1"/>
      <c r="AE721" s="1"/>
      <c r="AF721" s="1"/>
      <c r="AG721" s="1"/>
      <c r="AH721" s="1"/>
    </row>
    <row r="722" spans="2:34" ht="15.75" customHeight="1">
      <c r="AC722" s="4"/>
    </row>
    <row r="723" spans="2:34" ht="15.75" customHeight="1">
      <c r="AC723" s="4"/>
    </row>
    <row r="724" spans="2:34" ht="15.75" customHeight="1">
      <c r="AC724" s="4"/>
    </row>
    <row r="725" spans="2:34" ht="15.75" customHeight="1">
      <c r="AC725" s="4"/>
    </row>
    <row r="726" spans="2:34" ht="15.75" customHeight="1">
      <c r="AC726" s="4"/>
    </row>
    <row r="727" spans="2:34" ht="15.75" customHeight="1">
      <c r="AC727" s="4"/>
    </row>
    <row r="728" spans="2:34" ht="15.75" customHeight="1">
      <c r="AC728" s="4"/>
    </row>
    <row r="729" spans="2:34" ht="15.75" customHeight="1">
      <c r="AC729" s="4"/>
    </row>
    <row r="730" spans="2:34" ht="15.75" customHeight="1">
      <c r="AC730" s="4"/>
    </row>
    <row r="731" spans="2:34" ht="15.75" customHeight="1">
      <c r="AC731" s="4"/>
    </row>
    <row r="732" spans="2:34" ht="15.75" customHeight="1">
      <c r="AC732" s="4"/>
    </row>
    <row r="733" spans="2:34" ht="15.75" customHeight="1">
      <c r="AC733" s="4"/>
    </row>
    <row r="734" spans="2:34" ht="15.75" customHeight="1">
      <c r="AC734" s="4"/>
    </row>
    <row r="735" spans="2:34" ht="15.75" customHeight="1">
      <c r="AC735" s="4"/>
    </row>
    <row r="736" spans="2:34" ht="15.75" customHeight="1">
      <c r="AC736" s="4"/>
    </row>
    <row r="737" spans="29:29" ht="15.75" customHeight="1">
      <c r="AC737" s="4"/>
    </row>
    <row r="738" spans="29:29" ht="15.75" customHeight="1">
      <c r="AC738" s="4"/>
    </row>
    <row r="739" spans="29:29" ht="15.75" customHeight="1">
      <c r="AC739" s="4"/>
    </row>
    <row r="740" spans="29:29" ht="15.75" customHeight="1">
      <c r="AC740" s="4"/>
    </row>
    <row r="741" spans="29:29" ht="15.75" customHeight="1">
      <c r="AC741" s="4"/>
    </row>
    <row r="742" spans="29:29" ht="15.75" customHeight="1">
      <c r="AC742" s="4"/>
    </row>
    <row r="743" spans="29:29" ht="15.75" customHeight="1">
      <c r="AC743" s="4"/>
    </row>
    <row r="744" spans="29:29" ht="15.75" customHeight="1">
      <c r="AC744" s="4"/>
    </row>
    <row r="745" spans="29:29" ht="15.75" customHeight="1">
      <c r="AC745" s="4"/>
    </row>
    <row r="746" spans="29:29" ht="15.75" customHeight="1">
      <c r="AC746" s="4"/>
    </row>
    <row r="747" spans="29:29" ht="15.75" customHeight="1">
      <c r="AC747" s="4"/>
    </row>
    <row r="748" spans="29:29" ht="15.75" customHeight="1">
      <c r="AC748" s="4"/>
    </row>
    <row r="749" spans="29:29" ht="15.75" customHeight="1">
      <c r="AC749" s="4"/>
    </row>
    <row r="750" spans="29:29" ht="15.75" customHeight="1">
      <c r="AC750" s="4"/>
    </row>
    <row r="751" spans="29:29" ht="15.75" customHeight="1">
      <c r="AC751" s="4"/>
    </row>
    <row r="752" spans="29:29" ht="15.75" customHeight="1">
      <c r="AC752" s="4"/>
    </row>
    <row r="753" spans="29:29" ht="15.75" customHeight="1">
      <c r="AC753" s="4"/>
    </row>
    <row r="754" spans="29:29" ht="15.75" customHeight="1">
      <c r="AC754" s="4"/>
    </row>
    <row r="755" spans="29:29" ht="15.75" customHeight="1">
      <c r="AC755" s="4"/>
    </row>
    <row r="756" spans="29:29" ht="15.75" customHeight="1">
      <c r="AC756" s="4"/>
    </row>
    <row r="757" spans="29:29" ht="15.75" customHeight="1">
      <c r="AC757" s="4"/>
    </row>
    <row r="758" spans="29:29" ht="15.75" customHeight="1">
      <c r="AC758" s="4"/>
    </row>
    <row r="759" spans="29:29" ht="15.75" customHeight="1">
      <c r="AC759" s="4"/>
    </row>
    <row r="760" spans="29:29" ht="15.75" customHeight="1">
      <c r="AC760" s="4"/>
    </row>
    <row r="761" spans="29:29" ht="15.75" customHeight="1">
      <c r="AC761" s="4"/>
    </row>
    <row r="762" spans="29:29" ht="15.75" customHeight="1">
      <c r="AC762" s="4"/>
    </row>
    <row r="763" spans="29:29" ht="15.75" customHeight="1">
      <c r="AC763" s="4"/>
    </row>
    <row r="764" spans="29:29" ht="15.75" customHeight="1">
      <c r="AC764" s="4"/>
    </row>
    <row r="765" spans="29:29" ht="15.75" customHeight="1">
      <c r="AC765" s="4"/>
    </row>
    <row r="766" spans="29:29" ht="15.75" customHeight="1">
      <c r="AC766" s="4"/>
    </row>
    <row r="767" spans="29:29" ht="15.75" customHeight="1">
      <c r="AC767" s="4"/>
    </row>
    <row r="768" spans="29:29" ht="15.75" customHeight="1">
      <c r="AC768" s="4"/>
    </row>
    <row r="769" spans="29:29" ht="15.75" customHeight="1">
      <c r="AC769" s="4"/>
    </row>
    <row r="770" spans="29:29" ht="15.75" customHeight="1">
      <c r="AC770" s="4"/>
    </row>
    <row r="771" spans="29:29" ht="15.75" customHeight="1">
      <c r="AC771" s="4"/>
    </row>
    <row r="772" spans="29:29" ht="15.75" customHeight="1">
      <c r="AC772" s="4"/>
    </row>
    <row r="773" spans="29:29" ht="15.75" customHeight="1">
      <c r="AC773" s="4"/>
    </row>
    <row r="774" spans="29:29" ht="15.75" customHeight="1">
      <c r="AC774" s="4"/>
    </row>
    <row r="775" spans="29:29" ht="15.75" customHeight="1">
      <c r="AC775" s="4"/>
    </row>
    <row r="776" spans="29:29" ht="15.75" customHeight="1">
      <c r="AC776" s="4"/>
    </row>
    <row r="777" spans="29:29" ht="15.75" customHeight="1">
      <c r="AC777" s="4"/>
    </row>
    <row r="778" spans="29:29" ht="15.75" customHeight="1">
      <c r="AC778" s="4"/>
    </row>
    <row r="779" spans="29:29" ht="15.75" customHeight="1">
      <c r="AC779" s="4"/>
    </row>
    <row r="780" spans="29:29" ht="15.75" customHeight="1">
      <c r="AC780" s="4"/>
    </row>
    <row r="781" spans="29:29" ht="15.75" customHeight="1">
      <c r="AC781" s="4"/>
    </row>
    <row r="782" spans="29:29" ht="15.75" customHeight="1">
      <c r="AC782" s="4"/>
    </row>
    <row r="783" spans="29:29" ht="15.75" customHeight="1">
      <c r="AC783" s="4"/>
    </row>
    <row r="784" spans="29:29" ht="15.75" customHeight="1">
      <c r="AC784" s="4"/>
    </row>
    <row r="785" spans="29:29" ht="15.75" customHeight="1">
      <c r="AC785" s="4"/>
    </row>
    <row r="786" spans="29:29" ht="15.75" customHeight="1">
      <c r="AC786" s="4"/>
    </row>
    <row r="787" spans="29:29" ht="15.75" customHeight="1">
      <c r="AC787" s="4"/>
    </row>
    <row r="788" spans="29:29" ht="15.75" customHeight="1">
      <c r="AC788" s="4"/>
    </row>
    <row r="789" spans="29:29" ht="15.75" customHeight="1">
      <c r="AC789" s="4"/>
    </row>
    <row r="790" spans="29:29" ht="15.75" customHeight="1">
      <c r="AC790" s="4"/>
    </row>
    <row r="791" spans="29:29" ht="15.75" customHeight="1">
      <c r="AC791" s="4"/>
    </row>
    <row r="792" spans="29:29" ht="15.75" customHeight="1">
      <c r="AC792" s="4"/>
    </row>
    <row r="793" spans="29:29" ht="15.75" customHeight="1">
      <c r="AC793" s="4"/>
    </row>
    <row r="794" spans="29:29" ht="15.75" customHeight="1">
      <c r="AC794" s="4"/>
    </row>
    <row r="795" spans="29:29" ht="15.75" customHeight="1">
      <c r="AC795" s="4"/>
    </row>
    <row r="796" spans="29:29" ht="15.75" customHeight="1">
      <c r="AC796" s="4"/>
    </row>
    <row r="797" spans="29:29" ht="15.75" customHeight="1">
      <c r="AC797" s="4"/>
    </row>
    <row r="798" spans="29:29" ht="15.75" customHeight="1">
      <c r="AC798" s="4"/>
    </row>
    <row r="799" spans="29:29" ht="15.75" customHeight="1">
      <c r="AC799" s="4"/>
    </row>
    <row r="800" spans="29:29" ht="15.75" customHeight="1">
      <c r="AC800" s="4"/>
    </row>
    <row r="801" spans="29:29" ht="15.75" customHeight="1">
      <c r="AC801" s="4"/>
    </row>
    <row r="802" spans="29:29" ht="15.75" customHeight="1">
      <c r="AC802" s="4"/>
    </row>
    <row r="803" spans="29:29" ht="15.75" customHeight="1">
      <c r="AC803" s="4"/>
    </row>
    <row r="804" spans="29:29" ht="15.75" customHeight="1">
      <c r="AC804" s="4"/>
    </row>
    <row r="805" spans="29:29" ht="15.75" customHeight="1">
      <c r="AC805" s="4"/>
    </row>
    <row r="806" spans="29:29" ht="15.75" customHeight="1">
      <c r="AC806" s="4"/>
    </row>
    <row r="807" spans="29:29" ht="15.75" customHeight="1">
      <c r="AC807" s="4"/>
    </row>
    <row r="808" spans="29:29" ht="15.75" customHeight="1">
      <c r="AC808" s="4"/>
    </row>
    <row r="809" spans="29:29" ht="15.75" customHeight="1">
      <c r="AC809" s="4"/>
    </row>
    <row r="810" spans="29:29" ht="15.75" customHeight="1">
      <c r="AC810" s="4"/>
    </row>
    <row r="811" spans="29:29" ht="15.75" customHeight="1">
      <c r="AC811" s="4"/>
    </row>
    <row r="812" spans="29:29" ht="15.75" customHeight="1">
      <c r="AC812" s="4"/>
    </row>
    <row r="813" spans="29:29" ht="15.75" customHeight="1">
      <c r="AC813" s="4"/>
    </row>
    <row r="814" spans="29:29" ht="15.75" customHeight="1">
      <c r="AC814" s="4"/>
    </row>
    <row r="815" spans="29:29" ht="15.75" customHeight="1">
      <c r="AC815" s="4"/>
    </row>
    <row r="816" spans="29:29" ht="15.75" customHeight="1">
      <c r="AC816" s="4"/>
    </row>
    <row r="817" spans="29:29" ht="15.75" customHeight="1">
      <c r="AC817" s="4"/>
    </row>
    <row r="818" spans="29:29" ht="15.75" customHeight="1">
      <c r="AC818" s="4"/>
    </row>
    <row r="819" spans="29:29" ht="15.75" customHeight="1">
      <c r="AC819" s="4"/>
    </row>
    <row r="820" spans="29:29" ht="15.75" customHeight="1">
      <c r="AC820" s="4"/>
    </row>
    <row r="821" spans="29:29" ht="15.75" customHeight="1">
      <c r="AC821" s="4"/>
    </row>
    <row r="822" spans="29:29" ht="15.75" customHeight="1">
      <c r="AC822" s="4"/>
    </row>
    <row r="823" spans="29:29" ht="15.75" customHeight="1">
      <c r="AC823" s="4"/>
    </row>
    <row r="824" spans="29:29" ht="15.75" customHeight="1">
      <c r="AC824" s="4"/>
    </row>
    <row r="825" spans="29:29" ht="15.75" customHeight="1">
      <c r="AC825" s="4"/>
    </row>
    <row r="826" spans="29:29" ht="15.75" customHeight="1">
      <c r="AC826" s="4"/>
    </row>
    <row r="827" spans="29:29" ht="15.75" customHeight="1">
      <c r="AC827" s="4"/>
    </row>
    <row r="828" spans="29:29" ht="15.75" customHeight="1">
      <c r="AC828" s="4"/>
    </row>
    <row r="829" spans="29:29" ht="15.75" customHeight="1">
      <c r="AC829" s="4"/>
    </row>
    <row r="830" spans="29:29" ht="15.75" customHeight="1">
      <c r="AC830" s="4"/>
    </row>
    <row r="831" spans="29:29" ht="15.75" customHeight="1">
      <c r="AC831" s="4"/>
    </row>
    <row r="832" spans="29:29" ht="15.75" customHeight="1">
      <c r="AC832" s="4"/>
    </row>
    <row r="833" spans="29:29" ht="15.75" customHeight="1">
      <c r="AC833" s="4"/>
    </row>
    <row r="834" spans="29:29" ht="15.75" customHeight="1">
      <c r="AC834" s="4"/>
    </row>
    <row r="835" spans="29:29" ht="15.75" customHeight="1">
      <c r="AC835" s="4"/>
    </row>
    <row r="836" spans="29:29" ht="15.75" customHeight="1">
      <c r="AC836" s="4"/>
    </row>
    <row r="837" spans="29:29" ht="15.75" customHeight="1">
      <c r="AC837" s="4"/>
    </row>
    <row r="838" spans="29:29" ht="15.75" customHeight="1">
      <c r="AC838" s="4"/>
    </row>
    <row r="839" spans="29:29" ht="15.75" customHeight="1">
      <c r="AC839" s="4"/>
    </row>
    <row r="840" spans="29:29" ht="15.75" customHeight="1">
      <c r="AC840" s="4"/>
    </row>
    <row r="841" spans="29:29" ht="15.75" customHeight="1">
      <c r="AC841" s="4"/>
    </row>
    <row r="842" spans="29:29" ht="15.75" customHeight="1">
      <c r="AC842" s="4"/>
    </row>
    <row r="843" spans="29:29" ht="15.75" customHeight="1">
      <c r="AC843" s="4"/>
    </row>
    <row r="844" spans="29:29" ht="15.75" customHeight="1">
      <c r="AC844" s="4"/>
    </row>
    <row r="845" spans="29:29" ht="15.75" customHeight="1">
      <c r="AC845" s="4"/>
    </row>
    <row r="846" spans="29:29" ht="15.75" customHeight="1">
      <c r="AC846" s="4"/>
    </row>
    <row r="847" spans="29:29" ht="15.75" customHeight="1">
      <c r="AC847" s="4"/>
    </row>
    <row r="848" spans="29:29" ht="15.75" customHeight="1">
      <c r="AC848" s="4"/>
    </row>
    <row r="849" spans="29:29" ht="15.75" customHeight="1">
      <c r="AC849" s="4"/>
    </row>
    <row r="850" spans="29:29" ht="15.75" customHeight="1">
      <c r="AC850" s="4"/>
    </row>
    <row r="851" spans="29:29" ht="15.75" customHeight="1">
      <c r="AC851" s="4"/>
    </row>
    <row r="852" spans="29:29" ht="15.75" customHeight="1">
      <c r="AC852" s="4"/>
    </row>
    <row r="853" spans="29:29" ht="15.75" customHeight="1">
      <c r="AC853" s="4"/>
    </row>
    <row r="854" spans="29:29" ht="15.75" customHeight="1">
      <c r="AC854" s="4"/>
    </row>
    <row r="855" spans="29:29" ht="15.75" customHeight="1">
      <c r="AC855" s="4"/>
    </row>
    <row r="856" spans="29:29" ht="15.75" customHeight="1">
      <c r="AC856" s="4"/>
    </row>
    <row r="857" spans="29:29" ht="15.75" customHeight="1">
      <c r="AC857" s="4"/>
    </row>
    <row r="858" spans="29:29" ht="15.75" customHeight="1">
      <c r="AC858" s="4"/>
    </row>
    <row r="859" spans="29:29" ht="15.75" customHeight="1">
      <c r="AC859" s="4"/>
    </row>
    <row r="860" spans="29:29" ht="15.75" customHeight="1">
      <c r="AC860" s="4"/>
    </row>
    <row r="861" spans="29:29" ht="15.75" customHeight="1">
      <c r="AC861" s="4"/>
    </row>
    <row r="862" spans="29:29" ht="15.75" customHeight="1">
      <c r="AC862" s="4"/>
    </row>
    <row r="863" spans="29:29" ht="15.75" customHeight="1">
      <c r="AC863" s="4"/>
    </row>
    <row r="864" spans="29:29" ht="15.75" customHeight="1">
      <c r="AC864" s="4"/>
    </row>
    <row r="865" spans="29:29" ht="15.75" customHeight="1">
      <c r="AC865" s="4"/>
    </row>
    <row r="866" spans="29:29" ht="15.75" customHeight="1">
      <c r="AC866" s="4"/>
    </row>
    <row r="867" spans="29:29" ht="15.75" customHeight="1">
      <c r="AC867" s="4"/>
    </row>
    <row r="868" spans="29:29" ht="15.75" customHeight="1">
      <c r="AC868" s="4"/>
    </row>
    <row r="869" spans="29:29" ht="15.75" customHeight="1">
      <c r="AC869" s="4"/>
    </row>
    <row r="870" spans="29:29" ht="15.75" customHeight="1">
      <c r="AC870" s="4"/>
    </row>
    <row r="871" spans="29:29" ht="15.75" customHeight="1">
      <c r="AC871" s="4"/>
    </row>
    <row r="872" spans="29:29" ht="15.75" customHeight="1">
      <c r="AC872" s="4"/>
    </row>
    <row r="873" spans="29:29" ht="15.75" customHeight="1">
      <c r="AC873" s="4"/>
    </row>
    <row r="874" spans="29:29" ht="15.75" customHeight="1">
      <c r="AC874" s="4"/>
    </row>
    <row r="875" spans="29:29" ht="15.75" customHeight="1">
      <c r="AC875" s="4"/>
    </row>
    <row r="876" spans="29:29" ht="15.75" customHeight="1">
      <c r="AC876" s="4"/>
    </row>
    <row r="877" spans="29:29" ht="15.75" customHeight="1">
      <c r="AC877" s="4"/>
    </row>
    <row r="878" spans="29:29" ht="15.75" customHeight="1">
      <c r="AC878" s="4"/>
    </row>
    <row r="879" spans="29:29" ht="15.75" customHeight="1">
      <c r="AC879" s="4"/>
    </row>
    <row r="880" spans="29:29" ht="15.75" customHeight="1">
      <c r="AC880" s="4"/>
    </row>
    <row r="881" spans="29:29" ht="15.75" customHeight="1">
      <c r="AC881" s="4"/>
    </row>
    <row r="882" spans="29:29" ht="15.75" customHeight="1">
      <c r="AC882" s="4"/>
    </row>
    <row r="883" spans="29:29" ht="15.75" customHeight="1">
      <c r="AC883" s="4"/>
    </row>
    <row r="884" spans="29:29" ht="15.75" customHeight="1">
      <c r="AC884" s="4"/>
    </row>
    <row r="885" spans="29:29" ht="15.75" customHeight="1">
      <c r="AC885" s="4"/>
    </row>
    <row r="886" spans="29:29" ht="15.75" customHeight="1">
      <c r="AC886" s="4"/>
    </row>
    <row r="887" spans="29:29" ht="15.75" customHeight="1">
      <c r="AC887" s="4"/>
    </row>
    <row r="888" spans="29:29" ht="15.75" customHeight="1">
      <c r="AC888" s="4"/>
    </row>
    <row r="889" spans="29:29" ht="15.75" customHeight="1">
      <c r="AC889" s="4"/>
    </row>
    <row r="890" spans="29:29" ht="15.75" customHeight="1">
      <c r="AC890" s="4"/>
    </row>
    <row r="891" spans="29:29" ht="15.75" customHeight="1">
      <c r="AC891" s="4"/>
    </row>
    <row r="892" spans="29:29" ht="15.75" customHeight="1">
      <c r="AC892" s="4"/>
    </row>
    <row r="893" spans="29:29" ht="15.75" customHeight="1">
      <c r="AC893" s="4"/>
    </row>
    <row r="894" spans="29:29" ht="15.75" customHeight="1">
      <c r="AC894" s="4"/>
    </row>
    <row r="895" spans="29:29" ht="15.75" customHeight="1">
      <c r="AC895" s="4"/>
    </row>
    <row r="896" spans="29:29" ht="15.75" customHeight="1">
      <c r="AC896" s="4"/>
    </row>
    <row r="897" spans="29:29" ht="15.75" customHeight="1">
      <c r="AC897" s="4"/>
    </row>
    <row r="898" spans="29:29" ht="15.75" customHeight="1">
      <c r="AC898" s="4"/>
    </row>
    <row r="899" spans="29:29" ht="15.75" customHeight="1">
      <c r="AC899" s="4"/>
    </row>
    <row r="900" spans="29:29" ht="15.75" customHeight="1">
      <c r="AC900" s="4"/>
    </row>
    <row r="901" spans="29:29" ht="15.75" customHeight="1">
      <c r="AC901" s="4"/>
    </row>
    <row r="902" spans="29:29" ht="15.75" customHeight="1">
      <c r="AC902" s="4"/>
    </row>
    <row r="903" spans="29:29" ht="15.75" customHeight="1">
      <c r="AC903" s="4"/>
    </row>
    <row r="904" spans="29:29" ht="15.75" customHeight="1">
      <c r="AC904" s="4"/>
    </row>
    <row r="905" spans="29:29" ht="15.75" customHeight="1">
      <c r="AC905" s="4"/>
    </row>
    <row r="906" spans="29:29" ht="15.75" customHeight="1">
      <c r="AC906" s="4"/>
    </row>
    <row r="907" spans="29:29" ht="15.75" customHeight="1">
      <c r="AC907" s="4"/>
    </row>
    <row r="908" spans="29:29" ht="15.75" customHeight="1">
      <c r="AC908" s="4"/>
    </row>
    <row r="909" spans="29:29" ht="15.75" customHeight="1">
      <c r="AC909" s="4"/>
    </row>
    <row r="910" spans="29:29" ht="15.75" customHeight="1">
      <c r="AC910" s="4"/>
    </row>
    <row r="911" spans="29:29" ht="15.75" customHeight="1">
      <c r="AC911" s="4"/>
    </row>
    <row r="912" spans="29:29" ht="15.75" customHeight="1">
      <c r="AC912" s="4"/>
    </row>
    <row r="913" spans="29:29" ht="15.75" customHeight="1">
      <c r="AC913" s="4"/>
    </row>
    <row r="914" spans="29:29" ht="15.75" customHeight="1">
      <c r="AC914" s="4"/>
    </row>
    <row r="915" spans="29:29" ht="15.75" customHeight="1">
      <c r="AC915" s="4"/>
    </row>
    <row r="916" spans="29:29" ht="15.75" customHeight="1">
      <c r="AC916" s="4"/>
    </row>
    <row r="917" spans="29:29" ht="15.75" customHeight="1">
      <c r="AC917" s="4"/>
    </row>
    <row r="918" spans="29:29" ht="15.75" customHeight="1">
      <c r="AC918" s="4"/>
    </row>
    <row r="919" spans="29:29" ht="15.75" customHeight="1">
      <c r="AC919" s="4"/>
    </row>
    <row r="920" spans="29:29" ht="15.75" customHeight="1">
      <c r="AC920" s="4"/>
    </row>
    <row r="921" spans="29:29" ht="15.75" customHeight="1">
      <c r="AC921" s="4"/>
    </row>
    <row r="922" spans="29:29" ht="15.75" customHeight="1">
      <c r="AC922" s="4"/>
    </row>
    <row r="923" spans="29:29" ht="15.75" customHeight="1">
      <c r="AC923" s="4"/>
    </row>
    <row r="924" spans="29:29" ht="15.75" customHeight="1">
      <c r="AC924" s="4"/>
    </row>
    <row r="925" spans="29:29" ht="15.75" customHeight="1">
      <c r="AC925" s="4"/>
    </row>
    <row r="926" spans="29:29" ht="15.75" customHeight="1">
      <c r="AC926" s="4"/>
    </row>
    <row r="927" spans="29:29" ht="15.75" customHeight="1">
      <c r="AC927" s="4"/>
    </row>
    <row r="928" spans="29:29" ht="15.75" customHeight="1">
      <c r="AC928" s="4"/>
    </row>
    <row r="929" spans="29:29" ht="15.75" customHeight="1">
      <c r="AC929" s="4"/>
    </row>
    <row r="930" spans="29:29" ht="15.75" customHeight="1">
      <c r="AC930" s="4"/>
    </row>
    <row r="931" spans="29:29" ht="15.75" customHeight="1">
      <c r="AC931" s="4"/>
    </row>
    <row r="932" spans="29:29" ht="15.75" customHeight="1">
      <c r="AC932" s="4"/>
    </row>
    <row r="933" spans="29:29" ht="15.75" customHeight="1">
      <c r="AC933" s="4"/>
    </row>
    <row r="934" spans="29:29" ht="15.75" customHeight="1">
      <c r="AC934" s="4"/>
    </row>
    <row r="935" spans="29:29" ht="15.75" customHeight="1">
      <c r="AC935" s="4"/>
    </row>
    <row r="936" spans="29:29" ht="15.75" customHeight="1">
      <c r="AC936" s="4"/>
    </row>
    <row r="937" spans="29:29" ht="15.75" customHeight="1">
      <c r="AC937" s="4"/>
    </row>
    <row r="938" spans="29:29" ht="15.75" customHeight="1">
      <c r="AC938" s="4"/>
    </row>
    <row r="939" spans="29:29" ht="15.75" customHeight="1">
      <c r="AC939" s="4"/>
    </row>
    <row r="940" spans="29:29" ht="15.75" customHeight="1">
      <c r="AC940" s="4"/>
    </row>
    <row r="941" spans="29:29" ht="15.75" customHeight="1">
      <c r="AC941" s="4"/>
    </row>
    <row r="942" spans="29:29" ht="15.75" customHeight="1">
      <c r="AC942" s="4"/>
    </row>
    <row r="943" spans="29:29" ht="15.75" customHeight="1">
      <c r="AC943" s="4"/>
    </row>
    <row r="944" spans="29:29" ht="15.75" customHeight="1">
      <c r="AC944" s="4"/>
    </row>
    <row r="945" spans="29:29" ht="15.75" customHeight="1">
      <c r="AC945" s="4"/>
    </row>
    <row r="946" spans="29:29" ht="15.75" customHeight="1">
      <c r="AC946" s="4"/>
    </row>
    <row r="947" spans="29:29" ht="15.75" customHeight="1">
      <c r="AC947" s="4"/>
    </row>
    <row r="948" spans="29:29" ht="15.75" customHeight="1">
      <c r="AC948" s="4"/>
    </row>
    <row r="949" spans="29:29" ht="15.75" customHeight="1">
      <c r="AC949" s="4"/>
    </row>
    <row r="950" spans="29:29" ht="15.75" customHeight="1">
      <c r="AC950" s="4"/>
    </row>
    <row r="951" spans="29:29" ht="15.75" customHeight="1">
      <c r="AC951" s="4"/>
    </row>
    <row r="952" spans="29:29" ht="15.75" customHeight="1">
      <c r="AC952" s="4"/>
    </row>
    <row r="953" spans="29:29" ht="15.75" customHeight="1">
      <c r="AC953" s="4"/>
    </row>
    <row r="954" spans="29:29" ht="15.75" customHeight="1">
      <c r="AC954" s="4"/>
    </row>
    <row r="955" spans="29:29" ht="15.75" customHeight="1">
      <c r="AC955" s="4"/>
    </row>
    <row r="956" spans="29:29" ht="15.75" customHeight="1">
      <c r="AC956" s="4"/>
    </row>
    <row r="957" spans="29:29" ht="15.75" customHeight="1">
      <c r="AC957" s="4"/>
    </row>
    <row r="958" spans="29:29" ht="15.75" customHeight="1">
      <c r="AC958" s="4"/>
    </row>
    <row r="959" spans="29:29" ht="15.75" customHeight="1">
      <c r="AC959" s="4"/>
    </row>
    <row r="960" spans="29:29" ht="15.75" customHeight="1">
      <c r="AC960" s="4"/>
    </row>
    <row r="961" spans="29:29" ht="15.75" customHeight="1">
      <c r="AC961" s="4"/>
    </row>
    <row r="962" spans="29:29" ht="15.75" customHeight="1">
      <c r="AC962" s="4"/>
    </row>
    <row r="963" spans="29:29" ht="15.75" customHeight="1">
      <c r="AC963" s="4"/>
    </row>
    <row r="964" spans="29:29" ht="15.75" customHeight="1">
      <c r="AC964" s="4"/>
    </row>
    <row r="965" spans="29:29" ht="15.75" customHeight="1">
      <c r="AC965" s="4"/>
    </row>
    <row r="966" spans="29:29" ht="15.75" customHeight="1">
      <c r="AC966" s="4"/>
    </row>
    <row r="967" spans="29:29" ht="15.75" customHeight="1">
      <c r="AC967" s="4"/>
    </row>
    <row r="968" spans="29:29" ht="15.75" customHeight="1">
      <c r="AC968" s="4"/>
    </row>
    <row r="969" spans="29:29" ht="15.75" customHeight="1">
      <c r="AC969" s="4"/>
    </row>
    <row r="970" spans="29:29" ht="15.75" customHeight="1">
      <c r="AC970" s="4"/>
    </row>
    <row r="971" spans="29:29" ht="15.75" customHeight="1">
      <c r="AC971" s="4"/>
    </row>
    <row r="972" spans="29:29" ht="15.75" customHeight="1">
      <c r="AC972" s="4"/>
    </row>
    <row r="973" spans="29:29" ht="15.75" customHeight="1">
      <c r="AC973" s="4"/>
    </row>
    <row r="974" spans="29:29" ht="15.75" customHeight="1">
      <c r="AC974" s="4"/>
    </row>
    <row r="975" spans="29:29" ht="15.75" customHeight="1">
      <c r="AC975" s="4"/>
    </row>
    <row r="976" spans="29:29" ht="15.75" customHeight="1">
      <c r="AC976" s="4"/>
    </row>
    <row r="977" spans="29:29" ht="15.75" customHeight="1">
      <c r="AC977" s="4"/>
    </row>
    <row r="978" spans="29:29" ht="15.75" customHeight="1">
      <c r="AC978" s="4"/>
    </row>
    <row r="979" spans="29:29" ht="15.75" customHeight="1">
      <c r="AC979" s="4"/>
    </row>
    <row r="980" spans="29:29" ht="15.75" customHeight="1">
      <c r="AC980" s="4"/>
    </row>
    <row r="981" spans="29:29" ht="15.75" customHeight="1">
      <c r="AC981" s="4"/>
    </row>
    <row r="982" spans="29:29" ht="15.75" customHeight="1">
      <c r="AC982" s="4"/>
    </row>
    <row r="983" spans="29:29" ht="15.75" customHeight="1">
      <c r="AC983" s="4"/>
    </row>
    <row r="984" spans="29:29" ht="15.75" customHeight="1">
      <c r="AC984" s="4"/>
    </row>
    <row r="985" spans="29:29" ht="15.75" customHeight="1">
      <c r="AC985" s="4"/>
    </row>
    <row r="986" spans="29:29" ht="15.75" customHeight="1">
      <c r="AC986" s="4"/>
    </row>
    <row r="987" spans="29:29" ht="15.75" customHeight="1">
      <c r="AC987" s="4"/>
    </row>
    <row r="988" spans="29:29" ht="15.75" customHeight="1">
      <c r="AC988" s="4"/>
    </row>
    <row r="989" spans="29:29" ht="15.75" customHeight="1">
      <c r="AC989" s="4"/>
    </row>
    <row r="990" spans="29:29" ht="15.75" customHeight="1">
      <c r="AC990" s="4"/>
    </row>
    <row r="991" spans="29:29" ht="15.75" customHeight="1">
      <c r="AC991" s="4"/>
    </row>
    <row r="992" spans="29:29" ht="15.75" customHeight="1">
      <c r="AC992" s="4"/>
    </row>
    <row r="993" spans="29:29" ht="15.75" customHeight="1">
      <c r="AC993" s="4"/>
    </row>
    <row r="994" spans="29:29" ht="15.75" customHeight="1">
      <c r="AC994" s="4"/>
    </row>
    <row r="995" spans="29:29" ht="15.75" customHeight="1">
      <c r="AC995" s="4"/>
    </row>
    <row r="996" spans="29:29" ht="15.75" customHeight="1">
      <c r="AC996" s="4"/>
    </row>
    <row r="997" spans="29:29" ht="15.75" customHeight="1">
      <c r="AC997" s="4"/>
    </row>
    <row r="998" spans="29:29" ht="15.75" customHeight="1">
      <c r="AC998" s="4"/>
    </row>
    <row r="999" spans="29:29" ht="15.75" customHeight="1">
      <c r="AC999" s="4"/>
    </row>
    <row r="1000" spans="29:29" ht="15.75" customHeight="1">
      <c r="AC1000" s="4"/>
    </row>
    <row r="1001" spans="29:29" ht="15.75" customHeight="1">
      <c r="AC1001" s="4"/>
    </row>
    <row r="1002" spans="29:29" ht="15.75" customHeight="1">
      <c r="AC1002" s="4"/>
    </row>
    <row r="1003" spans="29:29" ht="15.75" customHeight="1">
      <c r="AC1003" s="4"/>
    </row>
    <row r="1004" spans="29:29" ht="15.75" customHeight="1">
      <c r="AC1004" s="4"/>
    </row>
    <row r="1005" spans="29:29" ht="15.75" customHeight="1">
      <c r="AC1005" s="4"/>
    </row>
    <row r="1006" spans="29:29" ht="15.75" customHeight="1">
      <c r="AC1006" s="4"/>
    </row>
    <row r="1007" spans="29:29" ht="15.75" customHeight="1">
      <c r="AC1007" s="4"/>
    </row>
    <row r="1008" spans="29:29" ht="15.75" customHeight="1">
      <c r="AC1008" s="4"/>
    </row>
    <row r="1009" spans="29:29" ht="15.75" customHeight="1">
      <c r="AC1009" s="4"/>
    </row>
    <row r="1010" spans="29:29" ht="15.75" customHeight="1">
      <c r="AC1010" s="4"/>
    </row>
    <row r="1011" spans="29:29" ht="15.75" customHeight="1">
      <c r="AC1011" s="4"/>
    </row>
    <row r="1012" spans="29:29" ht="15.75" customHeight="1">
      <c r="AC1012" s="4"/>
    </row>
    <row r="1013" spans="29:29" ht="15.75" customHeight="1">
      <c r="AC1013" s="4"/>
    </row>
    <row r="1014" spans="29:29" ht="15.75" customHeight="1">
      <c r="AC1014" s="4"/>
    </row>
    <row r="1015" spans="29:29" ht="15.75" customHeight="1">
      <c r="AC1015" s="4"/>
    </row>
    <row r="1016" spans="29:29" ht="15.75" customHeight="1">
      <c r="AC1016" s="4"/>
    </row>
    <row r="1017" spans="29:29" ht="15.75" customHeight="1">
      <c r="AC1017" s="4"/>
    </row>
    <row r="1018" spans="29:29" ht="15.75" customHeight="1">
      <c r="AC1018" s="4"/>
    </row>
    <row r="1019" spans="29:29" ht="15.75" customHeight="1">
      <c r="AC1019" s="4"/>
    </row>
    <row r="1020" spans="29:29" ht="15.75" customHeight="1">
      <c r="AC1020" s="4"/>
    </row>
    <row r="1021" spans="29:29" ht="15.75" customHeight="1">
      <c r="AC1021" s="4"/>
    </row>
    <row r="1022" spans="29:29" ht="15.75" customHeight="1">
      <c r="AC1022" s="4"/>
    </row>
    <row r="1023" spans="29:29" ht="15.75" customHeight="1">
      <c r="AC1023" s="4"/>
    </row>
    <row r="1024" spans="29:29" ht="15.75" customHeight="1">
      <c r="AC1024" s="4"/>
    </row>
    <row r="1025" spans="29:29" ht="15.75" customHeight="1">
      <c r="AC1025" s="4"/>
    </row>
    <row r="1026" spans="29:29" ht="15.75" customHeight="1">
      <c r="AC1026" s="4"/>
    </row>
    <row r="1027" spans="29:29" ht="15.75" customHeight="1">
      <c r="AC1027" s="4"/>
    </row>
    <row r="1028" spans="29:29" ht="15.75" customHeight="1">
      <c r="AC1028" s="4"/>
    </row>
    <row r="1029" spans="29:29" ht="15.75" customHeight="1">
      <c r="AC1029" s="4"/>
    </row>
    <row r="1030" spans="29:29" ht="15.75" customHeight="1">
      <c r="AC1030" s="4"/>
    </row>
    <row r="1031" spans="29:29" ht="15.75" customHeight="1">
      <c r="AC1031" s="4"/>
    </row>
    <row r="1032" spans="29:29" ht="15.75" customHeight="1">
      <c r="AC1032" s="4"/>
    </row>
    <row r="1033" spans="29:29" ht="15.75" customHeight="1">
      <c r="AC1033" s="4"/>
    </row>
    <row r="1034" spans="29:29" ht="15.75" customHeight="1">
      <c r="AC1034" s="4"/>
    </row>
    <row r="1035" spans="29:29" ht="15.75" customHeight="1">
      <c r="AC1035" s="4"/>
    </row>
    <row r="1036" spans="29:29" ht="15.75" customHeight="1">
      <c r="AC1036" s="4"/>
    </row>
    <row r="1037" spans="29:29" ht="15.75" customHeight="1">
      <c r="AC1037" s="4"/>
    </row>
    <row r="1038" spans="29:29" ht="15.75" customHeight="1">
      <c r="AC1038" s="4"/>
    </row>
    <row r="1039" spans="29:29" ht="15.75" customHeight="1">
      <c r="AC1039" s="4"/>
    </row>
    <row r="1040" spans="29:29" ht="15.75" customHeight="1">
      <c r="AC1040" s="4"/>
    </row>
    <row r="1041" spans="29:29" ht="15.75" customHeight="1">
      <c r="AC1041" s="4"/>
    </row>
    <row r="1042" spans="29:29" ht="15.75" customHeight="1">
      <c r="AC1042" s="4"/>
    </row>
    <row r="1043" spans="29:29" ht="15.75" customHeight="1">
      <c r="AC1043" s="4"/>
    </row>
    <row r="1044" spans="29:29" ht="15.75" customHeight="1">
      <c r="AC1044" s="4"/>
    </row>
    <row r="1045" spans="29:29" ht="15.75" customHeight="1">
      <c r="AC1045" s="4"/>
    </row>
    <row r="1046" spans="29:29" ht="15.75" customHeight="1">
      <c r="AC1046" s="4"/>
    </row>
    <row r="1047" spans="29:29" ht="15.75" customHeight="1">
      <c r="AC1047" s="4"/>
    </row>
    <row r="1048" spans="29:29" ht="15.75" customHeight="1">
      <c r="AC1048" s="4"/>
    </row>
    <row r="1049" spans="29:29" ht="15.75" customHeight="1">
      <c r="AC1049" s="4"/>
    </row>
    <row r="1050" spans="29:29" ht="15.75" customHeight="1">
      <c r="AC1050" s="4"/>
    </row>
    <row r="1051" spans="29:29" ht="15.75" customHeight="1">
      <c r="AC1051" s="4"/>
    </row>
    <row r="1052" spans="29:29" ht="15.75" customHeight="1">
      <c r="AC1052" s="4"/>
    </row>
    <row r="1053" spans="29:29" ht="15.75" customHeight="1">
      <c r="AC1053" s="4"/>
    </row>
    <row r="1054" spans="29:29" ht="15.75" customHeight="1">
      <c r="AC1054" s="4"/>
    </row>
    <row r="1055" spans="29:29" ht="15.75" customHeight="1">
      <c r="AC1055" s="4"/>
    </row>
    <row r="1056" spans="29:29" ht="15.75" customHeight="1">
      <c r="AC1056" s="4"/>
    </row>
    <row r="1057" spans="29:29" ht="15.75" customHeight="1">
      <c r="AC1057" s="4"/>
    </row>
    <row r="1058" spans="29:29" ht="15.75" customHeight="1">
      <c r="AC1058" s="4"/>
    </row>
    <row r="1059" spans="29:29" ht="15.75" customHeight="1">
      <c r="AC1059" s="4"/>
    </row>
    <row r="1060" spans="29:29" ht="15.75" customHeight="1">
      <c r="AC1060" s="4"/>
    </row>
    <row r="1061" spans="29:29" ht="15.75" customHeight="1">
      <c r="AC1061" s="4"/>
    </row>
    <row r="1062" spans="29:29" ht="15.75" customHeight="1">
      <c r="AC1062" s="4"/>
    </row>
    <row r="1063" spans="29:29" ht="15.75" customHeight="1">
      <c r="AC1063" s="4"/>
    </row>
    <row r="1064" spans="29:29" ht="15.75" customHeight="1">
      <c r="AC1064" s="4"/>
    </row>
    <row r="1065" spans="29:29" ht="15.75" customHeight="1">
      <c r="AC1065" s="4"/>
    </row>
    <row r="1066" spans="29:29" ht="15.75" customHeight="1">
      <c r="AC1066" s="4"/>
    </row>
    <row r="1067" spans="29:29" ht="15.75" customHeight="1">
      <c r="AC1067" s="4"/>
    </row>
    <row r="1068" spans="29:29" ht="15.75" customHeight="1">
      <c r="AC1068" s="4"/>
    </row>
    <row r="1069" spans="29:29" ht="15.75" customHeight="1">
      <c r="AC1069" s="4"/>
    </row>
    <row r="1070" spans="29:29" ht="15.75" customHeight="1">
      <c r="AC1070" s="4"/>
    </row>
    <row r="1071" spans="29:29" ht="15.75" customHeight="1">
      <c r="AC1071" s="4"/>
    </row>
    <row r="1072" spans="29:29" ht="15.75" customHeight="1">
      <c r="AC1072" s="4"/>
    </row>
    <row r="1073" spans="29:29" ht="15.75" customHeight="1">
      <c r="AC1073" s="4"/>
    </row>
    <row r="1074" spans="29:29" ht="15.75" customHeight="1">
      <c r="AC1074" s="4"/>
    </row>
    <row r="1075" spans="29:29" ht="15.75" customHeight="1">
      <c r="AC1075" s="4"/>
    </row>
    <row r="1076" spans="29:29" ht="15.75" customHeight="1">
      <c r="AC1076" s="4"/>
    </row>
    <row r="1077" spans="29:29" ht="15.75" customHeight="1">
      <c r="AC1077" s="4"/>
    </row>
    <row r="1078" spans="29:29" ht="15.75" customHeight="1">
      <c r="AC1078" s="4"/>
    </row>
    <row r="1079" spans="29:29" ht="15.75" customHeight="1">
      <c r="AC1079" s="4"/>
    </row>
    <row r="1080" spans="29:29" ht="15.75" customHeight="1">
      <c r="AC1080" s="4"/>
    </row>
    <row r="1081" spans="29:29" ht="15.75" customHeight="1">
      <c r="AC1081" s="4"/>
    </row>
    <row r="1082" spans="29:29" ht="15.75" customHeight="1">
      <c r="AC1082" s="4"/>
    </row>
    <row r="1083" spans="29:29" ht="15.75" customHeight="1">
      <c r="AC1083" s="4"/>
    </row>
    <row r="1084" spans="29:29" ht="15.75" customHeight="1">
      <c r="AC1084" s="4"/>
    </row>
    <row r="1085" spans="29:29" ht="15.75" customHeight="1">
      <c r="AC1085" s="4"/>
    </row>
    <row r="1086" spans="29:29" ht="15.75" customHeight="1">
      <c r="AC1086" s="4"/>
    </row>
    <row r="1087" spans="29:29" ht="15.75" customHeight="1">
      <c r="AC1087" s="4"/>
    </row>
    <row r="1088" spans="29:29" ht="15.75" customHeight="1">
      <c r="AC1088" s="4"/>
    </row>
    <row r="1089" spans="29:29" ht="15.75" customHeight="1">
      <c r="AC1089" s="4"/>
    </row>
    <row r="1090" spans="29:29" ht="15.75" customHeight="1">
      <c r="AC1090" s="4"/>
    </row>
    <row r="1091" spans="29:29" ht="15.75" customHeight="1">
      <c r="AC1091" s="4"/>
    </row>
    <row r="1092" spans="29:29" ht="15.75" customHeight="1">
      <c r="AC1092" s="4"/>
    </row>
    <row r="1093" spans="29:29" ht="15.75" customHeight="1">
      <c r="AC1093" s="4"/>
    </row>
    <row r="1094" spans="29:29" ht="15.75" customHeight="1">
      <c r="AC1094" s="4"/>
    </row>
    <row r="1095" spans="29:29" ht="15.75" customHeight="1">
      <c r="AC1095" s="4"/>
    </row>
    <row r="1096" spans="29:29" ht="15.75" customHeight="1">
      <c r="AC1096" s="4"/>
    </row>
    <row r="1097" spans="29:29" ht="15.75" customHeight="1">
      <c r="AC1097" s="4"/>
    </row>
    <row r="1098" spans="29:29" ht="15.75" customHeight="1">
      <c r="AC1098" s="4"/>
    </row>
    <row r="1099" spans="29:29" ht="15.75" customHeight="1">
      <c r="AC1099" s="4"/>
    </row>
    <row r="1100" spans="29:29" ht="15.75" customHeight="1">
      <c r="AC1100" s="4"/>
    </row>
    <row r="1101" spans="29:29" ht="15.75" customHeight="1">
      <c r="AC1101" s="4"/>
    </row>
    <row r="1102" spans="29:29" ht="15.75" customHeight="1">
      <c r="AC1102" s="4"/>
    </row>
    <row r="1103" spans="29:29" ht="15.75" customHeight="1">
      <c r="AC1103" s="4"/>
    </row>
    <row r="1104" spans="29:29" ht="15.75" customHeight="1">
      <c r="AC1104" s="4"/>
    </row>
    <row r="1105" spans="29:29" ht="15.75" customHeight="1">
      <c r="AC1105" s="4"/>
    </row>
    <row r="1106" spans="29:29" ht="15.75" customHeight="1">
      <c r="AC1106" s="4"/>
    </row>
    <row r="1107" spans="29:29" ht="15.75" customHeight="1">
      <c r="AC1107" s="4"/>
    </row>
    <row r="1108" spans="29:29" ht="15.75" customHeight="1">
      <c r="AC1108" s="4"/>
    </row>
    <row r="1109" spans="29:29" ht="15.75" customHeight="1">
      <c r="AC1109" s="4"/>
    </row>
    <row r="1110" spans="29:29" ht="15.75" customHeight="1">
      <c r="AC1110" s="4"/>
    </row>
    <row r="1111" spans="29:29" ht="15.75" customHeight="1">
      <c r="AC1111" s="4"/>
    </row>
    <row r="1112" spans="29:29" ht="15.75" customHeight="1">
      <c r="AC1112" s="4"/>
    </row>
    <row r="1113" spans="29:29" ht="15.75" customHeight="1">
      <c r="AC1113" s="4"/>
    </row>
    <row r="1114" spans="29:29" ht="15.75" customHeight="1">
      <c r="AC1114" s="4"/>
    </row>
    <row r="1115" spans="29:29" ht="15.75" customHeight="1">
      <c r="AC1115" s="4"/>
    </row>
    <row r="1116" spans="29:29" ht="15.75" customHeight="1">
      <c r="AC1116" s="4"/>
    </row>
    <row r="1117" spans="29:29" ht="15.75" customHeight="1">
      <c r="AC1117" s="4"/>
    </row>
    <row r="1118" spans="29:29" ht="15.75" customHeight="1">
      <c r="AC1118" s="4"/>
    </row>
    <row r="1119" spans="29:29" ht="15.75" customHeight="1">
      <c r="AC1119" s="4"/>
    </row>
    <row r="1120" spans="29:29" ht="15.75" customHeight="1">
      <c r="AC1120" s="4"/>
    </row>
    <row r="1121" spans="29:29" ht="15.75" customHeight="1">
      <c r="AC1121" s="4"/>
    </row>
    <row r="1122" spans="29:29" ht="15.75" customHeight="1">
      <c r="AC1122" s="4"/>
    </row>
    <row r="1123" spans="29:29" ht="15.75" customHeight="1">
      <c r="AC1123" s="4"/>
    </row>
    <row r="1124" spans="29:29" ht="15.75" customHeight="1">
      <c r="AC1124" s="4"/>
    </row>
    <row r="1125" spans="29:29" ht="15.75" customHeight="1">
      <c r="AC1125" s="4"/>
    </row>
    <row r="1126" spans="29:29" ht="15.75" customHeight="1">
      <c r="AC1126" s="4"/>
    </row>
    <row r="1127" spans="29:29" ht="15.75" customHeight="1">
      <c r="AC1127" s="4"/>
    </row>
    <row r="1128" spans="29:29" ht="15.75" customHeight="1">
      <c r="AC1128" s="4"/>
    </row>
    <row r="1129" spans="29:29" ht="15.75" customHeight="1">
      <c r="AC1129" s="4"/>
    </row>
    <row r="1130" spans="29:29" ht="15.75" customHeight="1">
      <c r="AC1130" s="4"/>
    </row>
    <row r="1131" spans="29:29" ht="15.75" customHeight="1">
      <c r="AC1131" s="4"/>
    </row>
    <row r="1132" spans="29:29" ht="15.75" customHeight="1">
      <c r="AC1132" s="4"/>
    </row>
    <row r="1133" spans="29:29" ht="15.75" customHeight="1">
      <c r="AC1133" s="4"/>
    </row>
    <row r="1134" spans="29:29" ht="15.75" customHeight="1">
      <c r="AC1134" s="4"/>
    </row>
    <row r="1135" spans="29:29" ht="15.75" customHeight="1">
      <c r="AC1135" s="4"/>
    </row>
    <row r="1136" spans="29:29" ht="15.75" customHeight="1">
      <c r="AC1136" s="4"/>
    </row>
    <row r="1137" spans="29:29" ht="15.75" customHeight="1">
      <c r="AC1137" s="4"/>
    </row>
    <row r="1138" spans="29:29" ht="15.75" customHeight="1">
      <c r="AC1138" s="4"/>
    </row>
    <row r="1139" spans="29:29" ht="15.75" customHeight="1">
      <c r="AC1139" s="4"/>
    </row>
    <row r="1140" spans="29:29" ht="15.75" customHeight="1">
      <c r="AC1140" s="4"/>
    </row>
    <row r="1141" spans="29:29" ht="15.75" customHeight="1">
      <c r="AC1141" s="4"/>
    </row>
    <row r="1142" spans="29:29" ht="15.75" customHeight="1">
      <c r="AC1142" s="4"/>
    </row>
    <row r="1143" spans="29:29" ht="15.75" customHeight="1">
      <c r="AC1143" s="4"/>
    </row>
    <row r="1144" spans="29:29" ht="15.75" customHeight="1">
      <c r="AC1144" s="4"/>
    </row>
    <row r="1145" spans="29:29" ht="15.75" customHeight="1">
      <c r="AC1145" s="4"/>
    </row>
    <row r="1146" spans="29:29" ht="15.75" customHeight="1">
      <c r="AC1146" s="4"/>
    </row>
    <row r="1147" spans="29:29" ht="15.75" customHeight="1">
      <c r="AC1147" s="4"/>
    </row>
    <row r="1148" spans="29:29" ht="15.75" customHeight="1">
      <c r="AC1148" s="4"/>
    </row>
    <row r="1149" spans="29:29" ht="15.75" customHeight="1">
      <c r="AC1149" s="4"/>
    </row>
    <row r="1150" spans="29:29" ht="15.75" customHeight="1">
      <c r="AC1150" s="4"/>
    </row>
    <row r="1151" spans="29:29" ht="15.75" customHeight="1">
      <c r="AC1151" s="4"/>
    </row>
    <row r="1152" spans="29:29" ht="15.75" customHeight="1">
      <c r="AC1152" s="4"/>
    </row>
    <row r="1153" spans="29:29" ht="15.75" customHeight="1">
      <c r="AC1153" s="4"/>
    </row>
    <row r="1154" spans="29:29" ht="15.75" customHeight="1">
      <c r="AC1154" s="4"/>
    </row>
    <row r="1155" spans="29:29" ht="15.75" customHeight="1">
      <c r="AC1155" s="4"/>
    </row>
    <row r="1156" spans="29:29" ht="15.75" customHeight="1">
      <c r="AC1156" s="4"/>
    </row>
    <row r="1157" spans="29:29" ht="15.75" customHeight="1">
      <c r="AC1157" s="4"/>
    </row>
    <row r="1158" spans="29:29" ht="15.75" customHeight="1">
      <c r="AC1158" s="4"/>
    </row>
    <row r="1159" spans="29:29" ht="15.75" customHeight="1">
      <c r="AC1159" s="4"/>
    </row>
    <row r="1160" spans="29:29" ht="15.75" customHeight="1">
      <c r="AC1160" s="4"/>
    </row>
    <row r="1161" spans="29:29" ht="15.75" customHeight="1">
      <c r="AC1161" s="4"/>
    </row>
    <row r="1162" spans="29:29" ht="15.75" customHeight="1">
      <c r="AC1162" s="4"/>
    </row>
    <row r="1163" spans="29:29" ht="15.75" customHeight="1">
      <c r="AC1163" s="4"/>
    </row>
    <row r="1164" spans="29:29" ht="15.75" customHeight="1">
      <c r="AC1164" s="4"/>
    </row>
    <row r="1165" spans="29:29" ht="15.75" customHeight="1">
      <c r="AC1165" s="4"/>
    </row>
    <row r="1166" spans="29:29" ht="15.75" customHeight="1">
      <c r="AC1166" s="4"/>
    </row>
    <row r="1167" spans="29:29" ht="15.75" customHeight="1">
      <c r="AC1167" s="4"/>
    </row>
    <row r="1168" spans="29:29" ht="15.75" customHeight="1">
      <c r="AC1168" s="4"/>
    </row>
    <row r="1169" spans="29:29" ht="15.75" customHeight="1">
      <c r="AC1169" s="4"/>
    </row>
    <row r="1170" spans="29:29" ht="15.75" customHeight="1">
      <c r="AC1170" s="4"/>
    </row>
    <row r="1171" spans="29:29" ht="15.75" customHeight="1">
      <c r="AC1171" s="4"/>
    </row>
    <row r="1172" spans="29:29" ht="15.75" customHeight="1">
      <c r="AC1172" s="4"/>
    </row>
    <row r="1173" spans="29:29" ht="15.75" customHeight="1">
      <c r="AC1173" s="4"/>
    </row>
    <row r="1174" spans="29:29" ht="15.75" customHeight="1">
      <c r="AC1174" s="4"/>
    </row>
    <row r="1175" spans="29:29" ht="15.75" customHeight="1">
      <c r="AC1175" s="4"/>
    </row>
    <row r="1176" spans="29:29" ht="15.75" customHeight="1">
      <c r="AC1176" s="4"/>
    </row>
    <row r="1177" spans="29:29" ht="15.75" customHeight="1">
      <c r="AC1177" s="4"/>
    </row>
    <row r="1178" spans="29:29" ht="15.75" customHeight="1">
      <c r="AC1178" s="4"/>
    </row>
    <row r="1179" spans="29:29" ht="15.75" customHeight="1">
      <c r="AC1179" s="4"/>
    </row>
    <row r="1180" spans="29:29" ht="15.75" customHeight="1">
      <c r="AC1180" s="4"/>
    </row>
    <row r="1181" spans="29:29" ht="15.75" customHeight="1">
      <c r="AC1181" s="4"/>
    </row>
    <row r="1182" spans="29:29" ht="15.75" customHeight="1">
      <c r="AC1182" s="4"/>
    </row>
    <row r="1183" spans="29:29" ht="15.75" customHeight="1">
      <c r="AC1183" s="4"/>
    </row>
    <row r="1184" spans="29:29" ht="15.75" customHeight="1">
      <c r="AC1184" s="4"/>
    </row>
    <row r="1185" spans="29:29" ht="15.75" customHeight="1">
      <c r="AC1185" s="4"/>
    </row>
    <row r="1186" spans="29:29" ht="15.75" customHeight="1">
      <c r="AC1186" s="4"/>
    </row>
    <row r="1187" spans="29:29" ht="15.75" customHeight="1">
      <c r="AC1187" s="4"/>
    </row>
    <row r="1188" spans="29:29" ht="15.75" customHeight="1">
      <c r="AC1188" s="4"/>
    </row>
    <row r="1189" spans="29:29" ht="15.75" customHeight="1">
      <c r="AC1189" s="4"/>
    </row>
    <row r="1190" spans="29:29" ht="15.75" customHeight="1">
      <c r="AC1190" s="4"/>
    </row>
    <row r="1191" spans="29:29" ht="15.75" customHeight="1">
      <c r="AC1191" s="4"/>
    </row>
    <row r="1192" spans="29:29" ht="15.75" customHeight="1">
      <c r="AC1192" s="4"/>
    </row>
    <row r="1193" spans="29:29" ht="15.75" customHeight="1">
      <c r="AC1193" s="4"/>
    </row>
    <row r="1194" spans="29:29" ht="15.75" customHeight="1">
      <c r="AC1194" s="4"/>
    </row>
    <row r="1195" spans="29:29" ht="15.75" customHeight="1">
      <c r="AC1195" s="4"/>
    </row>
    <row r="1196" spans="29:29" ht="15.75" customHeight="1">
      <c r="AC1196" s="4"/>
    </row>
    <row r="1197" spans="29:29" ht="15.75" customHeight="1">
      <c r="AC1197" s="4"/>
    </row>
    <row r="1198" spans="29:29" ht="15.75" customHeight="1">
      <c r="AC1198" s="4"/>
    </row>
    <row r="1199" spans="29:29" ht="15.75" customHeight="1">
      <c r="AC1199" s="4"/>
    </row>
    <row r="1200" spans="29:29" ht="15.75" customHeight="1">
      <c r="AC1200" s="4"/>
    </row>
    <row r="1201" spans="29:29" ht="15.75" customHeight="1">
      <c r="AC1201" s="4"/>
    </row>
    <row r="1202" spans="29:29" ht="15.75" customHeight="1">
      <c r="AC1202" s="4"/>
    </row>
    <row r="1203" spans="29:29" ht="15.75" customHeight="1">
      <c r="AC1203" s="4"/>
    </row>
    <row r="1204" spans="29:29" ht="15.75" customHeight="1">
      <c r="AC1204" s="4"/>
    </row>
    <row r="1205" spans="29:29" ht="15.75" customHeight="1">
      <c r="AC1205" s="4"/>
    </row>
    <row r="1206" spans="29:29" ht="15.75" customHeight="1">
      <c r="AC1206" s="4"/>
    </row>
    <row r="1207" spans="29:29" ht="15.75" customHeight="1">
      <c r="AC1207" s="4"/>
    </row>
    <row r="1208" spans="29:29" ht="15.75" customHeight="1">
      <c r="AC1208" s="4"/>
    </row>
    <row r="1209" spans="29:29" ht="15.75" customHeight="1">
      <c r="AC1209" s="4"/>
    </row>
    <row r="1210" spans="29:29" ht="15.75" customHeight="1">
      <c r="AC1210" s="4"/>
    </row>
    <row r="1211" spans="29:29" ht="15.75" customHeight="1">
      <c r="AC1211" s="4"/>
    </row>
    <row r="1212" spans="29:29" ht="15.75" customHeight="1">
      <c r="AC1212" s="4"/>
    </row>
    <row r="1213" spans="29:29" ht="15.75" customHeight="1">
      <c r="AC1213" s="4"/>
    </row>
    <row r="1214" spans="29:29" ht="15.75" customHeight="1">
      <c r="AC1214" s="4"/>
    </row>
    <row r="1215" spans="29:29" ht="15.75" customHeight="1">
      <c r="AC1215" s="4"/>
    </row>
    <row r="1216" spans="29:29" ht="15.75" customHeight="1">
      <c r="AC1216" s="4"/>
    </row>
    <row r="1217" spans="29:29" ht="15.75" customHeight="1">
      <c r="AC1217" s="4"/>
    </row>
    <row r="1218" spans="29:29" ht="15.75" customHeight="1">
      <c r="AC1218" s="4"/>
    </row>
    <row r="1219" spans="29:29" ht="15.75" customHeight="1">
      <c r="AC1219" s="4"/>
    </row>
    <row r="1220" spans="29:29" ht="15.75" customHeight="1">
      <c r="AC1220" s="4"/>
    </row>
    <row r="1221" spans="29:29" ht="15.75" customHeight="1">
      <c r="AC1221" s="4"/>
    </row>
    <row r="1222" spans="29:29" ht="15.75" customHeight="1">
      <c r="AC1222" s="4"/>
    </row>
    <row r="1223" spans="29:29" ht="15.75" customHeight="1">
      <c r="AC1223" s="4"/>
    </row>
    <row r="1224" spans="29:29" ht="15.75" customHeight="1">
      <c r="AC1224" s="4"/>
    </row>
    <row r="1225" spans="29:29" ht="15.75" customHeight="1">
      <c r="AC1225" s="4"/>
    </row>
    <row r="1226" spans="29:29" ht="15.75" customHeight="1">
      <c r="AC1226" s="4"/>
    </row>
    <row r="1227" spans="29:29" ht="15.75" customHeight="1">
      <c r="AC1227" s="4"/>
    </row>
    <row r="1228" spans="29:29" ht="15.75" customHeight="1">
      <c r="AC1228" s="4"/>
    </row>
    <row r="1229" spans="29:29" ht="15.75" customHeight="1">
      <c r="AC1229" s="4"/>
    </row>
    <row r="1230" spans="29:29" ht="15.75" customHeight="1">
      <c r="AC1230" s="4"/>
    </row>
    <row r="1231" spans="29:29" ht="15.75" customHeight="1">
      <c r="AC1231" s="4"/>
    </row>
    <row r="1232" spans="29:29" ht="15.75" customHeight="1">
      <c r="AC1232" s="4"/>
    </row>
    <row r="1233" spans="29:29" ht="15.75" customHeight="1">
      <c r="AC1233" s="4"/>
    </row>
    <row r="1234" spans="29:29" ht="15.75" customHeight="1">
      <c r="AC1234" s="4"/>
    </row>
    <row r="1235" spans="29:29" ht="15.75" customHeight="1">
      <c r="AC1235" s="4"/>
    </row>
    <row r="1236" spans="29:29" ht="15.75" customHeight="1">
      <c r="AC1236" s="4"/>
    </row>
    <row r="1237" spans="29:29" ht="15.75" customHeight="1">
      <c r="AC1237" s="4"/>
    </row>
    <row r="1238" spans="29:29" ht="15.75" customHeight="1">
      <c r="AC1238" s="4"/>
    </row>
    <row r="1239" spans="29:29" ht="15.75" customHeight="1">
      <c r="AC1239" s="4"/>
    </row>
    <row r="1240" spans="29:29" ht="15.75" customHeight="1">
      <c r="AC1240" s="4"/>
    </row>
    <row r="1241" spans="29:29" ht="15.75" customHeight="1">
      <c r="AC1241" s="4"/>
    </row>
    <row r="1242" spans="29:29" ht="15.75" customHeight="1">
      <c r="AC1242" s="4"/>
    </row>
    <row r="1243" spans="29:29" ht="15.75" customHeight="1">
      <c r="AC1243" s="4"/>
    </row>
    <row r="1244" spans="29:29" ht="15.75" customHeight="1">
      <c r="AC1244" s="4"/>
    </row>
    <row r="1245" spans="29:29" ht="15.75" customHeight="1">
      <c r="AC1245" s="4"/>
    </row>
    <row r="1246" spans="29:29" ht="15.75" customHeight="1">
      <c r="AC1246" s="4"/>
    </row>
    <row r="1247" spans="29:29" ht="15.75" customHeight="1">
      <c r="AC1247" s="4"/>
    </row>
    <row r="1248" spans="29:29" ht="15.75" customHeight="1">
      <c r="AC1248" s="4"/>
    </row>
    <row r="1249" spans="29:29" ht="15.75" customHeight="1">
      <c r="AC1249" s="4"/>
    </row>
    <row r="1250" spans="29:29" ht="15.75" customHeight="1">
      <c r="AC1250" s="4"/>
    </row>
    <row r="1251" spans="29:29" ht="15.75" customHeight="1">
      <c r="AC1251" s="4"/>
    </row>
    <row r="1252" spans="29:29" ht="15.75" customHeight="1">
      <c r="AC1252" s="4"/>
    </row>
    <row r="1253" spans="29:29" ht="15.75" customHeight="1">
      <c r="AC1253" s="4"/>
    </row>
    <row r="1254" spans="29:29" ht="15.75" customHeight="1">
      <c r="AC1254" s="4"/>
    </row>
    <row r="1255" spans="29:29" ht="15.75" customHeight="1">
      <c r="AC1255" s="4"/>
    </row>
    <row r="1256" spans="29:29" ht="15.75" customHeight="1">
      <c r="AC1256" s="4"/>
    </row>
    <row r="1257" spans="29:29" ht="15.75" customHeight="1">
      <c r="AC1257" s="4"/>
    </row>
    <row r="1258" spans="29:29" ht="15.75" customHeight="1">
      <c r="AC1258" s="4"/>
    </row>
    <row r="1259" spans="29:29" ht="15.75" customHeight="1">
      <c r="AC1259" s="4"/>
    </row>
    <row r="1260" spans="29:29" ht="15.75" customHeight="1">
      <c r="AC1260" s="4"/>
    </row>
    <row r="1261" spans="29:29" ht="15.75" customHeight="1">
      <c r="AC1261" s="4"/>
    </row>
    <row r="1262" spans="29:29" ht="15.75" customHeight="1">
      <c r="AC1262" s="4"/>
    </row>
    <row r="1263" spans="29:29" ht="15.75" customHeight="1">
      <c r="AC1263" s="4"/>
    </row>
    <row r="1264" spans="29:29" ht="15.75" customHeight="1">
      <c r="AC1264" s="4"/>
    </row>
    <row r="1265" spans="29:29" ht="15.75" customHeight="1">
      <c r="AC1265" s="4"/>
    </row>
    <row r="1266" spans="29:29" ht="15.75" customHeight="1">
      <c r="AC1266" s="4"/>
    </row>
    <row r="1267" spans="29:29" ht="15.75" customHeight="1">
      <c r="AC1267" s="4"/>
    </row>
    <row r="1268" spans="29:29" ht="15.75" customHeight="1">
      <c r="AC1268" s="4"/>
    </row>
    <row r="1269" spans="29:29" ht="15.75" customHeight="1">
      <c r="AC1269" s="4"/>
    </row>
    <row r="1270" spans="29:29" ht="15.75" customHeight="1">
      <c r="AC1270" s="4"/>
    </row>
    <row r="1271" spans="29:29" ht="15.75" customHeight="1">
      <c r="AC1271" s="4"/>
    </row>
    <row r="1272" spans="29:29" ht="15.75" customHeight="1">
      <c r="AC1272" s="4"/>
    </row>
    <row r="1273" spans="29:29" ht="15.75" customHeight="1">
      <c r="AC1273" s="4"/>
    </row>
    <row r="1274" spans="29:29" ht="15.75" customHeight="1">
      <c r="AC1274" s="4"/>
    </row>
    <row r="1275" spans="29:29" ht="15.75" customHeight="1">
      <c r="AC1275" s="4"/>
    </row>
    <row r="1276" spans="29:29" ht="15.75" customHeight="1">
      <c r="AC1276" s="4"/>
    </row>
    <row r="1277" spans="29:29" ht="15.75" customHeight="1">
      <c r="AC1277" s="4"/>
    </row>
    <row r="1278" spans="29:29" ht="15.75" customHeight="1">
      <c r="AC1278" s="4"/>
    </row>
    <row r="1279" spans="29:29" ht="15.75" customHeight="1">
      <c r="AC1279" s="4"/>
    </row>
    <row r="1280" spans="29:29" ht="15.75" customHeight="1">
      <c r="AC1280" s="4"/>
    </row>
    <row r="1281" spans="29:29" ht="15.75" customHeight="1">
      <c r="AC1281" s="4"/>
    </row>
    <row r="1282" spans="29:29" ht="15.75" customHeight="1">
      <c r="AC1282" s="4"/>
    </row>
    <row r="1283" spans="29:29" ht="15.75" customHeight="1">
      <c r="AC1283" s="4"/>
    </row>
    <row r="1284" spans="29:29" ht="15.75" customHeight="1">
      <c r="AC1284" s="4"/>
    </row>
    <row r="1285" spans="29:29" ht="15.75" customHeight="1">
      <c r="AC1285" s="4"/>
    </row>
    <row r="1286" spans="29:29" ht="15.75" customHeight="1">
      <c r="AC1286" s="4"/>
    </row>
    <row r="1287" spans="29:29" ht="15.75" customHeight="1">
      <c r="AC1287" s="4"/>
    </row>
    <row r="1288" spans="29:29" ht="15.75" customHeight="1">
      <c r="AC1288" s="4"/>
    </row>
    <row r="1289" spans="29:29" ht="15.75" customHeight="1">
      <c r="AC1289" s="4"/>
    </row>
    <row r="1290" spans="29:29" ht="15.75" customHeight="1">
      <c r="AC1290" s="4"/>
    </row>
    <row r="1291" spans="29:29" ht="15.75" customHeight="1">
      <c r="AC1291" s="4"/>
    </row>
    <row r="1292" spans="29:29" ht="15.75" customHeight="1">
      <c r="AC1292" s="4"/>
    </row>
    <row r="1293" spans="29:29" ht="15.75" customHeight="1">
      <c r="AC1293" s="4"/>
    </row>
    <row r="1294" spans="29:29" ht="15.75" customHeight="1">
      <c r="AC1294" s="4"/>
    </row>
    <row r="1295" spans="29:29" ht="15.75" customHeight="1">
      <c r="AC1295" s="4"/>
    </row>
    <row r="1296" spans="29:29" ht="15.75" customHeight="1">
      <c r="AC1296" s="4"/>
    </row>
    <row r="1297" spans="29:29" ht="15.75" customHeight="1">
      <c r="AC1297" s="4"/>
    </row>
    <row r="1298" spans="29:29" ht="15.75" customHeight="1">
      <c r="AC1298" s="4"/>
    </row>
    <row r="1299" spans="29:29" ht="15.75" customHeight="1">
      <c r="AC1299" s="4"/>
    </row>
    <row r="1300" spans="29:29" ht="15.75" customHeight="1">
      <c r="AC1300" s="4"/>
    </row>
    <row r="1301" spans="29:29" ht="15.75" customHeight="1">
      <c r="AC1301" s="4"/>
    </row>
    <row r="1302" spans="29:29" ht="15.75" customHeight="1">
      <c r="AC1302" s="4"/>
    </row>
    <row r="1303" spans="29:29" ht="15.75" customHeight="1">
      <c r="AC1303" s="4"/>
    </row>
    <row r="1304" spans="29:29" ht="15.75" customHeight="1">
      <c r="AC1304" s="4"/>
    </row>
    <row r="1305" spans="29:29" ht="15.75" customHeight="1">
      <c r="AC1305" s="4"/>
    </row>
    <row r="1306" spans="29:29" ht="15.75" customHeight="1">
      <c r="AC1306" s="4"/>
    </row>
    <row r="1307" spans="29:29" ht="15.75" customHeight="1">
      <c r="AC1307" s="4"/>
    </row>
    <row r="1308" spans="29:29" ht="15.75" customHeight="1">
      <c r="AC1308" s="4"/>
    </row>
    <row r="1309" spans="29:29" ht="15.75" customHeight="1">
      <c r="AC1309" s="4"/>
    </row>
    <row r="1310" spans="29:29" ht="15.75" customHeight="1">
      <c r="AC1310" s="4"/>
    </row>
    <row r="1311" spans="29:29" ht="15.75" customHeight="1">
      <c r="AC1311" s="4"/>
    </row>
    <row r="1312" spans="29:29" ht="15.75" customHeight="1">
      <c r="AC1312" s="4"/>
    </row>
    <row r="1313" spans="29:29" ht="15.75" customHeight="1">
      <c r="AC1313" s="4"/>
    </row>
    <row r="1314" spans="29:29" ht="15.75" customHeight="1">
      <c r="AC1314" s="4"/>
    </row>
    <row r="1315" spans="29:29" ht="15.75" customHeight="1">
      <c r="AC1315" s="4"/>
    </row>
    <row r="1316" spans="29:29" ht="15.75" customHeight="1">
      <c r="AC1316" s="4"/>
    </row>
    <row r="1317" spans="29:29" ht="15.75" customHeight="1">
      <c r="AC1317" s="4"/>
    </row>
    <row r="1318" spans="29:29" ht="15.75" customHeight="1">
      <c r="AC1318" s="4"/>
    </row>
    <row r="1319" spans="29:29" ht="15.75" customHeight="1">
      <c r="AC1319" s="4"/>
    </row>
    <row r="1320" spans="29:29" ht="15.75" customHeight="1">
      <c r="AC1320" s="4"/>
    </row>
    <row r="1321" spans="29:29" ht="15.75" customHeight="1">
      <c r="AC1321" s="4"/>
    </row>
    <row r="1322" spans="29:29" ht="15.75" customHeight="1">
      <c r="AC1322" s="4"/>
    </row>
    <row r="1323" spans="29:29" ht="15.75" customHeight="1">
      <c r="AC1323" s="4"/>
    </row>
    <row r="1324" spans="29:29" ht="15.75" customHeight="1">
      <c r="AC1324" s="4"/>
    </row>
    <row r="1325" spans="29:29" ht="15.75" customHeight="1">
      <c r="AC1325" s="4"/>
    </row>
    <row r="1326" spans="29:29" ht="15.75" customHeight="1">
      <c r="AC1326" s="4"/>
    </row>
    <row r="1327" spans="29:29" ht="15.75" customHeight="1">
      <c r="AC1327" s="4"/>
    </row>
    <row r="1328" spans="29:29" ht="15.75" customHeight="1">
      <c r="AC1328" s="4"/>
    </row>
    <row r="1329" spans="29:29" ht="15.75" customHeight="1">
      <c r="AC1329" s="4"/>
    </row>
    <row r="1330" spans="29:29" ht="15.75" customHeight="1">
      <c r="AC1330" s="4"/>
    </row>
    <row r="1331" spans="29:29" ht="15.75" customHeight="1">
      <c r="AC1331" s="4"/>
    </row>
    <row r="1332" spans="29:29" ht="15.75" customHeight="1">
      <c r="AC1332" s="4"/>
    </row>
    <row r="1333" spans="29:29" ht="15.75" customHeight="1">
      <c r="AC1333" s="4"/>
    </row>
    <row r="1334" spans="29:29" ht="15.75" customHeight="1">
      <c r="AC1334" s="4"/>
    </row>
    <row r="1335" spans="29:29" ht="15.75" customHeight="1">
      <c r="AC1335" s="4"/>
    </row>
    <row r="1336" spans="29:29" ht="15.75" customHeight="1">
      <c r="AC1336" s="4"/>
    </row>
  </sheetData>
  <mergeCells count="40">
    <mergeCell ref="AB307:AB308"/>
    <mergeCell ref="B5:J5"/>
    <mergeCell ref="B6:J6"/>
    <mergeCell ref="B7:J7"/>
    <mergeCell ref="AB270:AB272"/>
    <mergeCell ref="AB238:AB239"/>
    <mergeCell ref="AB281:AB284"/>
    <mergeCell ref="AB217:AB219"/>
    <mergeCell ref="AB222:AB224"/>
    <mergeCell ref="AB265:AB266"/>
    <mergeCell ref="AB9:AB11"/>
    <mergeCell ref="R10:T10"/>
    <mergeCell ref="U10:W10"/>
    <mergeCell ref="X10:X11"/>
    <mergeCell ref="Y10:Y11"/>
    <mergeCell ref="Z10:AA10"/>
    <mergeCell ref="R9:W9"/>
    <mergeCell ref="X9:AA9"/>
    <mergeCell ref="A9:A11"/>
    <mergeCell ref="I72:K73"/>
    <mergeCell ref="I10:K10"/>
    <mergeCell ref="F72:H73"/>
    <mergeCell ref="F9:K9"/>
    <mergeCell ref="B4:N4"/>
    <mergeCell ref="B517:D517"/>
    <mergeCell ref="B518:D518"/>
    <mergeCell ref="O10:Q10"/>
    <mergeCell ref="O518:P518"/>
    <mergeCell ref="B368:E368"/>
    <mergeCell ref="B211:E211"/>
    <mergeCell ref="B1:K1"/>
    <mergeCell ref="L9:Q9"/>
    <mergeCell ref="B9:B11"/>
    <mergeCell ref="C9:C11"/>
    <mergeCell ref="D9:D11"/>
    <mergeCell ref="E9:E11"/>
    <mergeCell ref="L10:N10"/>
    <mergeCell ref="F10:H10"/>
    <mergeCell ref="B2:J2"/>
    <mergeCell ref="B3:J3"/>
  </mergeCells>
  <phoneticPr fontId="27" type="noConversion"/>
  <printOptions horizontalCentered="1" verticalCentered="1"/>
  <pageMargins left="0" right="0" top="1.1811023622047245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Zinchenko.Lyudmyla</cp:lastModifiedBy>
  <cp:lastPrinted>2021-12-13T07:20:30Z</cp:lastPrinted>
  <dcterms:created xsi:type="dcterms:W3CDTF">2020-11-14T13:09:40Z</dcterms:created>
  <dcterms:modified xsi:type="dcterms:W3CDTF">2021-12-13T07:20:33Z</dcterms:modified>
</cp:coreProperties>
</file>