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Фінансування" sheetId="1" r:id="rId1"/>
    <sheet name="Витрати" sheetId="2" r:id="rId2"/>
    <sheet name="Реє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<sst xmlns="http://schemas.openxmlformats.org/spreadsheetml/2006/main" count="824" uniqueCount="387">
  <si>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</si>
  <si>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</si>
  <si>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</si>
  <si>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</si>
  <si>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</si>
  <si>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</si>
  <si>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</si>
  <si>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</si>
  <si>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</si>
  <si>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</si>
  <si>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</si>
  <si>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</si>
  <si>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</si>
  <si>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</si>
  <si>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</si>
  <si>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</si>
  <si>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</si>
  <si>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</si>
  <si>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</si>
  <si>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</si>
  <si>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</si>
  <si>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</si>
  <si>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</si>
  <si>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</si>
  <si>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</si>
  <si>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</si>
  <si>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</si>
  <si>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</si>
  <si>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</si>
  <si>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</si>
  <si>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</si>
  <si>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</si>
  <si>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</si>
  <si>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</si>
  <si>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</si>
  <si>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</si>
  <si>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</si>
  <si>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</si>
  <si>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</si>
  <si>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</si>
  <si>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</si>
  <si>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</si>
  <si>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</si>
  <si>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</si>
  <si>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</si>
  <si>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</si>
  <si>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</si>
  <si>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</si>
  <si>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</si>
  <si>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</si>
  <si>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</si>
  <si>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</si>
  <si>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</si>
  <si>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</si>
  <si>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</si>
  <si>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</si>
  <si>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</si>
  <si>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</si>
  <si>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</si>
  <si>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</si>
  <si>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</si>
  <si>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</si>
  <si>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</si>
  <si>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</si>
  <si>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</si>
  <si>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</si>
  <si>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</si>
  <si>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</si>
  <si>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</si>
  <si>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</si>
  <si>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</si>
  <si>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</si>
  <si>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</si>
  <si>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</si>
  <si>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</si>
  <si>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</si>
  <si>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</si>
  <si>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</si>
  <si>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</si>
  <si>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</si>
  <si>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</si>
  <si>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</si>
  <si>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</si>
  <si>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</si>
  <si>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</si>
  <si>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</si>
  <si>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</si>
  <si>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</si>
  <si>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</si>
  <si>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</si>
  <si>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</si>
  <si>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</si>
  <si>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</si>
  <si>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</si>
  <si>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</si>
  <si>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</si>
  <si>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</si>
  <si>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</si>
  <si>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</si>
  <si>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</si>
  <si>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</si>
  <si>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</si>
  <si>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</si>
  <si>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</si>
  <si>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</si>
  <si>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</si>
  <si>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</si>
  <si>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</si>
  <si>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</si>
  <si>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</si>
  <si>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</si>
  <si>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</si>
  <si>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</si>
  <si>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</si>
  <si>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</si>
  <si>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</si>
  <si>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</si>
  <si>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</si>
  <si>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</si>
  <si>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</si>
  <si>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</si>
  <si>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</si>
  <si>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</si>
  <si>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</si>
  <si>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</si>
  <si>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</si>
  <si>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</si>
  <si>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</si>
  <si>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</si>
  <si>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</si>
  <si>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</si>
  <si>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</si>
  <si>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</si>
  <si>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</si>
  <si>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</si>
  <si>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</si>
  <si>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</si>
  <si>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</si>
  <si>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</si>
  <si>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</si>
  <si>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</si>
  <si>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</si>
  <si>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</si>
  <si>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</si>
  <si>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</si>
  <si>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</si>
  <si>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</si>
  <si>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</si>
  <si>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</si>
  <si>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</si>
  <si>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</si>
  <si>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</si>
  <si>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</si>
  <si>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</si>
  <si>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</si>
  <si>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</si>
  <si>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</si>
  <si>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</si>
  <si>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</si>
  <si>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</si>
  <si>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</si>
  <si>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</si>
  <si>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</si>
  <si>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</si>
  <si>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</si>
  <si>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</si>
  <si>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</si>
  <si>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</si>
  <si>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</si>
  <si>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</si>
  <si>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</si>
  <si>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</si>
  <si>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</si>
  <si>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</si>
  <si>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</si>
  <si>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</si>
  <si>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</si>
  <si>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</si>
  <si>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</si>
  <si>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</si>
  <si>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</si>
  <si>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</si>
  <si>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</si>
  <si>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</si>
  <si>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</si>
  <si>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</si>
  <si>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</si>
  <si>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</si>
  <si>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</si>
  <si>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</si>
  <si>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</si>
  <si>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</si>
  <si>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</si>
  <si>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</si>
  <si>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</si>
  <si>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</si>
  <si>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</si>
  <si>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</si>
  <si>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</si>
  <si>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</si>
  <si>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</si>
  <si>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</si>
  <si>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Інші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</si>
  <si>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</si>
  <si>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</si>
  <si>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</si>
  <si>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</si>
  <si>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</si>
  <si>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</si>
  <si>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</si>
  <si>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</si>
  <si>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</si>
  <si>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</si>
  <si>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</si>
  <si>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</si>
  <si>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</si>
  <si>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</si>
  <si>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</si>
  <si>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</si>
  <si>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</si>
  <si>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</si>
  <si>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</si>
  <si>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</si>
  <si>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</si>
  <si>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</si>
  <si>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</si>
  <si>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</si>
  <si>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</si>
  <si>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</si>
  <si>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</si>
  <si>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</si>
  <si>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</si>
  <si>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</si>
  <si>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</si>
  <si>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</si>
  <si>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</si>
  <si>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</si>
  <si>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</si>
  <si>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</si>
  <si>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</si>
  <si>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</si>
  <si>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</si>
  <si>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</si>
  <si>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</si>
  <si>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</si>
  <si>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</si>
  <si>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</si>
  <si>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</si>
  <si>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</si>
  <si>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</si>
  <si>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</si>
  <si>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</si>
  <si>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</si>
  <si>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</si>
  <si>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</si>
  <si>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</si>
  <si>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</si>
  <si>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</si>
  <si>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</si>
  <si>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</si>
  <si>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</si>
  <si>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</si>
  <si>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</si>
  <si>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</si>
  <si>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</si>
  <si>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</si>
  <si>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r>
      <t xml:space="preserve">Назва Заявника: </t>
    </r>
    <r>
      <rPr>
        <sz val="10"/>
        <color indexed="8"/>
        <rFont val="Arial"/>
        <family val="2"/>
      </rPr>
      <t>Громадська організація культурно видавничий проект “Читомо”</t>
    </r>
  </si>
  <si>
    <r>
      <t xml:space="preserve">Назва проекту: </t>
    </r>
    <r>
      <rPr>
        <sz val="10"/>
        <color indexed="8"/>
        <rFont val="Arial"/>
        <family val="2"/>
      </rPr>
      <t>Екземпляри ХХ.  Літературно-мистецька періодика ХХ століття</t>
    </r>
  </si>
  <si>
    <t>за період з 04 червня 2020р по 25 жовтня 2020р.</t>
  </si>
  <si>
    <r>
      <t>ЛОТ:</t>
    </r>
    <r>
      <rPr>
        <sz val="10"/>
        <color indexed="8"/>
        <rFont val="Arial"/>
        <family val="2"/>
      </rPr>
      <t xml:space="preserve"> ЛОТ 3. Прикладні секторіальні/міжсекторіальні наукові дослідження</t>
    </r>
  </si>
  <si>
    <r>
      <t xml:space="preserve">Конкурсна програма: </t>
    </r>
    <r>
      <rPr>
        <sz val="10"/>
        <color indexed="8"/>
        <rFont val="Arial"/>
        <family val="2"/>
      </rPr>
      <t>Аналітика культури</t>
    </r>
  </si>
  <si>
    <t>від "04" червня 2020 року</t>
  </si>
  <si>
    <t>до Договору про надання гранту № ЗCAN№31-6098</t>
  </si>
  <si>
    <t>Громадська організація культурно видавничий проект “Читомо”</t>
  </si>
  <si>
    <t>Екземпляри ХХ.  Літературно-мистецька періодика ХХ століття</t>
  </si>
  <si>
    <t>за проектом "Екземпляри ХХ.  Літературно-мистецька періодика ХХ століття"</t>
  </si>
  <si>
    <t>у період з 04 червня 2020 року по 25 жовтня 2020 року</t>
  </si>
  <si>
    <t>Хмельовська Оксана Юріївна, керівниця проєкту</t>
  </si>
  <si>
    <t>Кіпіані Вахтанг Теймуразович, науковий консультант, автор статей</t>
  </si>
  <si>
    <t>Цимбал Ярина Володимирівна, наукова консультантка, авторка статей</t>
  </si>
  <si>
    <t>Лебедєва Катерина Володимирівна, кураторка проєкту, авторка статей</t>
  </si>
  <si>
    <t>1.3.а</t>
  </si>
  <si>
    <t>1.3. б</t>
  </si>
  <si>
    <t>1.3. в</t>
  </si>
  <si>
    <t>1.3. г</t>
  </si>
  <si>
    <t>Клочко Діана Георгіївна, наукова консультантка, авторка статей</t>
  </si>
  <si>
    <t>1.3. е</t>
  </si>
  <si>
    <t>Хмельовська Оксана Юріївна                                  ІПН</t>
  </si>
  <si>
    <t>Кіпіані Вахтанг Теймуразович                    ІПН</t>
  </si>
  <si>
    <t>Цимбал Ярина Володимирівна                 ІПН</t>
  </si>
  <si>
    <t>Клочко Діана Георгіївна                             ІПН</t>
  </si>
  <si>
    <t>2.1.а.</t>
  </si>
  <si>
    <t>2.1. б</t>
  </si>
  <si>
    <t>2.1.г.</t>
  </si>
  <si>
    <t>2.1.д</t>
  </si>
  <si>
    <t>2.1. є</t>
  </si>
  <si>
    <t>Проведення комунікаційної кампанії проєкту згідно з комунікаційним планом</t>
  </si>
  <si>
    <t>9.б.</t>
  </si>
  <si>
    <t>Дизайнерські послуги</t>
  </si>
  <si>
    <t xml:space="preserve">9.в. </t>
  </si>
  <si>
    <t>10. а</t>
  </si>
  <si>
    <t xml:space="preserve">Витрати зі створення нового спецпроекту (5 сторінок 2-х рівнів) на сайті "Читомо" </t>
  </si>
  <si>
    <t>13. а</t>
  </si>
  <si>
    <t>Юридичні послуги (складання і координація мінімум 20 пакетів документів, допомога у супроводі звітності, консультації щодо авторських прав)</t>
  </si>
  <si>
    <t>13.б</t>
  </si>
  <si>
    <t>13. в</t>
  </si>
  <si>
    <t>Договір про надання послуг з виконання завдання з надання обґрунтованої впевненості №б/н від 18.08.2020р.</t>
  </si>
  <si>
    <t>ТОВ АФ "КОНТРАКТИ-АУДИТ"                                    код ЄДРПОУ 20845165</t>
  </si>
  <si>
    <t>ФОП Жук А.В.              ІПН 3220422424</t>
  </si>
  <si>
    <t>ФОП Кірсанова К.О.      ІПН 3120817424</t>
  </si>
  <si>
    <t>Договір   №02/07-05УКФ від 02.07.2020р.</t>
  </si>
  <si>
    <t>Акт №б/н від 30.09.2020р.</t>
  </si>
  <si>
    <t>14.1. а</t>
  </si>
  <si>
    <t>Послуги з оцифрування, здійснення сканування близько 12 журналів (11 640 вже визначених сторінок журналів + 360 резервних сторінок)</t>
  </si>
  <si>
    <t>14.1. б</t>
  </si>
  <si>
    <t xml:space="preserve">Послуги з оброблення зображень у форматах PDF і JPEG, корекція, підготовка файлів до публікаціЇ на сайті, здійснення СЕО-оптимізації українською й англійською мовами, внесення контенту на сайт </t>
  </si>
  <si>
    <t>14.1. в</t>
  </si>
  <si>
    <t>Послуги з підготовки матеріалів до публікації; здійснення коректури статей і опрацювання зображень.</t>
  </si>
  <si>
    <t>14.1.г</t>
  </si>
  <si>
    <t>Договір   №02/07-09УКФ від 02.07.2020р.</t>
  </si>
  <si>
    <t>Акт №б/н від 31.07.2020р.;               Акт №б/н від 31.08.2020р.</t>
  </si>
  <si>
    <t>ФОП Аргірова Г.І.          ІПН 3524905869</t>
  </si>
  <si>
    <t>ФОП Микитюк М.А.    ІПН 3311413143</t>
  </si>
  <si>
    <t>Договір   №02/07-07УКФ від 02.07.2020р.</t>
  </si>
  <si>
    <t xml:space="preserve"> Акт №б/н        від 31.08.2020р.</t>
  </si>
  <si>
    <t>Верстка та дизайн аналітичного звіту</t>
  </si>
  <si>
    <t>Послуги редактора, редагування 12 науково-популярних лонгрідів (кожен має понад 12 тисяч знаків), супровідних текстів для промокампанії, редагування аналітичної записки</t>
  </si>
  <si>
    <t>14.3. а</t>
  </si>
  <si>
    <t>Послуги з дослідження і написання 4 науково-популярниї лонгрідів для спецпроекту на Читомо, фактчекінг, участь у презентаційних заходах щодо промоції проєкту, допомога в написанні промоматеріалів</t>
  </si>
  <si>
    <t>14.3. б</t>
  </si>
  <si>
    <t>14.4. б</t>
  </si>
  <si>
    <t>Договір   №02/07-12УКФ від 02.07.2020р.</t>
  </si>
  <si>
    <t>ФОП Санченко А.В.     ІПН 2431613717</t>
  </si>
  <si>
    <t>Акт №б/н від 07.10.2020р.</t>
  </si>
  <si>
    <t>Договір   №02/07-01УКФ від 02.07.2020р.</t>
  </si>
  <si>
    <t>Акт №б/н від 31.07.2020р.</t>
  </si>
  <si>
    <t>ФОП Пришко О.В.                 ІПН 3334710062</t>
  </si>
  <si>
    <t>ФОП Соломка О.І        ІПН 3090006858</t>
  </si>
  <si>
    <t>Договір   №02/07-03УКФ від 02.07.2020р.</t>
  </si>
  <si>
    <t xml:space="preserve">Акт №б/н від 17.09.2020р.               </t>
  </si>
  <si>
    <t>ПД №296 від 18.09.2020р.</t>
  </si>
  <si>
    <t>ПД №321 від 12.10.2020р.</t>
  </si>
  <si>
    <t>ФОП Іздрик А.Ю.             ІПН 3121711652</t>
  </si>
  <si>
    <t>Договір   №02/07-11УКФ від 02.07.2020р.</t>
  </si>
  <si>
    <t>Договір   №02/07-04УКФ від 02.07.2020р.</t>
  </si>
  <si>
    <t xml:space="preserve">Акт №б/н від 12.10.2020р.               </t>
  </si>
  <si>
    <t>ПД №320 від 12.10.2020р.</t>
  </si>
  <si>
    <t>Договір   №02/07-10УКФ від 02.07.2020р.</t>
  </si>
  <si>
    <t>ФОП Процук А.В.         ІПН 3188420624,</t>
  </si>
  <si>
    <t>ФОП Гаджій О.Ю.                   ІПН 3188420624</t>
  </si>
  <si>
    <t>Договір   №02/07-08УКФ від 02.07.2020р.</t>
  </si>
  <si>
    <t>ПД №298 від 29.09.2020р.</t>
  </si>
  <si>
    <t>ПД №280 від 03.09.2020р.;            ПД №281 від 03.09.2020р.</t>
  </si>
  <si>
    <t>ФОП Мазанік Л.Г.                  ІПН 2766709285</t>
  </si>
  <si>
    <t>Договір   №02/07-06УКФ від 02.07.2020р.</t>
  </si>
  <si>
    <t>ПД №239 від 06.08.2020р.</t>
  </si>
  <si>
    <t>ПД №297 від 21.09.2020р.</t>
  </si>
  <si>
    <t>ПДВ №282 від 04.09.2020р.</t>
  </si>
  <si>
    <t>ФОП Гуєвська В.В.               ІПН 3217620587</t>
  </si>
  <si>
    <t>Договір   №02/07-02УКФ від 02.07.2020р.</t>
  </si>
  <si>
    <t xml:space="preserve">Акт №б/н від 30.09.2020р.               </t>
  </si>
  <si>
    <t>ПД №319 від 07.10.2020р.</t>
  </si>
  <si>
    <t>місяць</t>
  </si>
  <si>
    <t>Юридичні послуги  (складання і координація мінімум 20 пакетів документів, допомога у супроводі звітності, консультації щодо авторських прав)</t>
  </si>
  <si>
    <t>Послуги з оброблення зображень у форматах PDF і JPEG, корекція, підготовка файлів до публікаціЇ на сайті, здійснення СЕО-оптимізації українською й англійською мовами, внесення контенту на сайт</t>
  </si>
  <si>
    <t xml:space="preserve">Послуги з підготовки матеріалів до публікації; здійснення коректури статей і опрацювання зображень. </t>
  </si>
  <si>
    <t>бухгалтер Жук А.В.</t>
  </si>
  <si>
    <t>бухгалтер</t>
  </si>
  <si>
    <t>Жук Алла Василівна</t>
  </si>
  <si>
    <t>Договір цивльного-правового  характеру б/н від 02.07.2020 р.</t>
  </si>
  <si>
    <t>Акт №1 від 31.08.2020 р.(28800 грн.). Акт  №2 від 30.09.2020 р. (14400 грн.).</t>
  </si>
  <si>
    <t>ПД №292 від 18.09.2020 р.(23184 грн.). ПД №303 від 30.09.2020 р.(11592 грн.)</t>
  </si>
  <si>
    <t>Акт №1 від 31.07.2020 р.(3600 грн.). Акт  №2 від 31.08.2020 р. (3600 грн.).Акт №3 від 30.09.2020 р.(3600 грн.).</t>
  </si>
  <si>
    <t>ПД №256 від 20.08.2020 р.(2898 грн.). ПД №279 від 03.09.2020 р.(2898 грн.).ПД №317 від 30.09.2020 р.(2898 грн.).</t>
  </si>
  <si>
    <t>ПД №238 від 05.08.2020 р.(2898 грн.). ПД №265 від 03.09.2020 р.(2898 грн.).ПД №307 від 30.09.2020 р.(2898 грн.).</t>
  </si>
  <si>
    <t>ПД №240 від 06.08.2020 р.(2898 грн.). ПД №265 від 03.09.2020 р.(2898 грн.).ПД №318 від 30.09.2020 р.(2898 грн.).</t>
  </si>
  <si>
    <t xml:space="preserve"> Відомість №04-08 виплати по Угоді ЦПХ  за липень-серпень  2020р. (6336 грн.). Відомість №04-09 по Угоді ЦПХ за вересень 2020р.(3168 грн.).</t>
  </si>
  <si>
    <t>ПД №294 від 18.09.2020 р.(6336грн.). ПД №305 від 30.09.2020 р.(3168) грн.</t>
  </si>
  <si>
    <t xml:space="preserve"> Відомість №03/07 виплати по Угоді ЦПХ  за липень 2020р. (792 грн.).Відомість №03/08 за серпень 2020р.(792 грн.) Відомість №03/09 по Угоді ЦПХ за вересень 2020р.(792 грн.).</t>
  </si>
  <si>
    <t xml:space="preserve"> ПД №237 від 05.08.2020 р.(792) грн. ПД №273 від 03.09.2020 р.(792 грн.). ПД №309 від 30.09.2020 р.(792) грн</t>
  </si>
  <si>
    <t xml:space="preserve"> Відомість №01/07 виплати по Угоді ЦПХ  за липень 2020р. (792 грн.).Відомість №01/08 за серпень 2020р.(792 грн.) Відомість №01/09 по Угоді ЦПХ за вересень 2020р.(792 грн.).</t>
  </si>
  <si>
    <t xml:space="preserve"> ПД №236 від 06.08.2020 р.(792) грн. ПД №276 від 03.09.2020 р.(792 грн.). ПД №311 від 30.09.2020 р.(792) грн</t>
  </si>
  <si>
    <t xml:space="preserve"> Відомість №02/07 виплати по Угоді ЦПХ  за липень 2020р. (792 грн.).Відомість №02/08 за серпень 2020р.(792 грн.) Відомість №02/09 по Угоді ЦПХ за вересень 2020р.(792 грн.).</t>
  </si>
  <si>
    <t xml:space="preserve"> ПД №253 від 20.08.2020 р.(792) грн. ПД №269 від 03.09.2020 р.(792 грн.). ПД №316 від 30.09.2020 р.(792) грн</t>
  </si>
  <si>
    <t>Акт №б/н від 31.07.2020р. (11000 грн.);               Акт №б/н від 31.08.2020р.(11000 грн.)</t>
  </si>
  <si>
    <t>ПД №283 від 07.09.2020р.(11000 грн.);            ПД №284від 07.09.2020р.(11000 грн.)</t>
  </si>
  <si>
    <t>Акт №б/н від 23.10.2020р.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</si>
</sst>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#,##0_ ;\-#,##0\ "/>
    <numFmt numFmtId="176" formatCode="_(&quot;$&quot;* #,##0_);_(&quot;$&quot;* \(#,##0\);_(&quot;$&quot;* &quot;-&quot;??_);_(@_)"/>
  </numFmts>
  <fonts count="74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10"/>
      <name val="Arial"/>
      <family val="0"/>
    </font>
    <font>
      <b/>
      <i/>
      <sz val="12"/>
      <color indexed="8"/>
      <name val="Arial"/>
      <family val="0"/>
    </font>
    <font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b/>
      <sz val="10"/>
      <color theme="1"/>
      <name val="Arial"/>
      <family val="0"/>
    </font>
    <font>
      <u val="single"/>
      <sz val="10"/>
      <color theme="1"/>
      <name val="Arial"/>
      <family val="0"/>
    </font>
    <font>
      <sz val="10"/>
      <color theme="1"/>
      <name val="Arial"/>
      <family val="0"/>
    </font>
    <font>
      <sz val="12"/>
      <color theme="1"/>
      <name val="Calibri"/>
      <family val="0"/>
    </font>
    <font>
      <b/>
      <sz val="12"/>
      <color rgb="FF000000"/>
      <name val="Arial"/>
      <family val="0"/>
    </font>
    <font>
      <b/>
      <sz val="10"/>
      <color theme="0"/>
      <name val="Arial"/>
      <family val="0"/>
    </font>
    <font>
      <b/>
      <i/>
      <sz val="10"/>
      <color theme="1"/>
      <name val="Arial"/>
      <family val="0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2"/>
      <color rgb="FFC00000"/>
      <name val="Arial"/>
      <family val="0"/>
    </font>
    <font>
      <b/>
      <sz val="10"/>
      <color rgb="FFC00000"/>
      <name val="Arial"/>
      <family val="0"/>
    </font>
    <font>
      <b/>
      <sz val="10"/>
      <color rgb="FFFF0000"/>
      <name val="Arial"/>
      <family val="0"/>
    </font>
    <font>
      <b/>
      <i/>
      <sz val="12"/>
      <color theme="1"/>
      <name val="Arial"/>
      <family val="0"/>
    </font>
    <font>
      <i/>
      <sz val="11"/>
      <color theme="1"/>
      <name val="Calibri"/>
      <family val="0"/>
    </font>
    <font>
      <i/>
      <sz val="10"/>
      <color theme="1"/>
      <name val="Calibri"/>
      <family val="0"/>
    </font>
    <font>
      <b/>
      <sz val="12"/>
      <color theme="1"/>
      <name val="Calibri"/>
      <family val="0"/>
    </font>
    <font>
      <i/>
      <sz val="11"/>
      <color rgb="FF000000"/>
      <name val="Calibri"/>
      <family val="0"/>
    </font>
    <font>
      <b/>
      <sz val="14"/>
      <color theme="1"/>
      <name val="Calibri"/>
      <family val="0"/>
    </font>
    <font>
      <vertAlign val="superscript"/>
      <sz val="14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0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54" fillId="0" borderId="0" xfId="0" applyFont="1" applyAlignment="1">
      <alignment/>
    </xf>
    <xf numFmtId="10" fontId="55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wrapText="1"/>
    </xf>
    <xf numFmtId="10" fontId="37" fillId="0" borderId="11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10" fontId="37" fillId="0" borderId="11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10" fontId="37" fillId="0" borderId="14" xfId="0" applyNumberFormat="1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center" vertical="center"/>
    </xf>
    <xf numFmtId="4" fontId="37" fillId="0" borderId="17" xfId="0" applyNumberFormat="1" applyFont="1" applyBorder="1" applyAlignment="1">
      <alignment horizontal="center" vertical="center"/>
    </xf>
    <xf numFmtId="10" fontId="37" fillId="0" borderId="17" xfId="0" applyNumberFormat="1" applyFont="1" applyBorder="1" applyAlignment="1">
      <alignment horizontal="center" vertical="center"/>
    </xf>
    <xf numFmtId="10" fontId="37" fillId="0" borderId="16" xfId="0" applyNumberFormat="1" applyFont="1" applyBorder="1" applyAlignment="1">
      <alignment horizontal="center" vertical="center"/>
    </xf>
    <xf numFmtId="10" fontId="45" fillId="0" borderId="16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20" xfId="0" applyFont="1" applyBorder="1" applyAlignment="1">
      <alignment/>
    </xf>
    <xf numFmtId="10" fontId="58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59" fillId="0" borderId="0" xfId="0" applyFont="1" applyAlignment="1">
      <alignment horizontal="left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3" fontId="55" fillId="33" borderId="23" xfId="0" applyNumberFormat="1" applyFont="1" applyFill="1" applyBorder="1" applyAlignment="1">
      <alignment horizontal="center" vertical="center" wrapText="1"/>
    </xf>
    <xf numFmtId="172" fontId="55" fillId="33" borderId="24" xfId="0" applyNumberFormat="1" applyFont="1" applyFill="1" applyBorder="1" applyAlignment="1">
      <alignment horizontal="center" vertical="center" wrapText="1"/>
    </xf>
    <xf numFmtId="172" fontId="55" fillId="33" borderId="0" xfId="0" applyNumberFormat="1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vertical="center" wrapText="1"/>
    </xf>
    <xf numFmtId="0" fontId="55" fillId="34" borderId="22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 wrapText="1"/>
    </xf>
    <xf numFmtId="3" fontId="55" fillId="34" borderId="21" xfId="0" applyNumberFormat="1" applyFont="1" applyFill="1" applyBorder="1" applyAlignment="1">
      <alignment horizontal="center" vertical="center" wrapText="1"/>
    </xf>
    <xf numFmtId="3" fontId="55" fillId="34" borderId="22" xfId="0" applyNumberFormat="1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vertical="center" wrapText="1"/>
    </xf>
    <xf numFmtId="0" fontId="55" fillId="34" borderId="25" xfId="0" applyFont="1" applyFill="1" applyBorder="1" applyAlignment="1">
      <alignment horizontal="center" vertical="center"/>
    </xf>
    <xf numFmtId="3" fontId="55" fillId="34" borderId="25" xfId="0" applyNumberFormat="1" applyFont="1" applyFill="1" applyBorder="1" applyAlignment="1">
      <alignment horizontal="center" vertical="center" wrapText="1"/>
    </xf>
    <xf numFmtId="3" fontId="55" fillId="34" borderId="23" xfId="0" applyNumberFormat="1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vertical="top"/>
    </xf>
    <xf numFmtId="0" fontId="62" fillId="35" borderId="25" xfId="0" applyFont="1" applyFill="1" applyBorder="1" applyAlignment="1">
      <alignment horizontal="center" vertical="top"/>
    </xf>
    <xf numFmtId="0" fontId="62" fillId="35" borderId="25" xfId="0" applyFont="1" applyFill="1" applyBorder="1" applyAlignment="1">
      <alignment vertical="top" wrapText="1"/>
    </xf>
    <xf numFmtId="173" fontId="63" fillId="35" borderId="25" xfId="0" applyNumberFormat="1" applyFont="1" applyFill="1" applyBorder="1" applyAlignment="1">
      <alignment vertical="top"/>
    </xf>
    <xf numFmtId="173" fontId="63" fillId="35" borderId="21" xfId="0" applyNumberFormat="1" applyFont="1" applyFill="1" applyBorder="1" applyAlignment="1">
      <alignment vertical="top"/>
    </xf>
    <xf numFmtId="173" fontId="63" fillId="35" borderId="23" xfId="0" applyNumberFormat="1" applyFont="1" applyFill="1" applyBorder="1" applyAlignment="1">
      <alignment vertical="top"/>
    </xf>
    <xf numFmtId="173" fontId="64" fillId="35" borderId="21" xfId="0" applyNumberFormat="1" applyFont="1" applyFill="1" applyBorder="1" applyAlignment="1">
      <alignment vertical="top"/>
    </xf>
    <xf numFmtId="173" fontId="64" fillId="35" borderId="25" xfId="0" applyNumberFormat="1" applyFont="1" applyFill="1" applyBorder="1" applyAlignment="1">
      <alignment vertical="top"/>
    </xf>
    <xf numFmtId="0" fontId="64" fillId="35" borderId="22" xfId="0" applyFont="1" applyFill="1" applyBorder="1" applyAlignment="1">
      <alignment vertical="top" wrapText="1"/>
    </xf>
    <xf numFmtId="0" fontId="58" fillId="0" borderId="0" xfId="0" applyFont="1" applyAlignment="1">
      <alignment vertical="top"/>
    </xf>
    <xf numFmtId="0" fontId="55" fillId="36" borderId="22" xfId="0" applyFont="1" applyFill="1" applyBorder="1" applyAlignment="1">
      <alignment vertical="top"/>
    </xf>
    <xf numFmtId="0" fontId="55" fillId="36" borderId="21" xfId="0" applyFont="1" applyFill="1" applyBorder="1" applyAlignment="1">
      <alignment horizontal="center" vertical="top"/>
    </xf>
    <xf numFmtId="0" fontId="55" fillId="36" borderId="26" xfId="0" applyFont="1" applyFill="1" applyBorder="1" applyAlignment="1">
      <alignment vertical="top" wrapText="1"/>
    </xf>
    <xf numFmtId="173" fontId="57" fillId="36" borderId="27" xfId="0" applyNumberFormat="1" applyFont="1" applyFill="1" applyBorder="1" applyAlignment="1">
      <alignment vertical="top"/>
    </xf>
    <xf numFmtId="4" fontId="57" fillId="36" borderId="26" xfId="0" applyNumberFormat="1" applyFont="1" applyFill="1" applyBorder="1" applyAlignment="1">
      <alignment horizontal="right" vertical="top"/>
    </xf>
    <xf numFmtId="4" fontId="57" fillId="36" borderId="27" xfId="0" applyNumberFormat="1" applyFont="1" applyFill="1" applyBorder="1" applyAlignment="1">
      <alignment horizontal="right" vertical="top"/>
    </xf>
    <xf numFmtId="4" fontId="57" fillId="36" borderId="28" xfId="0" applyNumberFormat="1" applyFont="1" applyFill="1" applyBorder="1" applyAlignment="1">
      <alignment horizontal="right" vertical="top"/>
    </xf>
    <xf numFmtId="4" fontId="57" fillId="36" borderId="29" xfId="0" applyNumberFormat="1" applyFont="1" applyFill="1" applyBorder="1" applyAlignment="1">
      <alignment horizontal="right" vertical="top"/>
    </xf>
    <xf numFmtId="4" fontId="57" fillId="36" borderId="30" xfId="0" applyNumberFormat="1" applyFont="1" applyFill="1" applyBorder="1" applyAlignment="1">
      <alignment horizontal="right" vertical="top"/>
    </xf>
    <xf numFmtId="4" fontId="57" fillId="36" borderId="31" xfId="0" applyNumberFormat="1" applyFont="1" applyFill="1" applyBorder="1" applyAlignment="1">
      <alignment horizontal="right" vertical="top"/>
    </xf>
    <xf numFmtId="4" fontId="65" fillId="36" borderId="26" xfId="0" applyNumberFormat="1" applyFont="1" applyFill="1" applyBorder="1" applyAlignment="1">
      <alignment horizontal="right" vertical="top"/>
    </xf>
    <xf numFmtId="4" fontId="65" fillId="36" borderId="27" xfId="0" applyNumberFormat="1" applyFont="1" applyFill="1" applyBorder="1" applyAlignment="1">
      <alignment horizontal="right" vertical="top"/>
    </xf>
    <xf numFmtId="10" fontId="65" fillId="36" borderId="27" xfId="0" applyNumberFormat="1" applyFont="1" applyFill="1" applyBorder="1" applyAlignment="1">
      <alignment horizontal="right" vertical="top"/>
    </xf>
    <xf numFmtId="0" fontId="65" fillId="36" borderId="32" xfId="0" applyFont="1" applyFill="1" applyBorder="1" applyAlignment="1">
      <alignment horizontal="right" vertical="top" wrapText="1"/>
    </xf>
    <xf numFmtId="4" fontId="37" fillId="0" borderId="0" xfId="0" applyNumberFormat="1" applyFont="1" applyAlignment="1">
      <alignment vertical="top"/>
    </xf>
    <xf numFmtId="174" fontId="55" fillId="37" borderId="33" xfId="0" applyNumberFormat="1" applyFont="1" applyFill="1" applyBorder="1" applyAlignment="1">
      <alignment vertical="top"/>
    </xf>
    <xf numFmtId="49" fontId="55" fillId="37" borderId="34" xfId="0" applyNumberFormat="1" applyFont="1" applyFill="1" applyBorder="1" applyAlignment="1">
      <alignment horizontal="center" vertical="top"/>
    </xf>
    <xf numFmtId="174" fontId="61" fillId="37" borderId="35" xfId="0" applyNumberFormat="1" applyFont="1" applyFill="1" applyBorder="1" applyAlignment="1">
      <alignment vertical="top" wrapText="1"/>
    </xf>
    <xf numFmtId="174" fontId="55" fillId="37" borderId="36" xfId="0" applyNumberFormat="1" applyFont="1" applyFill="1" applyBorder="1" applyAlignment="1">
      <alignment vertical="top"/>
    </xf>
    <xf numFmtId="4" fontId="55" fillId="37" borderId="33" xfId="0" applyNumberFormat="1" applyFont="1" applyFill="1" applyBorder="1" applyAlignment="1">
      <alignment horizontal="right" vertical="top"/>
    </xf>
    <xf numFmtId="4" fontId="55" fillId="37" borderId="34" xfId="0" applyNumberFormat="1" applyFont="1" applyFill="1" applyBorder="1" applyAlignment="1">
      <alignment horizontal="right" vertical="top"/>
    </xf>
    <xf numFmtId="4" fontId="55" fillId="37" borderId="35" xfId="0" applyNumberFormat="1" applyFont="1" applyFill="1" applyBorder="1" applyAlignment="1">
      <alignment horizontal="right" vertical="top"/>
    </xf>
    <xf numFmtId="4" fontId="65" fillId="37" borderId="37" xfId="0" applyNumberFormat="1" applyFont="1" applyFill="1" applyBorder="1" applyAlignment="1">
      <alignment horizontal="right" vertical="top"/>
    </xf>
    <xf numFmtId="4" fontId="65" fillId="37" borderId="23" xfId="0" applyNumberFormat="1" applyFont="1" applyFill="1" applyBorder="1" applyAlignment="1">
      <alignment horizontal="right" vertical="top"/>
    </xf>
    <xf numFmtId="4" fontId="65" fillId="37" borderId="38" xfId="0" applyNumberFormat="1" applyFont="1" applyFill="1" applyBorder="1" applyAlignment="1">
      <alignment horizontal="right" vertical="top"/>
    </xf>
    <xf numFmtId="10" fontId="65" fillId="37" borderId="39" xfId="0" applyNumberFormat="1" applyFont="1" applyFill="1" applyBorder="1" applyAlignment="1">
      <alignment horizontal="right" vertical="top"/>
    </xf>
    <xf numFmtId="0" fontId="65" fillId="37" borderId="13" xfId="0" applyFont="1" applyFill="1" applyBorder="1" applyAlignment="1">
      <alignment horizontal="right" vertical="top" wrapText="1"/>
    </xf>
    <xf numFmtId="4" fontId="45" fillId="0" borderId="0" xfId="0" applyNumberFormat="1" applyFont="1" applyAlignment="1">
      <alignment vertical="top"/>
    </xf>
    <xf numFmtId="174" fontId="55" fillId="0" borderId="10" xfId="0" applyNumberFormat="1" applyFont="1" applyBorder="1" applyAlignment="1">
      <alignment vertical="top"/>
    </xf>
    <xf numFmtId="49" fontId="55" fillId="0" borderId="11" xfId="0" applyNumberFormat="1" applyFont="1" applyBorder="1" applyAlignment="1">
      <alignment horizontal="center" vertical="top"/>
    </xf>
    <xf numFmtId="174" fontId="57" fillId="0" borderId="40" xfId="0" applyNumberFormat="1" applyFont="1" applyBorder="1" applyAlignment="1">
      <alignment vertical="top" wrapText="1"/>
    </xf>
    <xf numFmtId="174" fontId="57" fillId="0" borderId="41" xfId="0" applyNumberFormat="1" applyFont="1" applyBorder="1" applyAlignment="1">
      <alignment horizontal="center" vertical="top"/>
    </xf>
    <xf numFmtId="4" fontId="57" fillId="0" borderId="10" xfId="0" applyNumberFormat="1" applyFont="1" applyBorder="1" applyAlignment="1">
      <alignment horizontal="right" vertical="top"/>
    </xf>
    <xf numFmtId="4" fontId="57" fillId="0" borderId="11" xfId="0" applyNumberFormat="1" applyFont="1" applyBorder="1" applyAlignment="1">
      <alignment horizontal="right" vertical="top"/>
    </xf>
    <xf numFmtId="4" fontId="57" fillId="0" borderId="40" xfId="0" applyNumberFormat="1" applyFont="1" applyBorder="1" applyAlignment="1">
      <alignment horizontal="right" vertical="top"/>
    </xf>
    <xf numFmtId="4" fontId="65" fillId="0" borderId="10" xfId="0" applyNumberFormat="1" applyFont="1" applyBorder="1" applyAlignment="1">
      <alignment horizontal="right" vertical="top"/>
    </xf>
    <xf numFmtId="4" fontId="65" fillId="0" borderId="12" xfId="0" applyNumberFormat="1" applyFont="1" applyBorder="1" applyAlignment="1">
      <alignment horizontal="right" vertical="top"/>
    </xf>
    <xf numFmtId="4" fontId="65" fillId="0" borderId="42" xfId="0" applyNumberFormat="1" applyFont="1" applyBorder="1" applyAlignment="1">
      <alignment horizontal="right" vertical="top"/>
    </xf>
    <xf numFmtId="10" fontId="66" fillId="0" borderId="40" xfId="0" applyNumberFormat="1" applyFont="1" applyBorder="1" applyAlignment="1">
      <alignment horizontal="right" vertical="top"/>
    </xf>
    <xf numFmtId="0" fontId="66" fillId="0" borderId="18" xfId="0" applyFont="1" applyBorder="1" applyAlignment="1">
      <alignment horizontal="right" vertical="top" wrapText="1"/>
    </xf>
    <xf numFmtId="174" fontId="55" fillId="0" borderId="43" xfId="0" applyNumberFormat="1" applyFont="1" applyBorder="1" applyAlignment="1">
      <alignment vertical="top"/>
    </xf>
    <xf numFmtId="49" fontId="55" fillId="0" borderId="44" xfId="0" applyNumberFormat="1" applyFont="1" applyBorder="1" applyAlignment="1">
      <alignment horizontal="center" vertical="top"/>
    </xf>
    <xf numFmtId="174" fontId="57" fillId="0" borderId="45" xfId="0" applyNumberFormat="1" applyFont="1" applyBorder="1" applyAlignment="1">
      <alignment vertical="top" wrapText="1"/>
    </xf>
    <xf numFmtId="174" fontId="57" fillId="0" borderId="46" xfId="0" applyNumberFormat="1" applyFont="1" applyBorder="1" applyAlignment="1">
      <alignment horizontal="center" vertical="top"/>
    </xf>
    <xf numFmtId="4" fontId="57" fillId="0" borderId="43" xfId="0" applyNumberFormat="1" applyFont="1" applyBorder="1" applyAlignment="1">
      <alignment horizontal="right" vertical="top"/>
    </xf>
    <xf numFmtId="4" fontId="57" fillId="0" borderId="44" xfId="0" applyNumberFormat="1" applyFont="1" applyBorder="1" applyAlignment="1">
      <alignment horizontal="right" vertical="top"/>
    </xf>
    <xf numFmtId="4" fontId="57" fillId="0" borderId="45" xfId="0" applyNumberFormat="1" applyFont="1" applyBorder="1" applyAlignment="1">
      <alignment horizontal="right" vertical="top"/>
    </xf>
    <xf numFmtId="4" fontId="65" fillId="0" borderId="43" xfId="0" applyNumberFormat="1" applyFont="1" applyBorder="1" applyAlignment="1">
      <alignment horizontal="right" vertical="top"/>
    </xf>
    <xf numFmtId="4" fontId="65" fillId="0" borderId="47" xfId="0" applyNumberFormat="1" applyFont="1" applyBorder="1" applyAlignment="1">
      <alignment horizontal="right" vertical="top"/>
    </xf>
    <xf numFmtId="4" fontId="65" fillId="0" borderId="48" xfId="0" applyNumberFormat="1" applyFont="1" applyBorder="1" applyAlignment="1">
      <alignment horizontal="right" vertical="top"/>
    </xf>
    <xf numFmtId="10" fontId="66" fillId="0" borderId="49" xfId="0" applyNumberFormat="1" applyFont="1" applyBorder="1" applyAlignment="1">
      <alignment horizontal="right" vertical="top"/>
    </xf>
    <xf numFmtId="0" fontId="66" fillId="0" borderId="19" xfId="0" applyFont="1" applyBorder="1" applyAlignment="1">
      <alignment horizontal="right" vertical="top" wrapText="1"/>
    </xf>
    <xf numFmtId="4" fontId="55" fillId="37" borderId="50" xfId="0" applyNumberFormat="1" applyFont="1" applyFill="1" applyBorder="1" applyAlignment="1">
      <alignment horizontal="right" vertical="top"/>
    </xf>
    <xf numFmtId="4" fontId="57" fillId="0" borderId="12" xfId="0" applyNumberFormat="1" applyFont="1" applyBorder="1" applyAlignment="1">
      <alignment horizontal="right" vertical="top"/>
    </xf>
    <xf numFmtId="174" fontId="55" fillId="0" borderId="51" xfId="0" applyNumberFormat="1" applyFont="1" applyBorder="1" applyAlignment="1">
      <alignment vertical="top"/>
    </xf>
    <xf numFmtId="49" fontId="55" fillId="0" borderId="52" xfId="0" applyNumberFormat="1" applyFont="1" applyBorder="1" applyAlignment="1">
      <alignment horizontal="center" vertical="top"/>
    </xf>
    <xf numFmtId="174" fontId="57" fillId="0" borderId="49" xfId="0" applyNumberFormat="1" applyFont="1" applyBorder="1" applyAlignment="1">
      <alignment vertical="top" wrapText="1"/>
    </xf>
    <xf numFmtId="174" fontId="57" fillId="0" borderId="53" xfId="0" applyNumberFormat="1" applyFont="1" applyBorder="1" applyAlignment="1">
      <alignment horizontal="center" vertical="top"/>
    </xf>
    <xf numFmtId="4" fontId="57" fillId="0" borderId="51" xfId="0" applyNumberFormat="1" applyFont="1" applyBorder="1" applyAlignment="1">
      <alignment horizontal="right" vertical="top"/>
    </xf>
    <xf numFmtId="4" fontId="57" fillId="0" borderId="52" xfId="0" applyNumberFormat="1" applyFont="1" applyBorder="1" applyAlignment="1">
      <alignment horizontal="right" vertical="top"/>
    </xf>
    <xf numFmtId="4" fontId="57" fillId="0" borderId="49" xfId="0" applyNumberFormat="1" applyFont="1" applyBorder="1" applyAlignment="1">
      <alignment horizontal="right" vertical="top"/>
    </xf>
    <xf numFmtId="4" fontId="57" fillId="0" borderId="54" xfId="0" applyNumberFormat="1" applyFont="1" applyBorder="1" applyAlignment="1">
      <alignment horizontal="right" vertical="top"/>
    </xf>
    <xf numFmtId="10" fontId="65" fillId="37" borderId="40" xfId="0" applyNumberFormat="1" applyFont="1" applyFill="1" applyBorder="1" applyAlignment="1">
      <alignment horizontal="right" vertical="top"/>
    </xf>
    <xf numFmtId="0" fontId="65" fillId="37" borderId="18" xfId="0" applyFont="1" applyFill="1" applyBorder="1" applyAlignment="1">
      <alignment horizontal="right" vertical="top" wrapText="1"/>
    </xf>
    <xf numFmtId="10" fontId="66" fillId="0" borderId="45" xfId="0" applyNumberFormat="1" applyFont="1" applyBorder="1" applyAlignment="1">
      <alignment horizontal="right" vertical="top"/>
    </xf>
    <xf numFmtId="0" fontId="66" fillId="0" borderId="55" xfId="0" applyFont="1" applyBorder="1" applyAlignment="1">
      <alignment horizontal="right" vertical="top" wrapText="1"/>
    </xf>
    <xf numFmtId="174" fontId="61" fillId="38" borderId="32" xfId="0" applyNumberFormat="1" applyFont="1" applyFill="1" applyBorder="1" applyAlignment="1">
      <alignment vertical="top"/>
    </xf>
    <xf numFmtId="174" fontId="55" fillId="38" borderId="56" xfId="0" applyNumberFormat="1" applyFont="1" applyFill="1" applyBorder="1" applyAlignment="1">
      <alignment horizontal="center" vertical="top"/>
    </xf>
    <xf numFmtId="174" fontId="55" fillId="38" borderId="57" xfId="0" applyNumberFormat="1" applyFont="1" applyFill="1" applyBorder="1" applyAlignment="1">
      <alignment vertical="top" wrapText="1"/>
    </xf>
    <xf numFmtId="174" fontId="55" fillId="38" borderId="21" xfId="0" applyNumberFormat="1" applyFont="1" applyFill="1" applyBorder="1" applyAlignment="1">
      <alignment vertical="top"/>
    </xf>
    <xf numFmtId="4" fontId="55" fillId="38" borderId="28" xfId="0" applyNumberFormat="1" applyFont="1" applyFill="1" applyBorder="1" applyAlignment="1">
      <alignment horizontal="right" vertical="top"/>
    </xf>
    <xf numFmtId="4" fontId="55" fillId="38" borderId="26" xfId="0" applyNumberFormat="1" applyFont="1" applyFill="1" applyBorder="1" applyAlignment="1">
      <alignment horizontal="right" vertical="top"/>
    </xf>
    <xf numFmtId="4" fontId="55" fillId="38" borderId="29" xfId="0" applyNumberFormat="1" applyFont="1" applyFill="1" applyBorder="1" applyAlignment="1">
      <alignment horizontal="right" vertical="top"/>
    </xf>
    <xf numFmtId="4" fontId="55" fillId="38" borderId="32" xfId="0" applyNumberFormat="1" applyFont="1" applyFill="1" applyBorder="1" applyAlignment="1">
      <alignment horizontal="right" vertical="top"/>
    </xf>
    <xf numFmtId="4" fontId="55" fillId="38" borderId="56" xfId="0" applyNumberFormat="1" applyFont="1" applyFill="1" applyBorder="1" applyAlignment="1">
      <alignment horizontal="right" vertical="top"/>
    </xf>
    <xf numFmtId="4" fontId="55" fillId="38" borderId="27" xfId="0" applyNumberFormat="1" applyFont="1" applyFill="1" applyBorder="1" applyAlignment="1">
      <alignment horizontal="right" vertical="top"/>
    </xf>
    <xf numFmtId="10" fontId="55" fillId="38" borderId="58" xfId="0" applyNumberFormat="1" applyFont="1" applyFill="1" applyBorder="1" applyAlignment="1">
      <alignment horizontal="right" vertical="top"/>
    </xf>
    <xf numFmtId="0" fontId="55" fillId="38" borderId="32" xfId="0" applyFont="1" applyFill="1" applyBorder="1" applyAlignment="1">
      <alignment horizontal="right" vertical="top" wrapText="1"/>
    </xf>
    <xf numFmtId="174" fontId="55" fillId="36" borderId="59" xfId="0" applyNumberFormat="1" applyFont="1" applyFill="1" applyBorder="1" applyAlignment="1">
      <alignment vertical="top"/>
    </xf>
    <xf numFmtId="0" fontId="55" fillId="36" borderId="60" xfId="0" applyFont="1" applyFill="1" applyBorder="1" applyAlignment="1">
      <alignment horizontal="center" vertical="top"/>
    </xf>
    <xf numFmtId="174" fontId="55" fillId="36" borderId="26" xfId="0" applyNumberFormat="1" applyFont="1" applyFill="1" applyBorder="1" applyAlignment="1">
      <alignment horizontal="left" vertical="top" wrapText="1"/>
    </xf>
    <xf numFmtId="174" fontId="57" fillId="36" borderId="31" xfId="0" applyNumberFormat="1" applyFont="1" applyFill="1" applyBorder="1" applyAlignment="1">
      <alignment vertical="top"/>
    </xf>
    <xf numFmtId="4" fontId="57" fillId="36" borderId="0" xfId="0" applyNumberFormat="1" applyFont="1" applyFill="1" applyBorder="1" applyAlignment="1">
      <alignment horizontal="right" vertical="top"/>
    </xf>
    <xf numFmtId="4" fontId="57" fillId="36" borderId="60" xfId="0" applyNumberFormat="1" applyFont="1" applyFill="1" applyBorder="1" applyAlignment="1">
      <alignment horizontal="right" vertical="top"/>
    </xf>
    <xf numFmtId="4" fontId="57" fillId="36" borderId="24" xfId="0" applyNumberFormat="1" applyFont="1" applyFill="1" applyBorder="1" applyAlignment="1">
      <alignment horizontal="right" vertical="top"/>
    </xf>
    <xf numFmtId="174" fontId="61" fillId="37" borderId="39" xfId="0" applyNumberFormat="1" applyFont="1" applyFill="1" applyBorder="1" applyAlignment="1">
      <alignment vertical="top" wrapText="1"/>
    </xf>
    <xf numFmtId="174" fontId="55" fillId="37" borderId="61" xfId="0" applyNumberFormat="1" applyFont="1" applyFill="1" applyBorder="1" applyAlignment="1">
      <alignment horizontal="center" vertical="top"/>
    </xf>
    <xf numFmtId="174" fontId="55" fillId="38" borderId="58" xfId="0" applyNumberFormat="1" applyFont="1" applyFill="1" applyBorder="1" applyAlignment="1">
      <alignment vertical="top" wrapText="1"/>
    </xf>
    <xf numFmtId="174" fontId="55" fillId="38" borderId="26" xfId="0" applyNumberFormat="1" applyFont="1" applyFill="1" applyBorder="1" applyAlignment="1">
      <alignment vertical="top"/>
    </xf>
    <xf numFmtId="49" fontId="55" fillId="36" borderId="62" xfId="0" applyNumberFormat="1" applyFont="1" applyFill="1" applyBorder="1" applyAlignment="1">
      <alignment horizontal="center" vertical="top"/>
    </xf>
    <xf numFmtId="174" fontId="55" fillId="36" borderId="63" xfId="0" applyNumberFormat="1" applyFont="1" applyFill="1" applyBorder="1" applyAlignment="1">
      <alignment horizontal="left" vertical="top" wrapText="1"/>
    </xf>
    <xf numFmtId="174" fontId="57" fillId="36" borderId="64" xfId="0" applyNumberFormat="1" applyFont="1" applyFill="1" applyBorder="1" applyAlignment="1">
      <alignment vertical="top"/>
    </xf>
    <xf numFmtId="4" fontId="57" fillId="36" borderId="63" xfId="0" applyNumberFormat="1" applyFont="1" applyFill="1" applyBorder="1" applyAlignment="1">
      <alignment horizontal="right" vertical="top"/>
    </xf>
    <xf numFmtId="4" fontId="57" fillId="36" borderId="64" xfId="0" applyNumberFormat="1" applyFont="1" applyFill="1" applyBorder="1" applyAlignment="1">
      <alignment horizontal="right" vertical="top"/>
    </xf>
    <xf numFmtId="174" fontId="55" fillId="37" borderId="61" xfId="0" applyNumberFormat="1" applyFont="1" applyFill="1" applyBorder="1" applyAlignment="1">
      <alignment vertical="top"/>
    </xf>
    <xf numFmtId="10" fontId="65" fillId="37" borderId="20" xfId="0" applyNumberFormat="1" applyFont="1" applyFill="1" applyBorder="1" applyAlignment="1">
      <alignment horizontal="right" vertical="top"/>
    </xf>
    <xf numFmtId="4" fontId="65" fillId="0" borderId="65" xfId="0" applyNumberFormat="1" applyFont="1" applyBorder="1" applyAlignment="1">
      <alignment horizontal="right" vertical="top"/>
    </xf>
    <xf numFmtId="10" fontId="66" fillId="0" borderId="66" xfId="0" applyNumberFormat="1" applyFont="1" applyBorder="1" applyAlignment="1">
      <alignment horizontal="right" vertical="top"/>
    </xf>
    <xf numFmtId="4" fontId="65" fillId="0" borderId="67" xfId="0" applyNumberFormat="1" applyFont="1" applyBorder="1" applyAlignment="1">
      <alignment horizontal="right" vertical="top"/>
    </xf>
    <xf numFmtId="10" fontId="65" fillId="37" borderId="66" xfId="0" applyNumberFormat="1" applyFont="1" applyFill="1" applyBorder="1" applyAlignment="1">
      <alignment horizontal="right" vertical="top"/>
    </xf>
    <xf numFmtId="174" fontId="61" fillId="38" borderId="28" xfId="0" applyNumberFormat="1" applyFont="1" applyFill="1" applyBorder="1" applyAlignment="1">
      <alignment vertical="top"/>
    </xf>
    <xf numFmtId="174" fontId="55" fillId="38" borderId="29" xfId="0" applyNumberFormat="1" applyFont="1" applyFill="1" applyBorder="1" applyAlignment="1">
      <alignment horizontal="center" vertical="top"/>
    </xf>
    <xf numFmtId="174" fontId="57" fillId="38" borderId="57" xfId="0" applyNumberFormat="1" applyFont="1" applyFill="1" applyBorder="1" applyAlignment="1">
      <alignment vertical="top" wrapText="1"/>
    </xf>
    <xf numFmtId="174" fontId="57" fillId="38" borderId="21" xfId="0" applyNumberFormat="1" applyFont="1" applyFill="1" applyBorder="1" applyAlignment="1">
      <alignment vertical="top"/>
    </xf>
    <xf numFmtId="4" fontId="55" fillId="38" borderId="37" xfId="0" applyNumberFormat="1" applyFont="1" applyFill="1" applyBorder="1" applyAlignment="1">
      <alignment horizontal="right" vertical="top"/>
    </xf>
    <xf numFmtId="4" fontId="55" fillId="38" borderId="68" xfId="0" applyNumberFormat="1" applyFont="1" applyFill="1" applyBorder="1" applyAlignment="1">
      <alignment horizontal="right" vertical="top"/>
    </xf>
    <xf numFmtId="4" fontId="55" fillId="38" borderId="57" xfId="0" applyNumberFormat="1" applyFont="1" applyFill="1" applyBorder="1" applyAlignment="1">
      <alignment horizontal="right" vertical="top"/>
    </xf>
    <xf numFmtId="4" fontId="55" fillId="38" borderId="38" xfId="0" applyNumberFormat="1" applyFont="1" applyFill="1" applyBorder="1" applyAlignment="1">
      <alignment horizontal="right" vertical="top"/>
    </xf>
    <xf numFmtId="4" fontId="55" fillId="38" borderId="69" xfId="0" applyNumberFormat="1" applyFont="1" applyFill="1" applyBorder="1" applyAlignment="1">
      <alignment horizontal="right" vertical="top"/>
    </xf>
    <xf numFmtId="4" fontId="55" fillId="38" borderId="25" xfId="0" applyNumberFormat="1" applyFont="1" applyFill="1" applyBorder="1" applyAlignment="1">
      <alignment horizontal="right" vertical="top"/>
    </xf>
    <xf numFmtId="10" fontId="55" fillId="38" borderId="70" xfId="0" applyNumberFormat="1" applyFont="1" applyFill="1" applyBorder="1" applyAlignment="1">
      <alignment horizontal="right" vertical="top"/>
    </xf>
    <xf numFmtId="0" fontId="55" fillId="38" borderId="55" xfId="0" applyFont="1" applyFill="1" applyBorder="1" applyAlignment="1">
      <alignment horizontal="right" vertical="top" wrapText="1"/>
    </xf>
    <xf numFmtId="174" fontId="55" fillId="36" borderId="71" xfId="0" applyNumberFormat="1" applyFont="1" applyFill="1" applyBorder="1" applyAlignment="1">
      <alignment vertical="top"/>
    </xf>
    <xf numFmtId="49" fontId="55" fillId="36" borderId="60" xfId="0" applyNumberFormat="1" applyFont="1" applyFill="1" applyBorder="1" applyAlignment="1">
      <alignment horizontal="center" vertical="top"/>
    </xf>
    <xf numFmtId="174" fontId="57" fillId="36" borderId="27" xfId="0" applyNumberFormat="1" applyFont="1" applyFill="1" applyBorder="1" applyAlignment="1">
      <alignment vertical="top"/>
    </xf>
    <xf numFmtId="4" fontId="55" fillId="37" borderId="72" xfId="0" applyNumberFormat="1" applyFont="1" applyFill="1" applyBorder="1" applyAlignment="1">
      <alignment horizontal="right" vertical="top"/>
    </xf>
    <xf numFmtId="4" fontId="55" fillId="37" borderId="73" xfId="0" applyNumberFormat="1" applyFont="1" applyFill="1" applyBorder="1" applyAlignment="1">
      <alignment horizontal="right" vertical="top"/>
    </xf>
    <xf numFmtId="4" fontId="55" fillId="37" borderId="39" xfId="0" applyNumberFormat="1" applyFont="1" applyFill="1" applyBorder="1" applyAlignment="1">
      <alignment horizontal="right" vertical="top"/>
    </xf>
    <xf numFmtId="4" fontId="55" fillId="37" borderId="74" xfId="0" applyNumberFormat="1" applyFont="1" applyFill="1" applyBorder="1" applyAlignment="1">
      <alignment horizontal="right" vertical="top"/>
    </xf>
    <xf numFmtId="174" fontId="57" fillId="0" borderId="41" xfId="0" applyNumberFormat="1" applyFont="1" applyBorder="1" applyAlignment="1">
      <alignment vertical="top"/>
    </xf>
    <xf numFmtId="4" fontId="57" fillId="0" borderId="42" xfId="0" applyNumberFormat="1" applyFont="1" applyBorder="1" applyAlignment="1">
      <alignment horizontal="right" vertical="top"/>
    </xf>
    <xf numFmtId="174" fontId="57" fillId="0" borderId="53" xfId="0" applyNumberFormat="1" applyFont="1" applyBorder="1" applyAlignment="1">
      <alignment vertical="top"/>
    </xf>
    <xf numFmtId="4" fontId="57" fillId="0" borderId="75" xfId="0" applyNumberFormat="1" applyFont="1" applyBorder="1" applyAlignment="1">
      <alignment horizontal="right" vertical="top"/>
    </xf>
    <xf numFmtId="4" fontId="55" fillId="38" borderId="30" xfId="0" applyNumberFormat="1" applyFont="1" applyFill="1" applyBorder="1" applyAlignment="1">
      <alignment horizontal="right" vertical="top"/>
    </xf>
    <xf numFmtId="10" fontId="55" fillId="38" borderId="57" xfId="0" applyNumberFormat="1" applyFont="1" applyFill="1" applyBorder="1" applyAlignment="1">
      <alignment horizontal="right" vertical="top"/>
    </xf>
    <xf numFmtId="0" fontId="55" fillId="38" borderId="22" xfId="0" applyFont="1" applyFill="1" applyBorder="1" applyAlignment="1">
      <alignment horizontal="right" vertical="top" wrapText="1"/>
    </xf>
    <xf numFmtId="174" fontId="55" fillId="36" borderId="37" xfId="0" applyNumberFormat="1" applyFont="1" applyFill="1" applyBorder="1" applyAlignment="1">
      <alignment vertical="top"/>
    </xf>
    <xf numFmtId="49" fontId="55" fillId="36" borderId="57" xfId="0" applyNumberFormat="1" applyFont="1" applyFill="1" applyBorder="1" applyAlignment="1">
      <alignment horizontal="center" vertical="top"/>
    </xf>
    <xf numFmtId="4" fontId="55" fillId="37" borderId="76" xfId="0" applyNumberFormat="1" applyFont="1" applyFill="1" applyBorder="1" applyAlignment="1">
      <alignment horizontal="right" vertical="top"/>
    </xf>
    <xf numFmtId="4" fontId="55" fillId="37" borderId="77" xfId="0" applyNumberFormat="1" applyFont="1" applyFill="1" applyBorder="1" applyAlignment="1">
      <alignment horizontal="right" vertical="top"/>
    </xf>
    <xf numFmtId="174" fontId="57" fillId="0" borderId="41" xfId="0" applyNumberFormat="1" applyFont="1" applyBorder="1" applyAlignment="1">
      <alignment vertical="top" wrapText="1"/>
    </xf>
    <xf numFmtId="4" fontId="57" fillId="0" borderId="10" xfId="0" applyNumberFormat="1" applyFont="1" applyBorder="1" applyAlignment="1">
      <alignment horizontal="right" vertical="top" wrapText="1"/>
    </xf>
    <xf numFmtId="4" fontId="57" fillId="0" borderId="11" xfId="0" applyNumberFormat="1" applyFont="1" applyBorder="1" applyAlignment="1">
      <alignment horizontal="right" vertical="top" wrapText="1"/>
    </xf>
    <xf numFmtId="4" fontId="57" fillId="0" borderId="40" xfId="0" applyNumberFormat="1" applyFont="1" applyBorder="1" applyAlignment="1">
      <alignment horizontal="right" vertical="top" wrapText="1"/>
    </xf>
    <xf numFmtId="4" fontId="57" fillId="0" borderId="12" xfId="0" applyNumberFormat="1" applyFont="1" applyBorder="1" applyAlignment="1">
      <alignment horizontal="right" vertical="top" wrapText="1"/>
    </xf>
    <xf numFmtId="174" fontId="57" fillId="0" borderId="46" xfId="0" applyNumberFormat="1" applyFont="1" applyBorder="1" applyAlignment="1">
      <alignment vertical="top" wrapText="1"/>
    </xf>
    <xf numFmtId="4" fontId="57" fillId="0" borderId="43" xfId="0" applyNumberFormat="1" applyFont="1" applyBorder="1" applyAlignment="1">
      <alignment horizontal="right" vertical="top" wrapText="1"/>
    </xf>
    <xf numFmtId="4" fontId="57" fillId="0" borderId="44" xfId="0" applyNumberFormat="1" applyFont="1" applyBorder="1" applyAlignment="1">
      <alignment horizontal="right" vertical="top" wrapText="1"/>
    </xf>
    <xf numFmtId="4" fontId="57" fillId="0" borderId="45" xfId="0" applyNumberFormat="1" applyFont="1" applyBorder="1" applyAlignment="1">
      <alignment horizontal="right" vertical="top" wrapText="1"/>
    </xf>
    <xf numFmtId="4" fontId="57" fillId="0" borderId="51" xfId="0" applyNumberFormat="1" applyFont="1" applyBorder="1" applyAlignment="1">
      <alignment horizontal="right" vertical="top" wrapText="1"/>
    </xf>
    <xf numFmtId="4" fontId="57" fillId="0" borderId="52" xfId="0" applyNumberFormat="1" applyFont="1" applyBorder="1" applyAlignment="1">
      <alignment horizontal="right" vertical="top" wrapText="1"/>
    </xf>
    <xf numFmtId="4" fontId="57" fillId="0" borderId="54" xfId="0" applyNumberFormat="1" applyFont="1" applyBorder="1" applyAlignment="1">
      <alignment horizontal="right" vertical="top" wrapText="1"/>
    </xf>
    <xf numFmtId="4" fontId="57" fillId="0" borderId="48" xfId="0" applyNumberFormat="1" applyFont="1" applyBorder="1" applyAlignment="1">
      <alignment horizontal="right" vertical="top"/>
    </xf>
    <xf numFmtId="4" fontId="57" fillId="0" borderId="47" xfId="0" applyNumberFormat="1" applyFont="1" applyBorder="1" applyAlignment="1">
      <alignment horizontal="right" vertical="top"/>
    </xf>
    <xf numFmtId="174" fontId="57" fillId="0" borderId="40" xfId="0" applyNumberFormat="1" applyFont="1" applyBorder="1" applyAlignment="1">
      <alignment horizontal="left" vertical="top" wrapText="1"/>
    </xf>
    <xf numFmtId="174" fontId="57" fillId="0" borderId="45" xfId="0" applyNumberFormat="1" applyFont="1" applyBorder="1" applyAlignment="1">
      <alignment horizontal="left" vertical="top" wrapText="1"/>
    </xf>
    <xf numFmtId="49" fontId="55" fillId="36" borderId="57" xfId="0" applyNumberFormat="1" applyFont="1" applyFill="1" applyBorder="1" applyAlignment="1">
      <alignment horizontal="center" vertical="top" wrapText="1"/>
    </xf>
    <xf numFmtId="4" fontId="65" fillId="36" borderId="64" xfId="0" applyNumberFormat="1" applyFont="1" applyFill="1" applyBorder="1" applyAlignment="1">
      <alignment horizontal="right" vertical="top"/>
    </xf>
    <xf numFmtId="4" fontId="65" fillId="36" borderId="73" xfId="0" applyNumberFormat="1" applyFont="1" applyFill="1" applyBorder="1" applyAlignment="1">
      <alignment horizontal="right" vertical="top"/>
    </xf>
    <xf numFmtId="10" fontId="65" fillId="36" borderId="39" xfId="0" applyNumberFormat="1" applyFont="1" applyFill="1" applyBorder="1" applyAlignment="1">
      <alignment horizontal="right" vertical="top"/>
    </xf>
    <xf numFmtId="0" fontId="65" fillId="36" borderId="13" xfId="0" applyFont="1" applyFill="1" applyBorder="1" applyAlignment="1">
      <alignment horizontal="right" vertical="top" wrapText="1"/>
    </xf>
    <xf numFmtId="4" fontId="65" fillId="0" borderId="51" xfId="0" applyNumberFormat="1" applyFont="1" applyBorder="1" applyAlignment="1">
      <alignment horizontal="right" vertical="top"/>
    </xf>
    <xf numFmtId="4" fontId="65" fillId="0" borderId="54" xfId="0" applyNumberFormat="1" applyFont="1" applyBorder="1" applyAlignment="1">
      <alignment horizontal="right" vertical="top"/>
    </xf>
    <xf numFmtId="4" fontId="65" fillId="0" borderId="78" xfId="0" applyNumberFormat="1" applyFont="1" applyBorder="1" applyAlignment="1">
      <alignment horizontal="right" vertical="top"/>
    </xf>
    <xf numFmtId="174" fontId="55" fillId="36" borderId="27" xfId="0" applyNumberFormat="1" applyFont="1" applyFill="1" applyBorder="1" applyAlignment="1">
      <alignment vertical="top"/>
    </xf>
    <xf numFmtId="4" fontId="55" fillId="36" borderId="26" xfId="0" applyNumberFormat="1" applyFont="1" applyFill="1" applyBorder="1" applyAlignment="1">
      <alignment horizontal="right" vertical="top"/>
    </xf>
    <xf numFmtId="4" fontId="55" fillId="36" borderId="27" xfId="0" applyNumberFormat="1" applyFont="1" applyFill="1" applyBorder="1" applyAlignment="1">
      <alignment horizontal="right" vertical="top"/>
    </xf>
    <xf numFmtId="4" fontId="55" fillId="36" borderId="31" xfId="0" applyNumberFormat="1" applyFont="1" applyFill="1" applyBorder="1" applyAlignment="1">
      <alignment horizontal="right" vertical="top"/>
    </xf>
    <xf numFmtId="174" fontId="61" fillId="37" borderId="39" xfId="0" applyNumberFormat="1" applyFont="1" applyFill="1" applyBorder="1" applyAlignment="1">
      <alignment horizontal="left" vertical="top" wrapText="1"/>
    </xf>
    <xf numFmtId="174" fontId="61" fillId="37" borderId="35" xfId="0" applyNumberFormat="1" applyFont="1" applyFill="1" applyBorder="1" applyAlignment="1">
      <alignment horizontal="left" vertical="top" wrapText="1"/>
    </xf>
    <xf numFmtId="10" fontId="55" fillId="38" borderId="25" xfId="0" applyNumberFormat="1" applyFont="1" applyFill="1" applyBorder="1" applyAlignment="1">
      <alignment horizontal="right" vertical="top"/>
    </xf>
    <xf numFmtId="174" fontId="55" fillId="36" borderId="22" xfId="0" applyNumberFormat="1" applyFont="1" applyFill="1" applyBorder="1" applyAlignment="1">
      <alignment vertical="top"/>
    </xf>
    <xf numFmtId="49" fontId="55" fillId="36" borderId="21" xfId="0" applyNumberFormat="1" applyFont="1" applyFill="1" applyBorder="1" applyAlignment="1">
      <alignment horizontal="center" vertical="top"/>
    </xf>
    <xf numFmtId="49" fontId="55" fillId="0" borderId="11" xfId="0" applyNumberFormat="1" applyFont="1" applyBorder="1" applyAlignment="1" quotePrefix="1">
      <alignment horizontal="center" vertical="top"/>
    </xf>
    <xf numFmtId="10" fontId="55" fillId="38" borderId="45" xfId="0" applyNumberFormat="1" applyFont="1" applyFill="1" applyBorder="1" applyAlignment="1">
      <alignment horizontal="right" vertical="top"/>
    </xf>
    <xf numFmtId="174" fontId="55" fillId="36" borderId="21" xfId="0" applyNumberFormat="1" applyFont="1" applyFill="1" applyBorder="1" applyAlignment="1">
      <alignment horizontal="left" vertical="top" wrapText="1"/>
    </xf>
    <xf numFmtId="174" fontId="57" fillId="36" borderId="25" xfId="0" applyNumberFormat="1" applyFont="1" applyFill="1" applyBorder="1" applyAlignment="1">
      <alignment horizontal="center" vertical="top"/>
    </xf>
    <xf numFmtId="4" fontId="57" fillId="36" borderId="21" xfId="0" applyNumberFormat="1" applyFont="1" applyFill="1" applyBorder="1" applyAlignment="1">
      <alignment horizontal="right" vertical="top"/>
    </xf>
    <xf numFmtId="4" fontId="57" fillId="36" borderId="25" xfId="0" applyNumberFormat="1" applyFont="1" applyFill="1" applyBorder="1" applyAlignment="1">
      <alignment horizontal="right" vertical="top"/>
    </xf>
    <xf numFmtId="4" fontId="57" fillId="36" borderId="23" xfId="0" applyNumberFormat="1" applyFont="1" applyFill="1" applyBorder="1" applyAlignment="1">
      <alignment horizontal="right" vertical="top"/>
    </xf>
    <xf numFmtId="10" fontId="55" fillId="36" borderId="27" xfId="0" applyNumberFormat="1" applyFont="1" applyFill="1" applyBorder="1" applyAlignment="1">
      <alignment horizontal="right" vertical="top"/>
    </xf>
    <xf numFmtId="0" fontId="55" fillId="36" borderId="32" xfId="0" applyFont="1" applyFill="1" applyBorder="1" applyAlignment="1">
      <alignment horizontal="right" vertical="top" wrapText="1"/>
    </xf>
    <xf numFmtId="174" fontId="55" fillId="0" borderId="33" xfId="0" applyNumberFormat="1" applyFont="1" applyBorder="1" applyAlignment="1">
      <alignment vertical="top"/>
    </xf>
    <xf numFmtId="175" fontId="55" fillId="0" borderId="34" xfId="0" applyNumberFormat="1" applyFont="1" applyBorder="1" applyAlignment="1">
      <alignment horizontal="center" vertical="top"/>
    </xf>
    <xf numFmtId="174" fontId="57" fillId="0" borderId="34" xfId="0" applyNumberFormat="1" applyFont="1" applyBorder="1" applyAlignment="1">
      <alignment vertical="top" wrapText="1"/>
    </xf>
    <xf numFmtId="174" fontId="57" fillId="0" borderId="35" xfId="0" applyNumberFormat="1" applyFont="1" applyBorder="1" applyAlignment="1">
      <alignment horizontal="center" vertical="top"/>
    </xf>
    <xf numFmtId="4" fontId="57" fillId="0" borderId="33" xfId="0" applyNumberFormat="1" applyFont="1" applyBorder="1" applyAlignment="1">
      <alignment horizontal="right" vertical="top"/>
    </xf>
    <xf numFmtId="4" fontId="57" fillId="0" borderId="34" xfId="0" applyNumberFormat="1" applyFont="1" applyBorder="1" applyAlignment="1">
      <alignment horizontal="right" vertical="top"/>
    </xf>
    <xf numFmtId="4" fontId="57" fillId="0" borderId="35" xfId="0" applyNumberFormat="1" applyFont="1" applyBorder="1" applyAlignment="1">
      <alignment horizontal="right" vertical="top"/>
    </xf>
    <xf numFmtId="4" fontId="57" fillId="0" borderId="50" xfId="0" applyNumberFormat="1" applyFont="1" applyBorder="1" applyAlignment="1">
      <alignment horizontal="right" vertical="top"/>
    </xf>
    <xf numFmtId="4" fontId="57" fillId="0" borderId="74" xfId="0" applyNumberFormat="1" applyFont="1" applyBorder="1" applyAlignment="1">
      <alignment horizontal="right" vertical="top"/>
    </xf>
    <xf numFmtId="4" fontId="65" fillId="0" borderId="33" xfId="0" applyNumberFormat="1" applyFont="1" applyBorder="1" applyAlignment="1">
      <alignment horizontal="right" vertical="top"/>
    </xf>
    <xf numFmtId="4" fontId="65" fillId="0" borderId="50" xfId="0" applyNumberFormat="1" applyFont="1" applyBorder="1" applyAlignment="1">
      <alignment horizontal="right" vertical="top"/>
    </xf>
    <xf numFmtId="4" fontId="65" fillId="0" borderId="79" xfId="0" applyNumberFormat="1" applyFont="1" applyBorder="1" applyAlignment="1">
      <alignment horizontal="right" vertical="top"/>
    </xf>
    <xf numFmtId="10" fontId="65" fillId="0" borderId="35" xfId="0" applyNumberFormat="1" applyFont="1" applyBorder="1" applyAlignment="1">
      <alignment horizontal="right" vertical="top"/>
    </xf>
    <xf numFmtId="0" fontId="65" fillId="0" borderId="80" xfId="0" applyFont="1" applyBorder="1" applyAlignment="1">
      <alignment horizontal="right" vertical="top" wrapText="1"/>
    </xf>
    <xf numFmtId="175" fontId="55" fillId="0" borderId="11" xfId="0" applyNumberFormat="1" applyFont="1" applyBorder="1" applyAlignment="1">
      <alignment horizontal="center" vertical="top"/>
    </xf>
    <xf numFmtId="174" fontId="57" fillId="0" borderId="11" xfId="0" applyNumberFormat="1" applyFont="1" applyBorder="1" applyAlignment="1">
      <alignment vertical="top" wrapText="1"/>
    </xf>
    <xf numFmtId="174" fontId="57" fillId="0" borderId="40" xfId="0" applyNumberFormat="1" applyFont="1" applyBorder="1" applyAlignment="1">
      <alignment horizontal="center" vertical="top"/>
    </xf>
    <xf numFmtId="10" fontId="65" fillId="0" borderId="40" xfId="0" applyNumberFormat="1" applyFont="1" applyBorder="1" applyAlignment="1">
      <alignment horizontal="right" vertical="top"/>
    </xf>
    <xf numFmtId="0" fontId="65" fillId="0" borderId="18" xfId="0" applyFont="1" applyBorder="1" applyAlignment="1">
      <alignment horizontal="right" vertical="top" wrapText="1"/>
    </xf>
    <xf numFmtId="175" fontId="55" fillId="0" borderId="52" xfId="0" applyNumberFormat="1" applyFont="1" applyBorder="1" applyAlignment="1">
      <alignment horizontal="center" vertical="top"/>
    </xf>
    <xf numFmtId="174" fontId="57" fillId="0" borderId="52" xfId="0" applyNumberFormat="1" applyFont="1" applyBorder="1" applyAlignment="1">
      <alignment vertical="top" wrapText="1"/>
    </xf>
    <xf numFmtId="174" fontId="57" fillId="0" borderId="49" xfId="0" applyNumberFormat="1" applyFont="1" applyBorder="1" applyAlignment="1">
      <alignment horizontal="center" vertical="top"/>
    </xf>
    <xf numFmtId="174" fontId="61" fillId="38" borderId="16" xfId="0" applyNumberFormat="1" applyFont="1" applyFill="1" applyBorder="1" applyAlignment="1">
      <alignment vertical="top"/>
    </xf>
    <xf numFmtId="174" fontId="55" fillId="38" borderId="17" xfId="0" applyNumberFormat="1" applyFont="1" applyFill="1" applyBorder="1" applyAlignment="1">
      <alignment horizontal="center" vertical="top"/>
    </xf>
    <xf numFmtId="174" fontId="57" fillId="38" borderId="62" xfId="0" applyNumberFormat="1" applyFont="1" applyFill="1" applyBorder="1" applyAlignment="1">
      <alignment vertical="top" wrapText="1"/>
    </xf>
    <xf numFmtId="174" fontId="57" fillId="38" borderId="60" xfId="0" applyNumberFormat="1" applyFont="1" applyFill="1" applyBorder="1" applyAlignment="1">
      <alignment vertical="top"/>
    </xf>
    <xf numFmtId="4" fontId="55" fillId="38" borderId="59" xfId="0" applyNumberFormat="1" applyFont="1" applyFill="1" applyBorder="1" applyAlignment="1">
      <alignment horizontal="right" vertical="top"/>
    </xf>
    <xf numFmtId="4" fontId="55" fillId="38" borderId="81" xfId="0" applyNumberFormat="1" applyFont="1" applyFill="1" applyBorder="1" applyAlignment="1">
      <alignment horizontal="right" vertical="top"/>
    </xf>
    <xf numFmtId="4" fontId="55" fillId="38" borderId="62" xfId="0" applyNumberFormat="1" applyFont="1" applyFill="1" applyBorder="1" applyAlignment="1">
      <alignment horizontal="right" vertical="top"/>
    </xf>
    <xf numFmtId="4" fontId="55" fillId="38" borderId="16" xfId="0" applyNumberFormat="1" applyFont="1" applyFill="1" applyBorder="1" applyAlignment="1">
      <alignment horizontal="right" vertical="top"/>
    </xf>
    <xf numFmtId="4" fontId="55" fillId="38" borderId="17" xfId="0" applyNumberFormat="1" applyFont="1" applyFill="1" applyBorder="1" applyAlignment="1">
      <alignment horizontal="right" vertical="top"/>
    </xf>
    <xf numFmtId="4" fontId="55" fillId="38" borderId="15" xfId="0" applyNumberFormat="1" applyFont="1" applyFill="1" applyBorder="1" applyAlignment="1">
      <alignment horizontal="right" vertical="top"/>
    </xf>
    <xf numFmtId="4" fontId="55" fillId="38" borderId="82" xfId="0" applyNumberFormat="1" applyFont="1" applyFill="1" applyBorder="1" applyAlignment="1">
      <alignment horizontal="right" vertical="top"/>
    </xf>
    <xf numFmtId="4" fontId="55" fillId="38" borderId="83" xfId="0" applyNumberFormat="1" applyFont="1" applyFill="1" applyBorder="1" applyAlignment="1">
      <alignment horizontal="right" vertical="top"/>
    </xf>
    <xf numFmtId="49" fontId="55" fillId="36" borderId="36" xfId="0" applyNumberFormat="1" applyFont="1" applyFill="1" applyBorder="1" applyAlignment="1">
      <alignment horizontal="center" vertical="top"/>
    </xf>
    <xf numFmtId="174" fontId="57" fillId="36" borderId="27" xfId="0" applyNumberFormat="1" applyFont="1" applyFill="1" applyBorder="1" applyAlignment="1">
      <alignment horizontal="center" vertical="top"/>
    </xf>
    <xf numFmtId="174" fontId="55" fillId="0" borderId="18" xfId="0" applyNumberFormat="1" applyFont="1" applyBorder="1" applyAlignment="1">
      <alignment vertical="top"/>
    </xf>
    <xf numFmtId="175" fontId="55" fillId="0" borderId="18" xfId="0" applyNumberFormat="1" applyFont="1" applyBorder="1" applyAlignment="1">
      <alignment horizontal="center" vertical="top"/>
    </xf>
    <xf numFmtId="174" fontId="57" fillId="0" borderId="20" xfId="0" applyNumberFormat="1" applyFont="1" applyBorder="1" applyAlignment="1">
      <alignment vertical="top" wrapText="1"/>
    </xf>
    <xf numFmtId="174" fontId="57" fillId="0" borderId="61" xfId="0" applyNumberFormat="1" applyFont="1" applyBorder="1" applyAlignment="1">
      <alignment horizontal="center" vertical="top"/>
    </xf>
    <xf numFmtId="4" fontId="57" fillId="0" borderId="72" xfId="0" applyNumberFormat="1" applyFont="1" applyBorder="1" applyAlignment="1">
      <alignment horizontal="right" vertical="top"/>
    </xf>
    <xf numFmtId="4" fontId="57" fillId="0" borderId="73" xfId="0" applyNumberFormat="1" applyFont="1" applyBorder="1" applyAlignment="1">
      <alignment horizontal="right" vertical="top"/>
    </xf>
    <xf numFmtId="4" fontId="57" fillId="0" borderId="39" xfId="0" applyNumberFormat="1" applyFont="1" applyBorder="1" applyAlignment="1">
      <alignment horizontal="right" vertical="top"/>
    </xf>
    <xf numFmtId="4" fontId="57" fillId="0" borderId="76" xfId="0" applyNumberFormat="1" applyFont="1" applyBorder="1" applyAlignment="1">
      <alignment horizontal="right" vertical="top"/>
    </xf>
    <xf numFmtId="4" fontId="57" fillId="0" borderId="77" xfId="0" applyNumberFormat="1" applyFont="1" applyBorder="1" applyAlignment="1">
      <alignment horizontal="right" vertical="top"/>
    </xf>
    <xf numFmtId="174" fontId="55" fillId="0" borderId="55" xfId="0" applyNumberFormat="1" applyFont="1" applyBorder="1" applyAlignment="1">
      <alignment vertical="top"/>
    </xf>
    <xf numFmtId="174" fontId="57" fillId="0" borderId="70" xfId="0" applyNumberFormat="1" applyFont="1" applyBorder="1" applyAlignment="1">
      <alignment vertical="top" wrapText="1"/>
    </xf>
    <xf numFmtId="10" fontId="55" fillId="38" borderId="49" xfId="0" applyNumberFormat="1" applyFont="1" applyFill="1" applyBorder="1" applyAlignment="1">
      <alignment horizontal="right" vertical="top"/>
    </xf>
    <xf numFmtId="0" fontId="55" fillId="38" borderId="19" xfId="0" applyFont="1" applyFill="1" applyBorder="1" applyAlignment="1">
      <alignment horizontal="right" vertical="top" wrapText="1"/>
    </xf>
    <xf numFmtId="174" fontId="55" fillId="36" borderId="13" xfId="0" applyNumberFormat="1" applyFont="1" applyFill="1" applyBorder="1" applyAlignment="1">
      <alignment vertical="top"/>
    </xf>
    <xf numFmtId="174" fontId="55" fillId="39" borderId="21" xfId="0" applyNumberFormat="1" applyFont="1" applyFill="1" applyBorder="1" applyAlignment="1">
      <alignment horizontal="center" vertical="top"/>
    </xf>
    <xf numFmtId="4" fontId="55" fillId="39" borderId="22" xfId="0" applyNumberFormat="1" applyFont="1" applyFill="1" applyBorder="1" applyAlignment="1">
      <alignment horizontal="right" vertical="top"/>
    </xf>
    <xf numFmtId="4" fontId="55" fillId="39" borderId="69" xfId="0" applyNumberFormat="1" applyFont="1" applyFill="1" applyBorder="1" applyAlignment="1">
      <alignment horizontal="right" vertical="top"/>
    </xf>
    <xf numFmtId="4" fontId="55" fillId="39" borderId="57" xfId="0" applyNumberFormat="1" applyFont="1" applyFill="1" applyBorder="1" applyAlignment="1">
      <alignment horizontal="right" vertical="top"/>
    </xf>
    <xf numFmtId="4" fontId="55" fillId="39" borderId="32" xfId="0" applyNumberFormat="1" applyFont="1" applyFill="1" applyBorder="1" applyAlignment="1">
      <alignment horizontal="right" vertical="top"/>
    </xf>
    <xf numFmtId="4" fontId="55" fillId="39" borderId="30" xfId="0" applyNumberFormat="1" applyFont="1" applyFill="1" applyBorder="1" applyAlignment="1">
      <alignment horizontal="right" vertical="top"/>
    </xf>
    <xf numFmtId="4" fontId="55" fillId="39" borderId="23" xfId="0" applyNumberFormat="1" applyFont="1" applyFill="1" applyBorder="1" applyAlignment="1">
      <alignment horizontal="right" vertical="top"/>
    </xf>
    <xf numFmtId="10" fontId="55" fillId="39" borderId="40" xfId="0" applyNumberFormat="1" applyFont="1" applyFill="1" applyBorder="1" applyAlignment="1">
      <alignment horizontal="right" vertical="top"/>
    </xf>
    <xf numFmtId="0" fontId="55" fillId="39" borderId="18" xfId="0" applyFont="1" applyFill="1" applyBorder="1" applyAlignment="1">
      <alignment horizontal="right" vertical="top" wrapText="1"/>
    </xf>
    <xf numFmtId="174" fontId="55" fillId="36" borderId="25" xfId="0" applyNumberFormat="1" applyFont="1" applyFill="1" applyBorder="1" applyAlignment="1">
      <alignment horizontal="center" vertical="top"/>
    </xf>
    <xf numFmtId="4" fontId="55" fillId="36" borderId="21" xfId="0" applyNumberFormat="1" applyFont="1" applyFill="1" applyBorder="1" applyAlignment="1">
      <alignment horizontal="right" vertical="top"/>
    </xf>
    <xf numFmtId="4" fontId="55" fillId="36" borderId="25" xfId="0" applyNumberFormat="1" applyFont="1" applyFill="1" applyBorder="1" applyAlignment="1">
      <alignment horizontal="right" vertical="top"/>
    </xf>
    <xf numFmtId="4" fontId="55" fillId="36" borderId="23" xfId="0" applyNumberFormat="1" applyFont="1" applyFill="1" applyBorder="1" applyAlignment="1">
      <alignment horizontal="right" vertical="top"/>
    </xf>
    <xf numFmtId="4" fontId="65" fillId="0" borderId="35" xfId="0" applyNumberFormat="1" applyFont="1" applyBorder="1" applyAlignment="1">
      <alignment horizontal="right" vertical="top"/>
    </xf>
    <xf numFmtId="4" fontId="65" fillId="0" borderId="80" xfId="0" applyNumberFormat="1" applyFont="1" applyBorder="1" applyAlignment="1">
      <alignment horizontal="right" vertical="top"/>
    </xf>
    <xf numFmtId="10" fontId="65" fillId="0" borderId="66" xfId="0" applyNumberFormat="1" applyFont="1" applyBorder="1" applyAlignment="1">
      <alignment horizontal="right" vertical="top"/>
    </xf>
    <xf numFmtId="4" fontId="65" fillId="0" borderId="40" xfId="0" applyNumberFormat="1" applyFont="1" applyBorder="1" applyAlignment="1">
      <alignment horizontal="right" vertical="top"/>
    </xf>
    <xf numFmtId="4" fontId="65" fillId="0" borderId="18" xfId="0" applyNumberFormat="1" applyFont="1" applyBorder="1" applyAlignment="1">
      <alignment horizontal="right" vertical="top"/>
    </xf>
    <xf numFmtId="4" fontId="65" fillId="0" borderId="49" xfId="0" applyNumberFormat="1" applyFont="1" applyBorder="1" applyAlignment="1">
      <alignment horizontal="right" vertical="top"/>
    </xf>
    <xf numFmtId="174" fontId="55" fillId="39" borderId="60" xfId="0" applyNumberFormat="1" applyFont="1" applyFill="1" applyBorder="1" applyAlignment="1">
      <alignment horizontal="center" vertical="top"/>
    </xf>
    <xf numFmtId="4" fontId="55" fillId="39" borderId="71" xfId="0" applyNumberFormat="1" applyFont="1" applyFill="1" applyBorder="1" applyAlignment="1">
      <alignment horizontal="right" vertical="top"/>
    </xf>
    <xf numFmtId="4" fontId="55" fillId="39" borderId="83" xfId="0" applyNumberFormat="1" applyFont="1" applyFill="1" applyBorder="1" applyAlignment="1">
      <alignment horizontal="right" vertical="top"/>
    </xf>
    <xf numFmtId="4" fontId="55" fillId="39" borderId="62" xfId="0" applyNumberFormat="1" applyFont="1" applyFill="1" applyBorder="1" applyAlignment="1">
      <alignment horizontal="right" vertical="top"/>
    </xf>
    <xf numFmtId="4" fontId="55" fillId="39" borderId="84" xfId="0" applyNumberFormat="1" applyFont="1" applyFill="1" applyBorder="1" applyAlignment="1">
      <alignment horizontal="right" vertical="top"/>
    </xf>
    <xf numFmtId="4" fontId="55" fillId="39" borderId="15" xfId="0" applyNumberFormat="1" applyFont="1" applyFill="1" applyBorder="1" applyAlignment="1">
      <alignment horizontal="right" vertical="top"/>
    </xf>
    <xf numFmtId="4" fontId="55" fillId="39" borderId="24" xfId="0" applyNumberFormat="1" applyFont="1" applyFill="1" applyBorder="1" applyAlignment="1">
      <alignment horizontal="right" vertical="top"/>
    </xf>
    <xf numFmtId="4" fontId="55" fillId="38" borderId="64" xfId="0" applyNumberFormat="1" applyFont="1" applyFill="1" applyBorder="1" applyAlignment="1">
      <alignment horizontal="right" vertical="top"/>
    </xf>
    <xf numFmtId="4" fontId="55" fillId="38" borderId="19" xfId="0" applyNumberFormat="1" applyFont="1" applyFill="1" applyBorder="1" applyAlignment="1">
      <alignment horizontal="right" vertical="top"/>
    </xf>
    <xf numFmtId="10" fontId="55" fillId="39" borderId="66" xfId="0" applyNumberFormat="1" applyFont="1" applyFill="1" applyBorder="1" applyAlignment="1">
      <alignment horizontal="right" vertical="top"/>
    </xf>
    <xf numFmtId="4" fontId="55" fillId="36" borderId="0" xfId="0" applyNumberFormat="1" applyFont="1" applyFill="1" applyBorder="1" applyAlignment="1">
      <alignment horizontal="right" vertical="top"/>
    </xf>
    <xf numFmtId="10" fontId="55" fillId="36" borderId="25" xfId="0" applyNumberFormat="1" applyFont="1" applyFill="1" applyBorder="1" applyAlignment="1">
      <alignment horizontal="right" vertical="top"/>
    </xf>
    <xf numFmtId="0" fontId="55" fillId="36" borderId="22" xfId="0" applyFont="1" applyFill="1" applyBorder="1" applyAlignment="1">
      <alignment horizontal="right" vertical="top" wrapText="1"/>
    </xf>
    <xf numFmtId="10" fontId="65" fillId="0" borderId="49" xfId="0" applyNumberFormat="1" applyFont="1" applyBorder="1" applyAlignment="1">
      <alignment horizontal="right" vertical="top"/>
    </xf>
    <xf numFmtId="0" fontId="65" fillId="0" borderId="19" xfId="0" applyFont="1" applyBorder="1" applyAlignment="1">
      <alignment horizontal="right" vertical="top" wrapText="1"/>
    </xf>
    <xf numFmtId="4" fontId="55" fillId="38" borderId="84" xfId="0" applyNumberFormat="1" applyFont="1" applyFill="1" applyBorder="1" applyAlignment="1">
      <alignment horizontal="right" vertical="top"/>
    </xf>
    <xf numFmtId="10" fontId="55" fillId="39" borderId="39" xfId="0" applyNumberFormat="1" applyFont="1" applyFill="1" applyBorder="1" applyAlignment="1">
      <alignment horizontal="right" vertical="top"/>
    </xf>
    <xf numFmtId="0" fontId="55" fillId="39" borderId="13" xfId="0" applyFont="1" applyFill="1" applyBorder="1" applyAlignment="1">
      <alignment horizontal="right" vertical="top" wrapText="1"/>
    </xf>
    <xf numFmtId="174" fontId="55" fillId="36" borderId="32" xfId="0" applyNumberFormat="1" applyFont="1" applyFill="1" applyBorder="1" applyAlignment="1">
      <alignment vertical="top"/>
    </xf>
    <xf numFmtId="4" fontId="65" fillId="37" borderId="25" xfId="0" applyNumberFormat="1" applyFont="1" applyFill="1" applyBorder="1" applyAlignment="1">
      <alignment horizontal="right" vertical="top"/>
    </xf>
    <xf numFmtId="4" fontId="65" fillId="37" borderId="33" xfId="0" applyNumberFormat="1" applyFont="1" applyFill="1" applyBorder="1" applyAlignment="1">
      <alignment horizontal="right" vertical="top"/>
    </xf>
    <xf numFmtId="10" fontId="65" fillId="37" borderId="35" xfId="0" applyNumberFormat="1" applyFont="1" applyFill="1" applyBorder="1" applyAlignment="1">
      <alignment horizontal="right" vertical="top"/>
    </xf>
    <xf numFmtId="0" fontId="65" fillId="37" borderId="80" xfId="0" applyFont="1" applyFill="1" applyBorder="1" applyAlignment="1">
      <alignment horizontal="right" vertical="top" wrapText="1"/>
    </xf>
    <xf numFmtId="10" fontId="65" fillId="0" borderId="45" xfId="0" applyNumberFormat="1" applyFont="1" applyBorder="1" applyAlignment="1">
      <alignment horizontal="right" vertical="top"/>
    </xf>
    <xf numFmtId="0" fontId="65" fillId="0" borderId="55" xfId="0" applyFont="1" applyBorder="1" applyAlignment="1">
      <alignment horizontal="right" vertical="top" wrapText="1"/>
    </xf>
    <xf numFmtId="4" fontId="65" fillId="0" borderId="45" xfId="0" applyNumberFormat="1" applyFont="1" applyBorder="1" applyAlignment="1">
      <alignment horizontal="right" vertical="top"/>
    </xf>
    <xf numFmtId="4" fontId="65" fillId="37" borderId="35" xfId="0" applyNumberFormat="1" applyFont="1" applyFill="1" applyBorder="1" applyAlignment="1">
      <alignment horizontal="right" vertical="top"/>
    </xf>
    <xf numFmtId="174" fontId="55" fillId="39" borderId="26" xfId="0" applyNumberFormat="1" applyFont="1" applyFill="1" applyBorder="1" applyAlignment="1">
      <alignment horizontal="center" vertical="top"/>
    </xf>
    <xf numFmtId="4" fontId="55" fillId="39" borderId="31" xfId="0" applyNumberFormat="1" applyFont="1" applyFill="1" applyBorder="1" applyAlignment="1">
      <alignment horizontal="right" vertical="top"/>
    </xf>
    <xf numFmtId="10" fontId="55" fillId="39" borderId="63" xfId="0" applyNumberFormat="1" applyFont="1" applyFill="1" applyBorder="1" applyAlignment="1">
      <alignment horizontal="right" vertical="top"/>
    </xf>
    <xf numFmtId="0" fontId="55" fillId="39" borderId="84" xfId="0" applyFont="1" applyFill="1" applyBorder="1" applyAlignment="1">
      <alignment horizontal="right" vertical="top" wrapText="1"/>
    </xf>
    <xf numFmtId="174" fontId="67" fillId="35" borderId="84" xfId="0" applyNumberFormat="1" applyFont="1" applyFill="1" applyBorder="1" applyAlignment="1">
      <alignment vertical="top"/>
    </xf>
    <xf numFmtId="174" fontId="62" fillId="35" borderId="14" xfId="0" applyNumberFormat="1" applyFont="1" applyFill="1" applyBorder="1" applyAlignment="1">
      <alignment horizontal="center" vertical="top"/>
    </xf>
    <xf numFmtId="174" fontId="62" fillId="35" borderId="85" xfId="0" applyNumberFormat="1" applyFont="1" applyFill="1" applyBorder="1" applyAlignment="1">
      <alignment vertical="top" wrapText="1"/>
    </xf>
    <xf numFmtId="174" fontId="62" fillId="35" borderId="63" xfId="0" applyNumberFormat="1" applyFont="1" applyFill="1" applyBorder="1" applyAlignment="1">
      <alignment vertical="top"/>
    </xf>
    <xf numFmtId="4" fontId="62" fillId="35" borderId="16" xfId="0" applyNumberFormat="1" applyFont="1" applyFill="1" applyBorder="1" applyAlignment="1">
      <alignment horizontal="right" vertical="top"/>
    </xf>
    <xf numFmtId="4" fontId="62" fillId="35" borderId="84" xfId="0" applyNumberFormat="1" applyFont="1" applyFill="1" applyBorder="1" applyAlignment="1">
      <alignment horizontal="right" vertical="top"/>
    </xf>
    <xf numFmtId="4" fontId="62" fillId="35" borderId="63" xfId="0" applyNumberFormat="1" applyFont="1" applyFill="1" applyBorder="1" applyAlignment="1">
      <alignment horizontal="right" vertical="top"/>
    </xf>
    <xf numFmtId="10" fontId="62" fillId="35" borderId="63" xfId="0" applyNumberFormat="1" applyFont="1" applyFill="1" applyBorder="1" applyAlignment="1">
      <alignment horizontal="right" vertical="top"/>
    </xf>
    <xf numFmtId="0" fontId="62" fillId="35" borderId="84" xfId="0" applyFont="1" applyFill="1" applyBorder="1" applyAlignment="1">
      <alignment horizontal="right" vertical="top" wrapText="1"/>
    </xf>
    <xf numFmtId="4" fontId="58" fillId="0" borderId="0" xfId="0" applyNumberFormat="1" applyFont="1" applyAlignment="1">
      <alignment vertical="top"/>
    </xf>
    <xf numFmtId="174" fontId="57" fillId="0" borderId="0" xfId="0" applyNumberFormat="1" applyFont="1" applyAlignment="1">
      <alignment/>
    </xf>
    <xf numFmtId="4" fontId="57" fillId="0" borderId="0" xfId="0" applyNumberFormat="1" applyFont="1" applyAlignment="1">
      <alignment horizontal="right"/>
    </xf>
    <xf numFmtId="4" fontId="65" fillId="0" borderId="0" xfId="0" applyNumberFormat="1" applyFont="1" applyAlignment="1">
      <alignment horizontal="right"/>
    </xf>
    <xf numFmtId="10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right" wrapText="1"/>
    </xf>
    <xf numFmtId="174" fontId="55" fillId="35" borderId="32" xfId="0" applyNumberFormat="1" applyFont="1" applyFill="1" applyBorder="1" applyAlignment="1">
      <alignment/>
    </xf>
    <xf numFmtId="4" fontId="55" fillId="35" borderId="28" xfId="0" applyNumberFormat="1" applyFont="1" applyFill="1" applyBorder="1" applyAlignment="1">
      <alignment horizontal="right"/>
    </xf>
    <xf numFmtId="4" fontId="55" fillId="35" borderId="26" xfId="0" applyNumberFormat="1" applyFont="1" applyFill="1" applyBorder="1" applyAlignment="1">
      <alignment horizontal="right"/>
    </xf>
    <xf numFmtId="10" fontId="55" fillId="35" borderId="26" xfId="0" applyNumberFormat="1" applyFont="1" applyFill="1" applyBorder="1" applyAlignment="1">
      <alignment horizontal="right"/>
    </xf>
    <xf numFmtId="0" fontId="55" fillId="35" borderId="32" xfId="0" applyFont="1" applyFill="1" applyBorder="1" applyAlignment="1">
      <alignment horizontal="right"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wrapText="1"/>
    </xf>
    <xf numFmtId="41" fontId="57" fillId="0" borderId="0" xfId="0" applyNumberFormat="1" applyFont="1" applyAlignment="1">
      <alignment/>
    </xf>
    <xf numFmtId="176" fontId="65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20" xfId="0" applyFont="1" applyBorder="1" applyAlignment="1">
      <alignment/>
    </xf>
    <xf numFmtId="0" fontId="45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68" fillId="0" borderId="0" xfId="0" applyFont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right" wrapText="1"/>
    </xf>
    <xf numFmtId="0" fontId="37" fillId="0" borderId="11" xfId="0" applyFont="1" applyBorder="1" applyAlignment="1">
      <alignment wrapText="1"/>
    </xf>
    <xf numFmtId="4" fontId="37" fillId="0" borderId="11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55" fillId="0" borderId="0" xfId="0" applyFont="1" applyAlignment="1">
      <alignment/>
    </xf>
    <xf numFmtId="10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57" fillId="0" borderId="45" xfId="0" applyNumberFormat="1" applyFont="1" applyBorder="1" applyAlignment="1">
      <alignment horizontal="right" vertical="top"/>
    </xf>
    <xf numFmtId="0" fontId="66" fillId="0" borderId="55" xfId="0" applyFont="1" applyBorder="1" applyAlignment="1">
      <alignment horizontal="right" vertical="top" wrapText="1"/>
    </xf>
    <xf numFmtId="0" fontId="37" fillId="0" borderId="0" xfId="0" applyFont="1" applyFill="1" applyBorder="1" applyAlignment="1">
      <alignment vertical="center" wrapText="1"/>
    </xf>
    <xf numFmtId="49" fontId="55" fillId="0" borderId="45" xfId="0" applyNumberFormat="1" applyFont="1" applyBorder="1" applyAlignment="1">
      <alignment horizontal="center" vertical="top"/>
    </xf>
    <xf numFmtId="0" fontId="37" fillId="0" borderId="44" xfId="0" applyFont="1" applyBorder="1" applyAlignment="1">
      <alignment vertical="center" wrapText="1"/>
    </xf>
    <xf numFmtId="0" fontId="37" fillId="0" borderId="86" xfId="0" applyFont="1" applyBorder="1" applyAlignment="1">
      <alignment vertical="center" wrapText="1"/>
    </xf>
    <xf numFmtId="174" fontId="57" fillId="0" borderId="45" xfId="0" applyNumberFormat="1" applyFont="1" applyBorder="1" applyAlignment="1">
      <alignment vertical="top" wrapText="1"/>
    </xf>
    <xf numFmtId="4" fontId="65" fillId="0" borderId="45" xfId="0" applyNumberFormat="1" applyFont="1" applyBorder="1" applyAlignment="1">
      <alignment horizontal="right" vertical="top"/>
    </xf>
    <xf numFmtId="10" fontId="65" fillId="0" borderId="45" xfId="0" applyNumberFormat="1" applyFont="1" applyBorder="1" applyAlignment="1">
      <alignment horizontal="right" vertical="top"/>
    </xf>
    <xf numFmtId="0" fontId="65" fillId="0" borderId="55" xfId="0" applyFont="1" applyBorder="1" applyAlignment="1">
      <alignment horizontal="right" vertical="top" wrapText="1"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10" fontId="62" fillId="0" borderId="0" xfId="0" applyNumberFormat="1" applyFont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2" fillId="0" borderId="71" xfId="0" applyFont="1" applyBorder="1" applyAlignment="1">
      <alignment/>
    </xf>
    <xf numFmtId="0" fontId="2" fillId="0" borderId="13" xfId="0" applyFont="1" applyBorder="1" applyAlignment="1">
      <alignment/>
    </xf>
    <xf numFmtId="0" fontId="70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7" xfId="0" applyFont="1" applyBorder="1" applyAlignment="1">
      <alignment/>
    </xf>
    <xf numFmtId="0" fontId="70" fillId="0" borderId="36" xfId="0" applyFont="1" applyBorder="1" applyAlignment="1">
      <alignment horizontal="center" vertical="center" wrapText="1"/>
    </xf>
    <xf numFmtId="0" fontId="2" fillId="0" borderId="88" xfId="0" applyFont="1" applyBorder="1" applyAlignment="1">
      <alignment/>
    </xf>
    <xf numFmtId="0" fontId="2" fillId="0" borderId="79" xfId="0" applyFont="1" applyBorder="1" applyAlignment="1">
      <alignment/>
    </xf>
    <xf numFmtId="0" fontId="70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10" fontId="58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55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55" fillId="33" borderId="2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3" fontId="55" fillId="33" borderId="21" xfId="0" applyNumberFormat="1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174" fontId="55" fillId="39" borderId="26" xfId="0" applyNumberFormat="1" applyFont="1" applyFill="1" applyBorder="1" applyAlignment="1">
      <alignment horizontal="left" vertical="top"/>
    </xf>
    <xf numFmtId="174" fontId="55" fillId="39" borderId="27" xfId="0" applyNumberFormat="1" applyFont="1" applyFill="1" applyBorder="1" applyAlignment="1">
      <alignment horizontal="left" vertical="top"/>
    </xf>
    <xf numFmtId="174" fontId="55" fillId="39" borderId="31" xfId="0" applyNumberFormat="1" applyFont="1" applyFill="1" applyBorder="1" applyAlignment="1">
      <alignment horizontal="left" vertical="top"/>
    </xf>
    <xf numFmtId="174" fontId="57" fillId="0" borderId="27" xfId="0" applyNumberFormat="1" applyFont="1" applyBorder="1" applyAlignment="1">
      <alignment horizontal="center"/>
    </xf>
    <xf numFmtId="174" fontId="62" fillId="35" borderId="26" xfId="0" applyNumberFormat="1" applyFont="1" applyFill="1" applyBorder="1" applyAlignment="1">
      <alignment horizontal="left"/>
    </xf>
    <xf numFmtId="174" fontId="62" fillId="35" borderId="27" xfId="0" applyNumberFormat="1" applyFont="1" applyFill="1" applyBorder="1" applyAlignment="1">
      <alignment horizontal="left"/>
    </xf>
    <xf numFmtId="174" fontId="62" fillId="35" borderId="31" xfId="0" applyNumberFormat="1" applyFont="1" applyFill="1" applyBorder="1" applyAlignment="1">
      <alignment horizontal="left"/>
    </xf>
    <xf numFmtId="174" fontId="61" fillId="39" borderId="26" xfId="0" applyNumberFormat="1" applyFont="1" applyFill="1" applyBorder="1" applyAlignment="1">
      <alignment horizontal="left" vertical="top" wrapText="1"/>
    </xf>
    <xf numFmtId="174" fontId="61" fillId="39" borderId="27" xfId="0" applyNumberFormat="1" applyFont="1" applyFill="1" applyBorder="1" applyAlignment="1">
      <alignment horizontal="left" vertical="top" wrapText="1"/>
    </xf>
    <xf numFmtId="174" fontId="61" fillId="39" borderId="31" xfId="0" applyNumberFormat="1" applyFont="1" applyFill="1" applyBorder="1" applyAlignment="1">
      <alignment horizontal="left" vertical="top" wrapText="1"/>
    </xf>
    <xf numFmtId="174" fontId="55" fillId="39" borderId="21" xfId="0" applyNumberFormat="1" applyFont="1" applyFill="1" applyBorder="1" applyAlignment="1">
      <alignment horizontal="left" vertical="top"/>
    </xf>
    <xf numFmtId="174" fontId="55" fillId="39" borderId="25" xfId="0" applyNumberFormat="1" applyFont="1" applyFill="1" applyBorder="1" applyAlignment="1">
      <alignment horizontal="left" vertical="top"/>
    </xf>
    <xf numFmtId="174" fontId="55" fillId="39" borderId="23" xfId="0" applyNumberFormat="1" applyFont="1" applyFill="1" applyBorder="1" applyAlignment="1">
      <alignment horizontal="left" vertical="top"/>
    </xf>
    <xf numFmtId="172" fontId="55" fillId="33" borderId="26" xfId="0" applyNumberFormat="1" applyFont="1" applyFill="1" applyBorder="1" applyAlignment="1">
      <alignment horizontal="center" vertical="center" wrapText="1"/>
    </xf>
    <xf numFmtId="0" fontId="2" fillId="0" borderId="84" xfId="0" applyFont="1" applyBorder="1" applyAlignment="1">
      <alignment/>
    </xf>
    <xf numFmtId="172" fontId="55" fillId="33" borderId="22" xfId="0" applyNumberFormat="1" applyFont="1" applyFill="1" applyBorder="1" applyAlignment="1">
      <alignment horizontal="center" vertical="center" wrapText="1"/>
    </xf>
    <xf numFmtId="0" fontId="45" fillId="36" borderId="4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" fillId="0" borderId="42" xfId="0" applyFont="1" applyBorder="1" applyAlignment="1">
      <alignment/>
    </xf>
    <xf numFmtId="4" fontId="45" fillId="36" borderId="40" xfId="0" applyNumberFormat="1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right" wrapText="1"/>
    </xf>
    <xf numFmtId="0" fontId="71" fillId="0" borderId="0" xfId="0" applyFont="1" applyAlignment="1">
      <alignment horizontal="right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180975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2009775" cy="1562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PageLayoutView="0" workbookViewId="0" topLeftCell="A16">
      <selection activeCell="K32" sqref="K32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99" t="s">
        <v>272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398" t="s">
        <v>271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397" t="s">
        <v>270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397" t="s">
        <v>269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397" t="s">
        <v>266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397" t="s">
        <v>267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32" t="s">
        <v>2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32" t="s">
        <v>3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34" t="s">
        <v>268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35"/>
      <c r="B16" s="438" t="s">
        <v>4</v>
      </c>
      <c r="C16" s="439"/>
      <c r="D16" s="442" t="s">
        <v>5</v>
      </c>
      <c r="E16" s="443"/>
      <c r="F16" s="443"/>
      <c r="G16" s="443"/>
      <c r="H16" s="443"/>
      <c r="I16" s="443"/>
      <c r="J16" s="444"/>
      <c r="K16" s="445" t="s">
        <v>6</v>
      </c>
      <c r="L16" s="439"/>
      <c r="M16" s="445" t="s">
        <v>7</v>
      </c>
      <c r="N16" s="43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36"/>
      <c r="B17" s="440"/>
      <c r="C17" s="441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47" t="s">
        <v>13</v>
      </c>
      <c r="J17" s="448"/>
      <c r="K17" s="446"/>
      <c r="L17" s="441"/>
      <c r="M17" s="446"/>
      <c r="N17" s="441"/>
    </row>
    <row r="18" spans="1:26" ht="47.25" customHeight="1">
      <c r="A18" s="437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31</v>
      </c>
      <c r="B20" s="32">
        <v>1</v>
      </c>
      <c r="C20" s="33">
        <v>410536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410536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32</v>
      </c>
      <c r="B21" s="32">
        <v>10</v>
      </c>
      <c r="C21" s="33">
        <v>410536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410536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33</v>
      </c>
      <c r="B22" s="32">
        <v>0.78</v>
      </c>
      <c r="C22" s="33">
        <v>320219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320219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34</v>
      </c>
      <c r="B23" s="32">
        <v>0.22</v>
      </c>
      <c r="C23" s="33">
        <f aca="true" t="shared" si="0" ref="C23:H23">C21-C22</f>
        <v>90317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90317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35</v>
      </c>
      <c r="C26" s="43"/>
      <c r="D26" s="43" t="s">
        <v>367</v>
      </c>
      <c r="E26" s="43"/>
      <c r="F26" s="42"/>
      <c r="G26" s="43"/>
      <c r="H26" s="43"/>
      <c r="I26" s="44"/>
      <c r="J26" s="43"/>
      <c r="K26" s="43" t="s">
        <v>368</v>
      </c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36</v>
      </c>
      <c r="F27" s="46"/>
      <c r="G27" s="45" t="s">
        <v>37</v>
      </c>
      <c r="I27" s="2"/>
      <c r="K27" s="46" t="s">
        <v>38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03"/>
  <sheetViews>
    <sheetView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" sqref="K9"/>
    </sheetView>
  </sheetViews>
  <sheetFormatPr defaultColWidth="12.625" defaultRowHeight="15" customHeight="1" outlineLevelCol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customWidth="1" outlineLevel="1"/>
    <col min="12" max="12" width="11.125" style="0" customWidth="1" outlineLevel="1"/>
    <col min="13" max="13" width="16.375" style="0" customWidth="1" outlineLevel="1"/>
    <col min="14" max="14" width="9.375" style="0" customWidth="1" outlineLevel="1"/>
    <col min="15" max="15" width="11.125" style="0" customWidth="1" outlineLevel="1"/>
    <col min="16" max="16" width="16.375" style="0" customWidth="1" outlineLevel="1"/>
    <col min="17" max="17" width="9.375" style="0" customWidth="1" outlineLevel="1"/>
    <col min="18" max="18" width="11.125" style="0" customWidth="1" outlineLevel="1"/>
    <col min="19" max="19" width="16.375" style="0" customWidth="1" outlineLevel="1"/>
    <col min="20" max="20" width="9.375" style="0" customWidth="1" outlineLevel="1"/>
    <col min="21" max="21" width="11.125" style="0" customWidth="1" outlineLevel="1"/>
    <col min="22" max="22" width="16.375" style="0" customWidth="1" outlineLevel="1"/>
    <col min="23" max="23" width="9.375" style="0" customWidth="1" outlineLevel="1"/>
    <col min="24" max="24" width="11.125" style="0" customWidth="1" outlineLevel="1"/>
    <col min="25" max="25" width="16.375" style="0" customWidth="1" outlineLevel="1"/>
    <col min="26" max="26" width="9.375" style="0" customWidth="1" outlineLevel="1"/>
    <col min="27" max="27" width="11.125" style="0" customWidth="1" outlineLevel="1"/>
    <col min="28" max="28" width="16.375" style="0" customWidth="1" outlineLevel="1"/>
    <col min="29" max="32" width="16.375" style="0" customWidth="1"/>
    <col min="33" max="33" width="20.625" style="0" customWidth="1"/>
    <col min="34" max="35" width="7.75390625" style="0" customWidth="1"/>
  </cols>
  <sheetData>
    <row r="1" spans="1:33" ht="15.7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01" t="s">
        <v>270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">
      <c r="A3" s="49" t="s">
        <v>40</v>
      </c>
      <c r="B3" s="50"/>
      <c r="C3" s="402" t="s">
        <v>273</v>
      </c>
      <c r="D3" s="403"/>
      <c r="E3" s="403"/>
      <c r="F3" s="403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1</v>
      </c>
      <c r="B4" s="50"/>
      <c r="C4" s="402" t="s">
        <v>274</v>
      </c>
      <c r="D4" s="403"/>
      <c r="E4" s="403"/>
      <c r="F4" s="403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452" t="s">
        <v>41</v>
      </c>
      <c r="B6" s="453" t="s">
        <v>42</v>
      </c>
      <c r="C6" s="455" t="s">
        <v>43</v>
      </c>
      <c r="D6" s="457" t="s">
        <v>44</v>
      </c>
      <c r="E6" s="458" t="s">
        <v>45</v>
      </c>
      <c r="F6" s="450"/>
      <c r="G6" s="450"/>
      <c r="H6" s="450"/>
      <c r="I6" s="450"/>
      <c r="J6" s="451"/>
      <c r="K6" s="458" t="s">
        <v>46</v>
      </c>
      <c r="L6" s="450"/>
      <c r="M6" s="450"/>
      <c r="N6" s="450"/>
      <c r="O6" s="450"/>
      <c r="P6" s="451"/>
      <c r="Q6" s="458" t="s">
        <v>46</v>
      </c>
      <c r="R6" s="450"/>
      <c r="S6" s="450"/>
      <c r="T6" s="450"/>
      <c r="U6" s="450"/>
      <c r="V6" s="451"/>
      <c r="W6" s="458" t="s">
        <v>46</v>
      </c>
      <c r="X6" s="450"/>
      <c r="Y6" s="450"/>
      <c r="Z6" s="450"/>
      <c r="AA6" s="450"/>
      <c r="AB6" s="451"/>
      <c r="AC6" s="472" t="s">
        <v>47</v>
      </c>
      <c r="AD6" s="450"/>
      <c r="AE6" s="450"/>
      <c r="AF6" s="450"/>
      <c r="AG6" s="452" t="s">
        <v>48</v>
      </c>
    </row>
    <row r="7" spans="1:33" ht="71.25" customHeight="1">
      <c r="A7" s="436"/>
      <c r="B7" s="454"/>
      <c r="C7" s="456"/>
      <c r="D7" s="456"/>
      <c r="E7" s="449" t="s">
        <v>49</v>
      </c>
      <c r="F7" s="450"/>
      <c r="G7" s="451"/>
      <c r="H7" s="449" t="s">
        <v>50</v>
      </c>
      <c r="I7" s="450"/>
      <c r="J7" s="451"/>
      <c r="K7" s="449" t="s">
        <v>49</v>
      </c>
      <c r="L7" s="450"/>
      <c r="M7" s="451"/>
      <c r="N7" s="449" t="s">
        <v>50</v>
      </c>
      <c r="O7" s="450"/>
      <c r="P7" s="451"/>
      <c r="Q7" s="449" t="s">
        <v>49</v>
      </c>
      <c r="R7" s="450"/>
      <c r="S7" s="451"/>
      <c r="T7" s="449" t="s">
        <v>50</v>
      </c>
      <c r="U7" s="450"/>
      <c r="V7" s="451"/>
      <c r="W7" s="449" t="s">
        <v>49</v>
      </c>
      <c r="X7" s="450"/>
      <c r="Y7" s="451"/>
      <c r="Z7" s="449" t="s">
        <v>50</v>
      </c>
      <c r="AA7" s="450"/>
      <c r="AB7" s="451"/>
      <c r="AC7" s="474" t="s">
        <v>51</v>
      </c>
      <c r="AD7" s="474" t="s">
        <v>52</v>
      </c>
      <c r="AE7" s="472" t="s">
        <v>53</v>
      </c>
      <c r="AF7" s="450"/>
      <c r="AG7" s="436"/>
    </row>
    <row r="8" spans="1:33" ht="41.25" customHeight="1">
      <c r="A8" s="436"/>
      <c r="B8" s="454"/>
      <c r="C8" s="456"/>
      <c r="D8" s="456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473"/>
      <c r="AD8" s="473"/>
      <c r="AE8" s="61" t="s">
        <v>65</v>
      </c>
      <c r="AF8" s="62" t="s">
        <v>14</v>
      </c>
      <c r="AG8" s="473"/>
    </row>
    <row r="9" spans="1:33" ht="58.5" customHeight="1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4.25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99</v>
      </c>
      <c r="B13" s="101" t="s">
        <v>100</v>
      </c>
      <c r="C13" s="102" t="s">
        <v>101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aca="true" t="shared" si="0" ref="AC13:AC26">G13+M13+S13+Y13</f>
        <v>0</v>
      </c>
      <c r="AD13" s="108">
        <f aca="true" t="shared" si="1" ref="AD13:AD26">J13+P13+V13+AB13</f>
        <v>0</v>
      </c>
      <c r="AE13" s="109">
        <f aca="true" t="shared" si="2" ref="AE13:AE27">AC13-AD13</f>
        <v>0</v>
      </c>
      <c r="AF13" s="110" t="e">
        <f aca="true" t="shared" si="3" ref="AF13:AF27">AE13/AC13</f>
        <v>#DIV/0!</v>
      </c>
      <c r="AG13" s="111"/>
      <c r="AH13" s="112"/>
      <c r="AI13" s="112"/>
    </row>
    <row r="14" spans="1:35" ht="30" customHeight="1">
      <c r="A14" s="113" t="s">
        <v>102</v>
      </c>
      <c r="B14" s="114" t="s">
        <v>103</v>
      </c>
      <c r="C14" s="115" t="s">
        <v>104</v>
      </c>
      <c r="D14" s="116" t="s">
        <v>105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>
      <c r="A15" s="113" t="s">
        <v>102</v>
      </c>
      <c r="B15" s="114" t="s">
        <v>106</v>
      </c>
      <c r="C15" s="115" t="s">
        <v>104</v>
      </c>
      <c r="D15" s="116" t="s">
        <v>105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>
      <c r="A16" s="125" t="s">
        <v>102</v>
      </c>
      <c r="B16" s="126" t="s">
        <v>107</v>
      </c>
      <c r="C16" s="127" t="s">
        <v>104</v>
      </c>
      <c r="D16" s="128" t="s">
        <v>105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99</v>
      </c>
      <c r="B17" s="101" t="s">
        <v>108</v>
      </c>
      <c r="C17" s="102" t="s">
        <v>109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>
      <c r="A18" s="113" t="s">
        <v>102</v>
      </c>
      <c r="B18" s="114" t="s">
        <v>103</v>
      </c>
      <c r="C18" s="115" t="s">
        <v>104</v>
      </c>
      <c r="D18" s="116" t="s">
        <v>105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38">
        <v>0</v>
      </c>
      <c r="Q18" s="117"/>
      <c r="R18" s="118"/>
      <c r="S18" s="119">
        <f>Q18*R18</f>
        <v>0</v>
      </c>
      <c r="T18" s="117"/>
      <c r="U18" s="118"/>
      <c r="V18" s="138">
        <v>0</v>
      </c>
      <c r="W18" s="117"/>
      <c r="X18" s="118"/>
      <c r="Y18" s="119">
        <f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>
      <c r="A19" s="113" t="s">
        <v>102</v>
      </c>
      <c r="B19" s="114" t="s">
        <v>106</v>
      </c>
      <c r="C19" s="115" t="s">
        <v>104</v>
      </c>
      <c r="D19" s="116" t="s">
        <v>105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39" t="s">
        <v>102</v>
      </c>
      <c r="B20" s="140" t="s">
        <v>107</v>
      </c>
      <c r="C20" s="141" t="s">
        <v>104</v>
      </c>
      <c r="D20" s="142" t="s">
        <v>105</v>
      </c>
      <c r="E20" s="143"/>
      <c r="F20" s="144"/>
      <c r="G20" s="145">
        <f>E20*F20</f>
        <v>0</v>
      </c>
      <c r="H20" s="143"/>
      <c r="I20" s="144"/>
      <c r="J20" s="145">
        <f>H20*I20</f>
        <v>0</v>
      </c>
      <c r="K20" s="143"/>
      <c r="L20" s="144"/>
      <c r="M20" s="145">
        <f>K20*L20</f>
        <v>0</v>
      </c>
      <c r="N20" s="143"/>
      <c r="O20" s="144"/>
      <c r="P20" s="146">
        <v>0</v>
      </c>
      <c r="Q20" s="143"/>
      <c r="R20" s="144"/>
      <c r="S20" s="145">
        <f>Q20*R20</f>
        <v>0</v>
      </c>
      <c r="T20" s="143"/>
      <c r="U20" s="144"/>
      <c r="V20" s="146">
        <v>0</v>
      </c>
      <c r="W20" s="143"/>
      <c r="X20" s="144"/>
      <c r="Y20" s="145">
        <f>W20*X20</f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99</v>
      </c>
      <c r="B21" s="101" t="s">
        <v>110</v>
      </c>
      <c r="C21" s="102" t="s">
        <v>111</v>
      </c>
      <c r="D21" s="103"/>
      <c r="E21" s="104"/>
      <c r="F21" s="105"/>
      <c r="G21" s="106">
        <f>SUM(G22:G26)</f>
        <v>118800</v>
      </c>
      <c r="H21" s="104"/>
      <c r="I21" s="105"/>
      <c r="J21" s="106">
        <f>SUM(J22:J26)</f>
        <v>75600</v>
      </c>
      <c r="K21" s="104"/>
      <c r="L21" s="105"/>
      <c r="M21" s="106">
        <f>SUM(M22:M26)</f>
        <v>0</v>
      </c>
      <c r="N21" s="104"/>
      <c r="O21" s="105"/>
      <c r="P21" s="137">
        <f>SUM(P22:P26)</f>
        <v>0</v>
      </c>
      <c r="Q21" s="104"/>
      <c r="R21" s="105"/>
      <c r="S21" s="106">
        <f>SUM(S22:S26)</f>
        <v>0</v>
      </c>
      <c r="T21" s="104"/>
      <c r="U21" s="105"/>
      <c r="V21" s="137">
        <f>SUM(V22:V26)</f>
        <v>0</v>
      </c>
      <c r="W21" s="104"/>
      <c r="X21" s="105"/>
      <c r="Y21" s="106">
        <f>SUM(Y22:Y26)</f>
        <v>0</v>
      </c>
      <c r="Z21" s="104"/>
      <c r="AA21" s="105"/>
      <c r="AB21" s="137">
        <f>SUM(AB22:AB26)</f>
        <v>0</v>
      </c>
      <c r="AC21" s="107">
        <f t="shared" si="0"/>
        <v>118800</v>
      </c>
      <c r="AD21" s="108">
        <f t="shared" si="1"/>
        <v>75600</v>
      </c>
      <c r="AE21" s="109">
        <f t="shared" si="2"/>
        <v>43200</v>
      </c>
      <c r="AF21" s="147">
        <f t="shared" si="3"/>
        <v>0.36363636363636365</v>
      </c>
      <c r="AG21" s="148"/>
      <c r="AH21" s="112"/>
      <c r="AI21" s="112"/>
    </row>
    <row r="22" spans="1:35" ht="30" customHeight="1">
      <c r="A22" s="113" t="s">
        <v>102</v>
      </c>
      <c r="B22" s="114" t="s">
        <v>103</v>
      </c>
      <c r="C22" s="404" t="s">
        <v>280</v>
      </c>
      <c r="D22" s="116" t="s">
        <v>105</v>
      </c>
      <c r="E22" s="117">
        <v>3</v>
      </c>
      <c r="F22" s="118">
        <v>14400</v>
      </c>
      <c r="G22" s="119">
        <f>E22*F22</f>
        <v>43200</v>
      </c>
      <c r="H22" s="117">
        <v>0</v>
      </c>
      <c r="I22" s="118">
        <v>0</v>
      </c>
      <c r="J22" s="119">
        <f>H22*I22</f>
        <v>0</v>
      </c>
      <c r="K22" s="117"/>
      <c r="L22" s="118"/>
      <c r="M22" s="119">
        <f>K22*L22</f>
        <v>0</v>
      </c>
      <c r="N22" s="117"/>
      <c r="O22" s="118"/>
      <c r="P22" s="138">
        <f>N22*O22</f>
        <v>0</v>
      </c>
      <c r="Q22" s="117"/>
      <c r="R22" s="118"/>
      <c r="S22" s="119">
        <f>Q22*R22</f>
        <v>0</v>
      </c>
      <c r="T22" s="117"/>
      <c r="U22" s="118"/>
      <c r="V22" s="138">
        <f>T22*U22</f>
        <v>0</v>
      </c>
      <c r="W22" s="117"/>
      <c r="X22" s="118"/>
      <c r="Y22" s="119">
        <f>W22*X22</f>
        <v>0</v>
      </c>
      <c r="Z22" s="117"/>
      <c r="AA22" s="118"/>
      <c r="AB22" s="138">
        <f>Z22*AA22</f>
        <v>0</v>
      </c>
      <c r="AC22" s="120">
        <f t="shared" si="0"/>
        <v>43200</v>
      </c>
      <c r="AD22" s="121">
        <f t="shared" si="1"/>
        <v>0</v>
      </c>
      <c r="AE22" s="122">
        <f t="shared" si="2"/>
        <v>43200</v>
      </c>
      <c r="AF22" s="123">
        <f t="shared" si="3"/>
        <v>1</v>
      </c>
      <c r="AG22" s="124"/>
      <c r="AH22" s="99"/>
      <c r="AI22" s="99"/>
    </row>
    <row r="23" spans="1:35" ht="30" customHeight="1">
      <c r="A23" s="113" t="s">
        <v>102</v>
      </c>
      <c r="B23" s="114" t="s">
        <v>106</v>
      </c>
      <c r="C23" s="412" t="s">
        <v>277</v>
      </c>
      <c r="D23" s="116" t="s">
        <v>105</v>
      </c>
      <c r="E23" s="117">
        <v>3</v>
      </c>
      <c r="F23" s="118">
        <v>14400</v>
      </c>
      <c r="G23" s="119">
        <f>E23*F23</f>
        <v>43200</v>
      </c>
      <c r="H23" s="117">
        <v>3</v>
      </c>
      <c r="I23" s="118">
        <v>14400</v>
      </c>
      <c r="J23" s="119">
        <f>H23*I23</f>
        <v>43200</v>
      </c>
      <c r="K23" s="117"/>
      <c r="L23" s="118"/>
      <c r="M23" s="119">
        <f>K23*L23</f>
        <v>0</v>
      </c>
      <c r="N23" s="117"/>
      <c r="O23" s="118"/>
      <c r="P23" s="138">
        <f>N23*O23</f>
        <v>0</v>
      </c>
      <c r="Q23" s="117"/>
      <c r="R23" s="118"/>
      <c r="S23" s="119">
        <f>Q23*R23</f>
        <v>0</v>
      </c>
      <c r="T23" s="117"/>
      <c r="U23" s="118"/>
      <c r="V23" s="138">
        <f>T23*U23</f>
        <v>0</v>
      </c>
      <c r="W23" s="117"/>
      <c r="X23" s="118"/>
      <c r="Y23" s="119">
        <f>W23*X23</f>
        <v>0</v>
      </c>
      <c r="Z23" s="117"/>
      <c r="AA23" s="118"/>
      <c r="AB23" s="138">
        <f>Z23*AA23</f>
        <v>0</v>
      </c>
      <c r="AC23" s="120">
        <f t="shared" si="0"/>
        <v>43200</v>
      </c>
      <c r="AD23" s="121">
        <f t="shared" si="1"/>
        <v>43200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420" customFormat="1" ht="30" customHeight="1" thickBot="1">
      <c r="A24" s="139" t="s">
        <v>102</v>
      </c>
      <c r="B24" s="126" t="s">
        <v>107</v>
      </c>
      <c r="C24" s="426" t="s">
        <v>278</v>
      </c>
      <c r="D24" s="142" t="s">
        <v>105</v>
      </c>
      <c r="E24" s="129">
        <v>3</v>
      </c>
      <c r="F24" s="130">
        <v>3600</v>
      </c>
      <c r="G24" s="119">
        <f>E24*F24</f>
        <v>10800</v>
      </c>
      <c r="H24" s="129">
        <v>3</v>
      </c>
      <c r="I24" s="130">
        <v>3600</v>
      </c>
      <c r="J24" s="422">
        <f>H24*I24</f>
        <v>10800</v>
      </c>
      <c r="K24" s="129"/>
      <c r="L24" s="130"/>
      <c r="M24" s="422"/>
      <c r="N24" s="129"/>
      <c r="O24" s="130"/>
      <c r="P24" s="228"/>
      <c r="Q24" s="129"/>
      <c r="R24" s="130"/>
      <c r="S24" s="422"/>
      <c r="T24" s="129"/>
      <c r="U24" s="130"/>
      <c r="V24" s="228"/>
      <c r="W24" s="129"/>
      <c r="X24" s="130"/>
      <c r="Y24" s="422"/>
      <c r="Z24" s="129"/>
      <c r="AA24" s="130"/>
      <c r="AB24" s="138">
        <f>Z24*AA24</f>
        <v>0</v>
      </c>
      <c r="AC24" s="120">
        <f>G24+M24+S24+Y24</f>
        <v>10800</v>
      </c>
      <c r="AD24" s="121">
        <f>J24+P24+V24+AB24</f>
        <v>10800</v>
      </c>
      <c r="AE24" s="122">
        <f>AC24-AD24</f>
        <v>0</v>
      </c>
      <c r="AF24" s="123">
        <f>AE24/AC24</f>
        <v>0</v>
      </c>
      <c r="AG24" s="423"/>
      <c r="AH24" s="99"/>
      <c r="AI24" s="99"/>
    </row>
    <row r="25" spans="1:35" s="420" customFormat="1" ht="30" customHeight="1" thickBot="1">
      <c r="A25" s="139" t="s">
        <v>102</v>
      </c>
      <c r="B25" s="425" t="s">
        <v>185</v>
      </c>
      <c r="C25" s="427" t="s">
        <v>279</v>
      </c>
      <c r="D25" s="142" t="s">
        <v>105</v>
      </c>
      <c r="E25" s="129">
        <v>3</v>
      </c>
      <c r="F25" s="130">
        <v>3600</v>
      </c>
      <c r="G25" s="119">
        <f>E25*F25</f>
        <v>10800</v>
      </c>
      <c r="H25" s="129">
        <v>3</v>
      </c>
      <c r="I25" s="130">
        <v>3600</v>
      </c>
      <c r="J25" s="422">
        <f>H25*I25</f>
        <v>10800</v>
      </c>
      <c r="K25" s="129"/>
      <c r="L25" s="130"/>
      <c r="M25" s="422"/>
      <c r="N25" s="129"/>
      <c r="O25" s="130"/>
      <c r="P25" s="228"/>
      <c r="Q25" s="129"/>
      <c r="R25" s="130"/>
      <c r="S25" s="422"/>
      <c r="T25" s="129"/>
      <c r="U25" s="130"/>
      <c r="V25" s="228"/>
      <c r="W25" s="129"/>
      <c r="X25" s="130"/>
      <c r="Y25" s="422"/>
      <c r="Z25" s="129"/>
      <c r="AA25" s="130"/>
      <c r="AB25" s="138">
        <f>Z25*AA25</f>
        <v>0</v>
      </c>
      <c r="AC25" s="120">
        <f>G25+M25+S25+Y25</f>
        <v>10800</v>
      </c>
      <c r="AD25" s="121">
        <f>J25+P25+V25+AB25</f>
        <v>10800</v>
      </c>
      <c r="AE25" s="122">
        <f>AC25-AD25</f>
        <v>0</v>
      </c>
      <c r="AF25" s="123">
        <f>AE25/AC25</f>
        <v>0</v>
      </c>
      <c r="AG25" s="423"/>
      <c r="AH25" s="99"/>
      <c r="AI25" s="99"/>
    </row>
    <row r="26" spans="1:35" ht="30" customHeight="1" thickBot="1">
      <c r="A26" s="139" t="s">
        <v>102</v>
      </c>
      <c r="B26" s="140" t="s">
        <v>189</v>
      </c>
      <c r="C26" s="424" t="s">
        <v>285</v>
      </c>
      <c r="D26" s="142" t="s">
        <v>105</v>
      </c>
      <c r="E26" s="143">
        <v>3</v>
      </c>
      <c r="F26" s="144">
        <v>3600</v>
      </c>
      <c r="G26" s="145">
        <f>E26*F26</f>
        <v>10800</v>
      </c>
      <c r="H26" s="143">
        <v>3</v>
      </c>
      <c r="I26" s="144">
        <v>3600</v>
      </c>
      <c r="J26" s="145">
        <f>H26*I26</f>
        <v>10800</v>
      </c>
      <c r="K26" s="143"/>
      <c r="L26" s="144"/>
      <c r="M26" s="145">
        <f>K26*L26</f>
        <v>0</v>
      </c>
      <c r="N26" s="143"/>
      <c r="O26" s="144"/>
      <c r="P26" s="146">
        <f>N26*O26</f>
        <v>0</v>
      </c>
      <c r="Q26" s="143"/>
      <c r="R26" s="144"/>
      <c r="S26" s="145">
        <f>Q26*R26</f>
        <v>0</v>
      </c>
      <c r="T26" s="143"/>
      <c r="U26" s="144"/>
      <c r="V26" s="146">
        <f>T26*U26</f>
        <v>0</v>
      </c>
      <c r="W26" s="143"/>
      <c r="X26" s="144"/>
      <c r="Y26" s="145">
        <f>W26*X26</f>
        <v>0</v>
      </c>
      <c r="Z26" s="143"/>
      <c r="AA26" s="144"/>
      <c r="AB26" s="146">
        <f>Z26*AA26</f>
        <v>0</v>
      </c>
      <c r="AC26" s="132">
        <f t="shared" si="0"/>
        <v>10800</v>
      </c>
      <c r="AD26" s="133">
        <f t="shared" si="1"/>
        <v>10800</v>
      </c>
      <c r="AE26" s="134">
        <f t="shared" si="2"/>
        <v>0</v>
      </c>
      <c r="AF26" s="149">
        <f t="shared" si="3"/>
        <v>0</v>
      </c>
      <c r="AG26" s="150"/>
      <c r="AH26" s="99"/>
      <c r="AI26" s="99"/>
    </row>
    <row r="27" spans="1:35" ht="15.75" customHeight="1" thickBot="1">
      <c r="A27" s="151" t="s">
        <v>112</v>
      </c>
      <c r="B27" s="152"/>
      <c r="C27" s="153"/>
      <c r="D27" s="154"/>
      <c r="E27" s="155"/>
      <c r="F27" s="155"/>
      <c r="G27" s="156">
        <f>G21+G17+G13</f>
        <v>118800</v>
      </c>
      <c r="H27" s="155"/>
      <c r="I27" s="157"/>
      <c r="J27" s="158">
        <f>J21+J17+J13</f>
        <v>75600</v>
      </c>
      <c r="K27" s="159"/>
      <c r="L27" s="155"/>
      <c r="M27" s="156">
        <f>M21+M17+M13</f>
        <v>0</v>
      </c>
      <c r="N27" s="155"/>
      <c r="O27" s="155"/>
      <c r="P27" s="158">
        <f>P21+P17+P13</f>
        <v>0</v>
      </c>
      <c r="Q27" s="159"/>
      <c r="R27" s="155"/>
      <c r="S27" s="156">
        <f>S21+S17+S13</f>
        <v>0</v>
      </c>
      <c r="T27" s="155"/>
      <c r="U27" s="155"/>
      <c r="V27" s="158">
        <f>V21+V17+V13</f>
        <v>0</v>
      </c>
      <c r="W27" s="159"/>
      <c r="X27" s="155"/>
      <c r="Y27" s="156">
        <f>Y21+Y17+Y13</f>
        <v>0</v>
      </c>
      <c r="Z27" s="155"/>
      <c r="AA27" s="155"/>
      <c r="AB27" s="158">
        <f>AB21+AB17+AB13</f>
        <v>0</v>
      </c>
      <c r="AC27" s="158">
        <f>AC21+AC17+AC13</f>
        <v>118800</v>
      </c>
      <c r="AD27" s="160">
        <f>AD21+AD17+AD13</f>
        <v>75600</v>
      </c>
      <c r="AE27" s="157">
        <f t="shared" si="2"/>
        <v>43200</v>
      </c>
      <c r="AF27" s="161">
        <f t="shared" si="3"/>
        <v>0.36363636363636365</v>
      </c>
      <c r="AG27" s="162"/>
      <c r="AH27" s="99"/>
      <c r="AI27" s="99"/>
    </row>
    <row r="28" spans="1:35" ht="30" customHeight="1" thickBot="1">
      <c r="A28" s="163" t="s">
        <v>97</v>
      </c>
      <c r="B28" s="164">
        <v>2</v>
      </c>
      <c r="C28" s="165" t="s">
        <v>113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>
      <c r="A29" s="100" t="s">
        <v>99</v>
      </c>
      <c r="B29" s="101" t="s">
        <v>114</v>
      </c>
      <c r="C29" s="170" t="s">
        <v>115</v>
      </c>
      <c r="D29" s="171"/>
      <c r="E29" s="104"/>
      <c r="F29" s="105"/>
      <c r="G29" s="106">
        <f>G30</f>
        <v>26136</v>
      </c>
      <c r="H29" s="104"/>
      <c r="I29" s="105"/>
      <c r="J29" s="106">
        <f>J30</f>
        <v>16632</v>
      </c>
      <c r="K29" s="104"/>
      <c r="L29" s="105"/>
      <c r="M29" s="106">
        <f>M30</f>
        <v>0</v>
      </c>
      <c r="N29" s="104"/>
      <c r="O29" s="105"/>
      <c r="P29" s="137">
        <f>P30</f>
        <v>0</v>
      </c>
      <c r="Q29" s="104"/>
      <c r="R29" s="105"/>
      <c r="S29" s="106">
        <f>S30</f>
        <v>0</v>
      </c>
      <c r="T29" s="104"/>
      <c r="U29" s="105"/>
      <c r="V29" s="137">
        <f>V30</f>
        <v>0</v>
      </c>
      <c r="W29" s="104"/>
      <c r="X29" s="105"/>
      <c r="Y29" s="106">
        <f>Y30</f>
        <v>0</v>
      </c>
      <c r="Z29" s="104"/>
      <c r="AA29" s="105"/>
      <c r="AB29" s="137">
        <f>AB30</f>
        <v>0</v>
      </c>
      <c r="AC29" s="107">
        <f>G29+M29+S29+Y29</f>
        <v>26136</v>
      </c>
      <c r="AD29" s="108">
        <f>J29+P29+V29+AB29</f>
        <v>16632</v>
      </c>
      <c r="AE29" s="109">
        <f>AC29-AD29</f>
        <v>9504</v>
      </c>
      <c r="AF29" s="110">
        <f>AE29/AC29</f>
        <v>0.36363636363636365</v>
      </c>
      <c r="AG29" s="111"/>
      <c r="AH29" s="112"/>
      <c r="AI29" s="112"/>
    </row>
    <row r="30" spans="1:35" ht="30" customHeight="1" thickBot="1">
      <c r="A30" s="125" t="s">
        <v>102</v>
      </c>
      <c r="B30" s="126" t="s">
        <v>103</v>
      </c>
      <c r="C30" s="127" t="s">
        <v>115</v>
      </c>
      <c r="D30" s="128" t="s">
        <v>362</v>
      </c>
      <c r="E30" s="143">
        <v>3</v>
      </c>
      <c r="F30" s="144">
        <v>26136</v>
      </c>
      <c r="G30" s="145">
        <f>G27*22%</f>
        <v>26136</v>
      </c>
      <c r="H30" s="143">
        <v>3</v>
      </c>
      <c r="I30" s="144">
        <v>16632</v>
      </c>
      <c r="J30" s="145">
        <f>J27*22%</f>
        <v>16632</v>
      </c>
      <c r="K30" s="143"/>
      <c r="L30" s="144"/>
      <c r="M30" s="145">
        <f>M27*22%</f>
        <v>0</v>
      </c>
      <c r="N30" s="143"/>
      <c r="O30" s="144"/>
      <c r="P30" s="146">
        <f>P27*22%</f>
        <v>0</v>
      </c>
      <c r="Q30" s="143"/>
      <c r="R30" s="144"/>
      <c r="S30" s="145">
        <f>S27*22%</f>
        <v>0</v>
      </c>
      <c r="T30" s="143"/>
      <c r="U30" s="144"/>
      <c r="V30" s="146">
        <f>V27*22%</f>
        <v>0</v>
      </c>
      <c r="W30" s="143"/>
      <c r="X30" s="144"/>
      <c r="Y30" s="145">
        <f>Y27*22%</f>
        <v>0</v>
      </c>
      <c r="Z30" s="143"/>
      <c r="AA30" s="144"/>
      <c r="AB30" s="146">
        <f>AB27*22%</f>
        <v>0</v>
      </c>
      <c r="AC30" s="132">
        <f>G30+M30+S30+Y30</f>
        <v>26136</v>
      </c>
      <c r="AD30" s="133">
        <f>J30+P30+V30+AB30</f>
        <v>16632</v>
      </c>
      <c r="AE30" s="134">
        <f>AC30-AD30</f>
        <v>9504</v>
      </c>
      <c r="AF30" s="149">
        <f>AE30/AC30</f>
        <v>0.36363636363636365</v>
      </c>
      <c r="AG30" s="150"/>
      <c r="AH30" s="99"/>
      <c r="AI30" s="99"/>
    </row>
    <row r="31" spans="1:35" ht="15.75" customHeight="1">
      <c r="A31" s="151" t="s">
        <v>116</v>
      </c>
      <c r="B31" s="152"/>
      <c r="C31" s="172"/>
      <c r="D31" s="173"/>
      <c r="E31" s="155"/>
      <c r="F31" s="155"/>
      <c r="G31" s="158">
        <f>G29</f>
        <v>26136</v>
      </c>
      <c r="H31" s="155"/>
      <c r="I31" s="157"/>
      <c r="J31" s="158">
        <f>J29</f>
        <v>16632</v>
      </c>
      <c r="K31" s="159"/>
      <c r="L31" s="155"/>
      <c r="M31" s="156">
        <f>M29</f>
        <v>0</v>
      </c>
      <c r="N31" s="155"/>
      <c r="O31" s="155"/>
      <c r="P31" s="158">
        <f>P29</f>
        <v>0</v>
      </c>
      <c r="Q31" s="159"/>
      <c r="R31" s="155"/>
      <c r="S31" s="156">
        <f>S29</f>
        <v>0</v>
      </c>
      <c r="T31" s="155"/>
      <c r="U31" s="155"/>
      <c r="V31" s="158">
        <f>V29</f>
        <v>0</v>
      </c>
      <c r="W31" s="159"/>
      <c r="X31" s="155"/>
      <c r="Y31" s="156">
        <f>Y29</f>
        <v>0</v>
      </c>
      <c r="Z31" s="155"/>
      <c r="AA31" s="155"/>
      <c r="AB31" s="158">
        <f>AB29</f>
        <v>0</v>
      </c>
      <c r="AC31" s="158">
        <f>AC30</f>
        <v>26136</v>
      </c>
      <c r="AD31" s="160">
        <f>AD30</f>
        <v>16632</v>
      </c>
      <c r="AE31" s="157">
        <f>AE30</f>
        <v>9504</v>
      </c>
      <c r="AF31" s="161">
        <f>AE31/AC31</f>
        <v>0.36363636363636365</v>
      </c>
      <c r="AG31" s="162"/>
      <c r="AH31" s="99"/>
      <c r="AI31" s="99"/>
    </row>
    <row r="32" spans="1:35" ht="33" customHeight="1">
      <c r="A32" s="163" t="s">
        <v>117</v>
      </c>
      <c r="B32" s="174" t="s">
        <v>20</v>
      </c>
      <c r="C32" s="175" t="s">
        <v>118</v>
      </c>
      <c r="D32" s="176"/>
      <c r="E32" s="177"/>
      <c r="F32" s="178"/>
      <c r="G32" s="178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>
      <c r="A33" s="100" t="s">
        <v>99</v>
      </c>
      <c r="B33" s="101" t="s">
        <v>119</v>
      </c>
      <c r="C33" s="170" t="s">
        <v>120</v>
      </c>
      <c r="D33" s="179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aca="true" t="shared" si="4" ref="AC33:AC44">G33+M33+S33+Y33</f>
        <v>0</v>
      </c>
      <c r="AD33" s="108">
        <f aca="true" t="shared" si="5" ref="AD33:AD44">J33+P33+V33+AB33</f>
        <v>0</v>
      </c>
      <c r="AE33" s="108">
        <f aca="true" t="shared" si="6" ref="AE33:AE45">AC33-AD33</f>
        <v>0</v>
      </c>
      <c r="AF33" s="180" t="e">
        <f aca="true" t="shared" si="7" ref="AF33:AF45">AE33/AC33</f>
        <v>#DIV/0!</v>
      </c>
      <c r="AG33" s="111"/>
      <c r="AH33" s="112"/>
      <c r="AI33" s="112"/>
    </row>
    <row r="34" spans="1:35" ht="39.75" customHeight="1">
      <c r="A34" s="113" t="s">
        <v>102</v>
      </c>
      <c r="B34" s="114" t="s">
        <v>103</v>
      </c>
      <c r="C34" s="115" t="s">
        <v>121</v>
      </c>
      <c r="D34" s="116" t="s">
        <v>122</v>
      </c>
      <c r="E34" s="117"/>
      <c r="F34" s="118"/>
      <c r="G34" s="138">
        <f>E34*F34</f>
        <v>0</v>
      </c>
      <c r="H34" s="117"/>
      <c r="I34" s="118"/>
      <c r="J34" s="119">
        <f>H34*I34</f>
        <v>0</v>
      </c>
      <c r="K34" s="117"/>
      <c r="L34" s="118"/>
      <c r="M34" s="119">
        <f>K34*L34</f>
        <v>0</v>
      </c>
      <c r="N34" s="117"/>
      <c r="O34" s="118"/>
      <c r="P34" s="138">
        <f>N34*O34</f>
        <v>0</v>
      </c>
      <c r="Q34" s="117"/>
      <c r="R34" s="118"/>
      <c r="S34" s="119">
        <f>Q34*R34</f>
        <v>0</v>
      </c>
      <c r="T34" s="117"/>
      <c r="U34" s="118"/>
      <c r="V34" s="138">
        <f>T34*U34</f>
        <v>0</v>
      </c>
      <c r="W34" s="117"/>
      <c r="X34" s="118"/>
      <c r="Y34" s="119">
        <f>W34*X34</f>
        <v>0</v>
      </c>
      <c r="Z34" s="117"/>
      <c r="AA34" s="118"/>
      <c r="AB34" s="138">
        <f>Z34*AA34</f>
        <v>0</v>
      </c>
      <c r="AC34" s="120">
        <f t="shared" si="4"/>
        <v>0</v>
      </c>
      <c r="AD34" s="121">
        <f t="shared" si="5"/>
        <v>0</v>
      </c>
      <c r="AE34" s="181">
        <f t="shared" si="6"/>
        <v>0</v>
      </c>
      <c r="AF34" s="182" t="e">
        <f t="shared" si="7"/>
        <v>#DIV/0!</v>
      </c>
      <c r="AG34" s="124"/>
      <c r="AH34" s="99"/>
      <c r="AI34" s="99"/>
    </row>
    <row r="35" spans="1:35" ht="39.75" customHeight="1">
      <c r="A35" s="113" t="s">
        <v>102</v>
      </c>
      <c r="B35" s="114" t="s">
        <v>106</v>
      </c>
      <c r="C35" s="115" t="s">
        <v>121</v>
      </c>
      <c r="D35" s="116" t="s">
        <v>122</v>
      </c>
      <c r="E35" s="117"/>
      <c r="F35" s="118"/>
      <c r="G35" s="138">
        <f>E35*F35</f>
        <v>0</v>
      </c>
      <c r="H35" s="117"/>
      <c r="I35" s="118"/>
      <c r="J35" s="119">
        <f>H35*I35</f>
        <v>0</v>
      </c>
      <c r="K35" s="117"/>
      <c r="L35" s="118"/>
      <c r="M35" s="119">
        <f>K35*L35</f>
        <v>0</v>
      </c>
      <c r="N35" s="117"/>
      <c r="O35" s="118"/>
      <c r="P35" s="138">
        <f>N35*O35</f>
        <v>0</v>
      </c>
      <c r="Q35" s="117"/>
      <c r="R35" s="118"/>
      <c r="S35" s="119">
        <f>Q35*R35</f>
        <v>0</v>
      </c>
      <c r="T35" s="117"/>
      <c r="U35" s="118"/>
      <c r="V35" s="138">
        <f>T35*U35</f>
        <v>0</v>
      </c>
      <c r="W35" s="117"/>
      <c r="X35" s="118"/>
      <c r="Y35" s="119">
        <f>W35*X35</f>
        <v>0</v>
      </c>
      <c r="Z35" s="117"/>
      <c r="AA35" s="118"/>
      <c r="AB35" s="138">
        <f>Z35*AA35</f>
        <v>0</v>
      </c>
      <c r="AC35" s="120">
        <f t="shared" si="4"/>
        <v>0</v>
      </c>
      <c r="AD35" s="121">
        <f t="shared" si="5"/>
        <v>0</v>
      </c>
      <c r="AE35" s="181">
        <f t="shared" si="6"/>
        <v>0</v>
      </c>
      <c r="AF35" s="182" t="e">
        <f t="shared" si="7"/>
        <v>#DIV/0!</v>
      </c>
      <c r="AG35" s="124"/>
      <c r="AH35" s="99"/>
      <c r="AI35" s="99"/>
    </row>
    <row r="36" spans="1:35" ht="39.75" customHeight="1">
      <c r="A36" s="139" t="s">
        <v>102</v>
      </c>
      <c r="B36" s="140" t="s">
        <v>107</v>
      </c>
      <c r="C36" s="141" t="s">
        <v>121</v>
      </c>
      <c r="D36" s="142" t="s">
        <v>122</v>
      </c>
      <c r="E36" s="143"/>
      <c r="F36" s="144"/>
      <c r="G36" s="146">
        <f>E36*F36</f>
        <v>0</v>
      </c>
      <c r="H36" s="143"/>
      <c r="I36" s="144"/>
      <c r="J36" s="145">
        <f>H36*I36</f>
        <v>0</v>
      </c>
      <c r="K36" s="143"/>
      <c r="L36" s="144"/>
      <c r="M36" s="145">
        <f>K36*L36</f>
        <v>0</v>
      </c>
      <c r="N36" s="143"/>
      <c r="O36" s="144"/>
      <c r="P36" s="146">
        <f>N36*O36</f>
        <v>0</v>
      </c>
      <c r="Q36" s="143"/>
      <c r="R36" s="144"/>
      <c r="S36" s="145">
        <f>Q36*R36</f>
        <v>0</v>
      </c>
      <c r="T36" s="143"/>
      <c r="U36" s="144"/>
      <c r="V36" s="146">
        <f>T36*U36</f>
        <v>0</v>
      </c>
      <c r="W36" s="143"/>
      <c r="X36" s="144"/>
      <c r="Y36" s="145">
        <f>W36*X36</f>
        <v>0</v>
      </c>
      <c r="Z36" s="143"/>
      <c r="AA36" s="144"/>
      <c r="AB36" s="146">
        <f>Z36*AA36</f>
        <v>0</v>
      </c>
      <c r="AC36" s="132">
        <f t="shared" si="4"/>
        <v>0</v>
      </c>
      <c r="AD36" s="133">
        <f t="shared" si="5"/>
        <v>0</v>
      </c>
      <c r="AE36" s="183">
        <f t="shared" si="6"/>
        <v>0</v>
      </c>
      <c r="AF36" s="182" t="e">
        <f t="shared" si="7"/>
        <v>#DIV/0!</v>
      </c>
      <c r="AG36" s="124"/>
      <c r="AH36" s="99"/>
      <c r="AI36" s="99"/>
    </row>
    <row r="37" spans="1:35" ht="30" customHeight="1">
      <c r="A37" s="100" t="s">
        <v>99</v>
      </c>
      <c r="B37" s="101" t="s">
        <v>123</v>
      </c>
      <c r="C37" s="102" t="s">
        <v>124</v>
      </c>
      <c r="D37" s="103"/>
      <c r="E37" s="104">
        <f aca="true" t="shared" si="8" ref="E37:AB37">SUM(E38:E40)</f>
        <v>0</v>
      </c>
      <c r="F37" s="105">
        <f t="shared" si="8"/>
        <v>0</v>
      </c>
      <c r="G37" s="106">
        <f t="shared" si="8"/>
        <v>0</v>
      </c>
      <c r="H37" s="104">
        <f t="shared" si="8"/>
        <v>0</v>
      </c>
      <c r="I37" s="105">
        <f t="shared" si="8"/>
        <v>0</v>
      </c>
      <c r="J37" s="106">
        <f t="shared" si="8"/>
        <v>0</v>
      </c>
      <c r="K37" s="104">
        <f t="shared" si="8"/>
        <v>0</v>
      </c>
      <c r="L37" s="105">
        <f t="shared" si="8"/>
        <v>0</v>
      </c>
      <c r="M37" s="106">
        <f t="shared" si="8"/>
        <v>0</v>
      </c>
      <c r="N37" s="104">
        <f t="shared" si="8"/>
        <v>0</v>
      </c>
      <c r="O37" s="105">
        <f t="shared" si="8"/>
        <v>0</v>
      </c>
      <c r="P37" s="137">
        <f t="shared" si="8"/>
        <v>0</v>
      </c>
      <c r="Q37" s="104">
        <f t="shared" si="8"/>
        <v>0</v>
      </c>
      <c r="R37" s="105">
        <f t="shared" si="8"/>
        <v>0</v>
      </c>
      <c r="S37" s="106">
        <f t="shared" si="8"/>
        <v>0</v>
      </c>
      <c r="T37" s="104">
        <f t="shared" si="8"/>
        <v>0</v>
      </c>
      <c r="U37" s="105">
        <f t="shared" si="8"/>
        <v>0</v>
      </c>
      <c r="V37" s="137">
        <f t="shared" si="8"/>
        <v>0</v>
      </c>
      <c r="W37" s="104">
        <f t="shared" si="8"/>
        <v>0</v>
      </c>
      <c r="X37" s="105">
        <f t="shared" si="8"/>
        <v>0</v>
      </c>
      <c r="Y37" s="106">
        <f t="shared" si="8"/>
        <v>0</v>
      </c>
      <c r="Z37" s="104">
        <f t="shared" si="8"/>
        <v>0</v>
      </c>
      <c r="AA37" s="105">
        <f t="shared" si="8"/>
        <v>0</v>
      </c>
      <c r="AB37" s="137">
        <f t="shared" si="8"/>
        <v>0</v>
      </c>
      <c r="AC37" s="107">
        <f t="shared" si="4"/>
        <v>0</v>
      </c>
      <c r="AD37" s="108">
        <f t="shared" si="5"/>
        <v>0</v>
      </c>
      <c r="AE37" s="108">
        <f t="shared" si="6"/>
        <v>0</v>
      </c>
      <c r="AF37" s="184" t="e">
        <f t="shared" si="7"/>
        <v>#DIV/0!</v>
      </c>
      <c r="AG37" s="148"/>
      <c r="AH37" s="112"/>
      <c r="AI37" s="112"/>
    </row>
    <row r="38" spans="1:35" ht="39.75" customHeight="1">
      <c r="A38" s="113" t="s">
        <v>102</v>
      </c>
      <c r="B38" s="114" t="s">
        <v>103</v>
      </c>
      <c r="C38" s="115" t="s">
        <v>125</v>
      </c>
      <c r="D38" s="116" t="s">
        <v>126</v>
      </c>
      <c r="E38" s="117"/>
      <c r="F38" s="118"/>
      <c r="G38" s="119">
        <f>E38*F38</f>
        <v>0</v>
      </c>
      <c r="H38" s="117"/>
      <c r="I38" s="118"/>
      <c r="J38" s="119">
        <f>H38*I38</f>
        <v>0</v>
      </c>
      <c r="K38" s="117"/>
      <c r="L38" s="118"/>
      <c r="M38" s="119">
        <f>K38*L38</f>
        <v>0</v>
      </c>
      <c r="N38" s="117"/>
      <c r="O38" s="118"/>
      <c r="P38" s="138">
        <f>N38*O38</f>
        <v>0</v>
      </c>
      <c r="Q38" s="117"/>
      <c r="R38" s="118"/>
      <c r="S38" s="119">
        <f>Q38*R38</f>
        <v>0</v>
      </c>
      <c r="T38" s="117"/>
      <c r="U38" s="118"/>
      <c r="V38" s="138">
        <f>T38*U38</f>
        <v>0</v>
      </c>
      <c r="W38" s="117"/>
      <c r="X38" s="118"/>
      <c r="Y38" s="119">
        <f>W38*X38</f>
        <v>0</v>
      </c>
      <c r="Z38" s="117"/>
      <c r="AA38" s="118"/>
      <c r="AB38" s="138">
        <f>Z38*AA38</f>
        <v>0</v>
      </c>
      <c r="AC38" s="120">
        <f t="shared" si="4"/>
        <v>0</v>
      </c>
      <c r="AD38" s="121">
        <f t="shared" si="5"/>
        <v>0</v>
      </c>
      <c r="AE38" s="181">
        <f t="shared" si="6"/>
        <v>0</v>
      </c>
      <c r="AF38" s="182" t="e">
        <f t="shared" si="7"/>
        <v>#DIV/0!</v>
      </c>
      <c r="AG38" s="124"/>
      <c r="AH38" s="99"/>
      <c r="AI38" s="99"/>
    </row>
    <row r="39" spans="1:35" ht="39.75" customHeight="1">
      <c r="A39" s="113" t="s">
        <v>102</v>
      </c>
      <c r="B39" s="114" t="s">
        <v>106</v>
      </c>
      <c r="C39" s="115" t="s">
        <v>125</v>
      </c>
      <c r="D39" s="116" t="s">
        <v>126</v>
      </c>
      <c r="E39" s="117"/>
      <c r="F39" s="118"/>
      <c r="G39" s="119">
        <f>E39*F39</f>
        <v>0</v>
      </c>
      <c r="H39" s="117"/>
      <c r="I39" s="118"/>
      <c r="J39" s="119">
        <f>H39*I39</f>
        <v>0</v>
      </c>
      <c r="K39" s="117"/>
      <c r="L39" s="118"/>
      <c r="M39" s="119">
        <f>K39*L39</f>
        <v>0</v>
      </c>
      <c r="N39" s="117"/>
      <c r="O39" s="118"/>
      <c r="P39" s="138">
        <f>N39*O39</f>
        <v>0</v>
      </c>
      <c r="Q39" s="117"/>
      <c r="R39" s="118"/>
      <c r="S39" s="119">
        <f>Q39*R39</f>
        <v>0</v>
      </c>
      <c r="T39" s="117"/>
      <c r="U39" s="118"/>
      <c r="V39" s="138">
        <f>T39*U39</f>
        <v>0</v>
      </c>
      <c r="W39" s="117"/>
      <c r="X39" s="118"/>
      <c r="Y39" s="119">
        <f>W39*X39</f>
        <v>0</v>
      </c>
      <c r="Z39" s="117"/>
      <c r="AA39" s="118"/>
      <c r="AB39" s="138">
        <f>Z39*AA39</f>
        <v>0</v>
      </c>
      <c r="AC39" s="120">
        <f t="shared" si="4"/>
        <v>0</v>
      </c>
      <c r="AD39" s="121">
        <f t="shared" si="5"/>
        <v>0</v>
      </c>
      <c r="AE39" s="181">
        <f t="shared" si="6"/>
        <v>0</v>
      </c>
      <c r="AF39" s="182" t="e">
        <f t="shared" si="7"/>
        <v>#DIV/0!</v>
      </c>
      <c r="AG39" s="124"/>
      <c r="AH39" s="99"/>
      <c r="AI39" s="99"/>
    </row>
    <row r="40" spans="1:35" ht="39.75" customHeight="1">
      <c r="A40" s="139" t="s">
        <v>102</v>
      </c>
      <c r="B40" s="140" t="s">
        <v>107</v>
      </c>
      <c r="C40" s="141" t="s">
        <v>125</v>
      </c>
      <c r="D40" s="142" t="s">
        <v>126</v>
      </c>
      <c r="E40" s="143"/>
      <c r="F40" s="144"/>
      <c r="G40" s="145">
        <f>E40*F40</f>
        <v>0</v>
      </c>
      <c r="H40" s="143"/>
      <c r="I40" s="144"/>
      <c r="J40" s="145">
        <f>H40*I40</f>
        <v>0</v>
      </c>
      <c r="K40" s="143"/>
      <c r="L40" s="144"/>
      <c r="M40" s="145">
        <f>K40*L40</f>
        <v>0</v>
      </c>
      <c r="N40" s="143"/>
      <c r="O40" s="144"/>
      <c r="P40" s="146">
        <f>N40*O40</f>
        <v>0</v>
      </c>
      <c r="Q40" s="143"/>
      <c r="R40" s="144"/>
      <c r="S40" s="145">
        <f>Q40*R40</f>
        <v>0</v>
      </c>
      <c r="T40" s="143"/>
      <c r="U40" s="144"/>
      <c r="V40" s="146">
        <f>T40*U40</f>
        <v>0</v>
      </c>
      <c r="W40" s="143"/>
      <c r="X40" s="144"/>
      <c r="Y40" s="145">
        <f>W40*X40</f>
        <v>0</v>
      </c>
      <c r="Z40" s="143"/>
      <c r="AA40" s="144"/>
      <c r="AB40" s="146">
        <f>Z40*AA40</f>
        <v>0</v>
      </c>
      <c r="AC40" s="132">
        <f t="shared" si="4"/>
        <v>0</v>
      </c>
      <c r="AD40" s="133">
        <f t="shared" si="5"/>
        <v>0</v>
      </c>
      <c r="AE40" s="183">
        <f t="shared" si="6"/>
        <v>0</v>
      </c>
      <c r="AF40" s="182" t="e">
        <f t="shared" si="7"/>
        <v>#DIV/0!</v>
      </c>
      <c r="AG40" s="124"/>
      <c r="AH40" s="99"/>
      <c r="AI40" s="99"/>
    </row>
    <row r="41" spans="1:35" ht="30" customHeight="1">
      <c r="A41" s="100" t="s">
        <v>99</v>
      </c>
      <c r="B41" s="101" t="s">
        <v>127</v>
      </c>
      <c r="C41" s="102" t="s">
        <v>128</v>
      </c>
      <c r="D41" s="103"/>
      <c r="E41" s="104">
        <f aca="true" t="shared" si="9" ref="E41:AB41">SUM(E42:E44)</f>
        <v>0</v>
      </c>
      <c r="F41" s="105">
        <f t="shared" si="9"/>
        <v>0</v>
      </c>
      <c r="G41" s="106">
        <f t="shared" si="9"/>
        <v>0</v>
      </c>
      <c r="H41" s="104">
        <f t="shared" si="9"/>
        <v>0</v>
      </c>
      <c r="I41" s="105">
        <f t="shared" si="9"/>
        <v>0</v>
      </c>
      <c r="J41" s="137">
        <f t="shared" si="9"/>
        <v>0</v>
      </c>
      <c r="K41" s="104">
        <f t="shared" si="9"/>
        <v>0</v>
      </c>
      <c r="L41" s="105">
        <f t="shared" si="9"/>
        <v>0</v>
      </c>
      <c r="M41" s="106">
        <f t="shared" si="9"/>
        <v>0</v>
      </c>
      <c r="N41" s="104">
        <f t="shared" si="9"/>
        <v>0</v>
      </c>
      <c r="O41" s="105">
        <f t="shared" si="9"/>
        <v>0</v>
      </c>
      <c r="P41" s="137">
        <f t="shared" si="9"/>
        <v>0</v>
      </c>
      <c r="Q41" s="104">
        <f t="shared" si="9"/>
        <v>0</v>
      </c>
      <c r="R41" s="105">
        <f t="shared" si="9"/>
        <v>0</v>
      </c>
      <c r="S41" s="106">
        <f t="shared" si="9"/>
        <v>0</v>
      </c>
      <c r="T41" s="104">
        <f t="shared" si="9"/>
        <v>0</v>
      </c>
      <c r="U41" s="105">
        <f t="shared" si="9"/>
        <v>0</v>
      </c>
      <c r="V41" s="137">
        <f t="shared" si="9"/>
        <v>0</v>
      </c>
      <c r="W41" s="104">
        <f t="shared" si="9"/>
        <v>0</v>
      </c>
      <c r="X41" s="105">
        <f t="shared" si="9"/>
        <v>0</v>
      </c>
      <c r="Y41" s="106">
        <f t="shared" si="9"/>
        <v>0</v>
      </c>
      <c r="Z41" s="104">
        <f t="shared" si="9"/>
        <v>0</v>
      </c>
      <c r="AA41" s="105">
        <f t="shared" si="9"/>
        <v>0</v>
      </c>
      <c r="AB41" s="137">
        <f t="shared" si="9"/>
        <v>0</v>
      </c>
      <c r="AC41" s="107">
        <f t="shared" si="4"/>
        <v>0</v>
      </c>
      <c r="AD41" s="108">
        <f t="shared" si="5"/>
        <v>0</v>
      </c>
      <c r="AE41" s="108">
        <f t="shared" si="6"/>
        <v>0</v>
      </c>
      <c r="AF41" s="184" t="e">
        <f t="shared" si="7"/>
        <v>#DIV/0!</v>
      </c>
      <c r="AG41" s="148"/>
      <c r="AH41" s="112"/>
      <c r="AI41" s="112"/>
    </row>
    <row r="42" spans="1:35" ht="34.5" customHeight="1">
      <c r="A42" s="113" t="s">
        <v>102</v>
      </c>
      <c r="B42" s="114" t="s">
        <v>103</v>
      </c>
      <c r="C42" s="115" t="s">
        <v>129</v>
      </c>
      <c r="D42" s="116" t="s">
        <v>126</v>
      </c>
      <c r="E42" s="117"/>
      <c r="F42" s="118"/>
      <c r="G42" s="119">
        <f>E42*F42</f>
        <v>0</v>
      </c>
      <c r="H42" s="117"/>
      <c r="I42" s="118"/>
      <c r="J42" s="138">
        <f>H42*I42</f>
        <v>0</v>
      </c>
      <c r="K42" s="117"/>
      <c r="L42" s="118"/>
      <c r="M42" s="119">
        <f>K42*L42</f>
        <v>0</v>
      </c>
      <c r="N42" s="117"/>
      <c r="O42" s="118"/>
      <c r="P42" s="138">
        <f>N42*O42</f>
        <v>0</v>
      </c>
      <c r="Q42" s="117"/>
      <c r="R42" s="118"/>
      <c r="S42" s="119">
        <f>Q42*R42</f>
        <v>0</v>
      </c>
      <c r="T42" s="117"/>
      <c r="U42" s="118"/>
      <c r="V42" s="138">
        <f>T42*U42</f>
        <v>0</v>
      </c>
      <c r="W42" s="117"/>
      <c r="X42" s="118"/>
      <c r="Y42" s="119">
        <f>W42*X42</f>
        <v>0</v>
      </c>
      <c r="Z42" s="117"/>
      <c r="AA42" s="118"/>
      <c r="AB42" s="138">
        <f>Z42*AA42</f>
        <v>0</v>
      </c>
      <c r="AC42" s="120">
        <f t="shared" si="4"/>
        <v>0</v>
      </c>
      <c r="AD42" s="121">
        <f t="shared" si="5"/>
        <v>0</v>
      </c>
      <c r="AE42" s="181">
        <f t="shared" si="6"/>
        <v>0</v>
      </c>
      <c r="AF42" s="182" t="e">
        <f t="shared" si="7"/>
        <v>#DIV/0!</v>
      </c>
      <c r="AG42" s="124"/>
      <c r="AH42" s="99"/>
      <c r="AI42" s="99"/>
    </row>
    <row r="43" spans="1:35" ht="34.5" customHeight="1">
      <c r="A43" s="113" t="s">
        <v>102</v>
      </c>
      <c r="B43" s="114" t="s">
        <v>106</v>
      </c>
      <c r="C43" s="115" t="s">
        <v>129</v>
      </c>
      <c r="D43" s="116" t="s">
        <v>126</v>
      </c>
      <c r="E43" s="117"/>
      <c r="F43" s="118"/>
      <c r="G43" s="119">
        <f>E43*F43</f>
        <v>0</v>
      </c>
      <c r="H43" s="117"/>
      <c r="I43" s="118"/>
      <c r="J43" s="138">
        <f>H43*I43</f>
        <v>0</v>
      </c>
      <c r="K43" s="117"/>
      <c r="L43" s="118"/>
      <c r="M43" s="119">
        <f>K43*L43</f>
        <v>0</v>
      </c>
      <c r="N43" s="117"/>
      <c r="O43" s="118"/>
      <c r="P43" s="138">
        <f>N43*O43</f>
        <v>0</v>
      </c>
      <c r="Q43" s="117"/>
      <c r="R43" s="118"/>
      <c r="S43" s="119">
        <f>Q43*R43</f>
        <v>0</v>
      </c>
      <c r="T43" s="117"/>
      <c r="U43" s="118"/>
      <c r="V43" s="138">
        <f>T43*U43</f>
        <v>0</v>
      </c>
      <c r="W43" s="117"/>
      <c r="X43" s="118"/>
      <c r="Y43" s="119">
        <f>W43*X43</f>
        <v>0</v>
      </c>
      <c r="Z43" s="117"/>
      <c r="AA43" s="118"/>
      <c r="AB43" s="138">
        <f>Z43*AA43</f>
        <v>0</v>
      </c>
      <c r="AC43" s="120">
        <f t="shared" si="4"/>
        <v>0</v>
      </c>
      <c r="AD43" s="121">
        <f t="shared" si="5"/>
        <v>0</v>
      </c>
      <c r="AE43" s="181">
        <f t="shared" si="6"/>
        <v>0</v>
      </c>
      <c r="AF43" s="182" t="e">
        <f t="shared" si="7"/>
        <v>#DIV/0!</v>
      </c>
      <c r="AG43" s="124"/>
      <c r="AH43" s="99"/>
      <c r="AI43" s="99"/>
    </row>
    <row r="44" spans="1:35" ht="34.5" customHeight="1">
      <c r="A44" s="139" t="s">
        <v>102</v>
      </c>
      <c r="B44" s="140" t="s">
        <v>107</v>
      </c>
      <c r="C44" s="141" t="s">
        <v>129</v>
      </c>
      <c r="D44" s="142" t="s">
        <v>126</v>
      </c>
      <c r="E44" s="143"/>
      <c r="F44" s="144"/>
      <c r="G44" s="145">
        <f>E44*F44</f>
        <v>0</v>
      </c>
      <c r="H44" s="143"/>
      <c r="I44" s="144"/>
      <c r="J44" s="146">
        <f>H44*I44</f>
        <v>0</v>
      </c>
      <c r="K44" s="143"/>
      <c r="L44" s="144"/>
      <c r="M44" s="145">
        <f>K44*L44</f>
        <v>0</v>
      </c>
      <c r="N44" s="143"/>
      <c r="O44" s="144"/>
      <c r="P44" s="146">
        <f>N44*O44</f>
        <v>0</v>
      </c>
      <c r="Q44" s="143"/>
      <c r="R44" s="144"/>
      <c r="S44" s="145">
        <f>Q44*R44</f>
        <v>0</v>
      </c>
      <c r="T44" s="143"/>
      <c r="U44" s="144"/>
      <c r="V44" s="146">
        <f>T44*U44</f>
        <v>0</v>
      </c>
      <c r="W44" s="143"/>
      <c r="X44" s="144"/>
      <c r="Y44" s="145">
        <f>W44*X44</f>
        <v>0</v>
      </c>
      <c r="Z44" s="143"/>
      <c r="AA44" s="144"/>
      <c r="AB44" s="146">
        <f>Z44*AA44</f>
        <v>0</v>
      </c>
      <c r="AC44" s="132">
        <f t="shared" si="4"/>
        <v>0</v>
      </c>
      <c r="AD44" s="133">
        <f t="shared" si="5"/>
        <v>0</v>
      </c>
      <c r="AE44" s="183">
        <f t="shared" si="6"/>
        <v>0</v>
      </c>
      <c r="AF44" s="182" t="e">
        <f t="shared" si="7"/>
        <v>#DIV/0!</v>
      </c>
      <c r="AG44" s="124"/>
      <c r="AH44" s="99"/>
      <c r="AI44" s="99"/>
    </row>
    <row r="45" spans="1:35" ht="15" customHeight="1">
      <c r="A45" s="185" t="s">
        <v>130</v>
      </c>
      <c r="B45" s="186"/>
      <c r="C45" s="187"/>
      <c r="D45" s="188"/>
      <c r="E45" s="189"/>
      <c r="F45" s="190"/>
      <c r="G45" s="191">
        <f>G41+G37+G33</f>
        <v>0</v>
      </c>
      <c r="H45" s="155"/>
      <c r="I45" s="157"/>
      <c r="J45" s="191">
        <f>J41+J37+J33</f>
        <v>0</v>
      </c>
      <c r="K45" s="192"/>
      <c r="L45" s="190"/>
      <c r="M45" s="193">
        <f>M41+M37+M33</f>
        <v>0</v>
      </c>
      <c r="N45" s="189"/>
      <c r="O45" s="190"/>
      <c r="P45" s="193">
        <f>P41+P37+P33</f>
        <v>0</v>
      </c>
      <c r="Q45" s="192"/>
      <c r="R45" s="190"/>
      <c r="S45" s="193">
        <f>S41+S37+S33</f>
        <v>0</v>
      </c>
      <c r="T45" s="189"/>
      <c r="U45" s="190"/>
      <c r="V45" s="193">
        <f>V41+V37+V33</f>
        <v>0</v>
      </c>
      <c r="W45" s="192"/>
      <c r="X45" s="190"/>
      <c r="Y45" s="193">
        <f>Y41+Y37+Y33</f>
        <v>0</v>
      </c>
      <c r="Z45" s="189"/>
      <c r="AA45" s="190"/>
      <c r="AB45" s="193">
        <f>AB41+AB37+AB33</f>
        <v>0</v>
      </c>
      <c r="AC45" s="189">
        <f>AC33+AC37+AC41</f>
        <v>0</v>
      </c>
      <c r="AD45" s="194">
        <f>AD33+AD37+AD41</f>
        <v>0</v>
      </c>
      <c r="AE45" s="193">
        <f t="shared" si="6"/>
        <v>0</v>
      </c>
      <c r="AF45" s="195" t="e">
        <f t="shared" si="7"/>
        <v>#DIV/0!</v>
      </c>
      <c r="AG45" s="196"/>
      <c r="AH45" s="99"/>
      <c r="AI45" s="99"/>
    </row>
    <row r="46" spans="1:35" ht="15.75" customHeight="1">
      <c r="A46" s="197" t="s">
        <v>97</v>
      </c>
      <c r="B46" s="198" t="s">
        <v>21</v>
      </c>
      <c r="C46" s="165" t="s">
        <v>131</v>
      </c>
      <c r="D46" s="199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>
      <c r="A47" s="100" t="s">
        <v>99</v>
      </c>
      <c r="B47" s="101" t="s">
        <v>132</v>
      </c>
      <c r="C47" s="170" t="s">
        <v>133</v>
      </c>
      <c r="D47" s="179"/>
      <c r="E47" s="200">
        <f aca="true" t="shared" si="10" ref="E47:AB47">SUM(E48:E50)</f>
        <v>0</v>
      </c>
      <c r="F47" s="201">
        <f t="shared" si="10"/>
        <v>0</v>
      </c>
      <c r="G47" s="202">
        <f t="shared" si="10"/>
        <v>0</v>
      </c>
      <c r="H47" s="104">
        <f t="shared" si="10"/>
        <v>0</v>
      </c>
      <c r="I47" s="105">
        <f t="shared" si="10"/>
        <v>0</v>
      </c>
      <c r="J47" s="137">
        <f t="shared" si="10"/>
        <v>0</v>
      </c>
      <c r="K47" s="200">
        <f t="shared" si="10"/>
        <v>0</v>
      </c>
      <c r="L47" s="201">
        <f t="shared" si="10"/>
        <v>0</v>
      </c>
      <c r="M47" s="202">
        <f t="shared" si="10"/>
        <v>0</v>
      </c>
      <c r="N47" s="104">
        <f t="shared" si="10"/>
        <v>0</v>
      </c>
      <c r="O47" s="105">
        <f t="shared" si="10"/>
        <v>0</v>
      </c>
      <c r="P47" s="137">
        <f t="shared" si="10"/>
        <v>0</v>
      </c>
      <c r="Q47" s="200">
        <f t="shared" si="10"/>
        <v>0</v>
      </c>
      <c r="R47" s="201">
        <f t="shared" si="10"/>
        <v>0</v>
      </c>
      <c r="S47" s="202">
        <f t="shared" si="10"/>
        <v>0</v>
      </c>
      <c r="T47" s="104">
        <f t="shared" si="10"/>
        <v>0</v>
      </c>
      <c r="U47" s="105">
        <f t="shared" si="10"/>
        <v>0</v>
      </c>
      <c r="V47" s="137">
        <f t="shared" si="10"/>
        <v>0</v>
      </c>
      <c r="W47" s="200">
        <f t="shared" si="10"/>
        <v>0</v>
      </c>
      <c r="X47" s="201">
        <f t="shared" si="10"/>
        <v>0</v>
      </c>
      <c r="Y47" s="202">
        <f t="shared" si="10"/>
        <v>0</v>
      </c>
      <c r="Z47" s="104">
        <f t="shared" si="10"/>
        <v>0</v>
      </c>
      <c r="AA47" s="105">
        <f t="shared" si="10"/>
        <v>0</v>
      </c>
      <c r="AB47" s="137">
        <f t="shared" si="10"/>
        <v>0</v>
      </c>
      <c r="AC47" s="107">
        <f aca="true" t="shared" si="11" ref="AC47:AC54">G47+M47+S47+Y47</f>
        <v>0</v>
      </c>
      <c r="AD47" s="108">
        <f aca="true" t="shared" si="12" ref="AD47:AD54">J47+P47+V47+AB47</f>
        <v>0</v>
      </c>
      <c r="AE47" s="108">
        <f aca="true" t="shared" si="13" ref="AE47:AE55">AC47-AD47</f>
        <v>0</v>
      </c>
      <c r="AF47" s="110" t="e">
        <f aca="true" t="shared" si="14" ref="AF47:AF55">AE47/AC47</f>
        <v>#DIV/0!</v>
      </c>
      <c r="AG47" s="111"/>
      <c r="AH47" s="112"/>
      <c r="AI47" s="112"/>
    </row>
    <row r="48" spans="1:35" ht="34.5" customHeight="1">
      <c r="A48" s="113" t="s">
        <v>102</v>
      </c>
      <c r="B48" s="114" t="s">
        <v>103</v>
      </c>
      <c r="C48" s="115" t="s">
        <v>134</v>
      </c>
      <c r="D48" s="116" t="s">
        <v>122</v>
      </c>
      <c r="E48" s="117"/>
      <c r="F48" s="118"/>
      <c r="G48" s="119">
        <f>E48*F48</f>
        <v>0</v>
      </c>
      <c r="H48" s="117"/>
      <c r="I48" s="118"/>
      <c r="J48" s="138">
        <f>H48*I48</f>
        <v>0</v>
      </c>
      <c r="K48" s="117"/>
      <c r="L48" s="118"/>
      <c r="M48" s="119">
        <f>K48*L48</f>
        <v>0</v>
      </c>
      <c r="N48" s="117"/>
      <c r="O48" s="118"/>
      <c r="P48" s="138">
        <f>N48*O48</f>
        <v>0</v>
      </c>
      <c r="Q48" s="117"/>
      <c r="R48" s="118"/>
      <c r="S48" s="119">
        <f>Q48*R48</f>
        <v>0</v>
      </c>
      <c r="T48" s="117"/>
      <c r="U48" s="118"/>
      <c r="V48" s="138">
        <f>T48*U48</f>
        <v>0</v>
      </c>
      <c r="W48" s="117"/>
      <c r="X48" s="118"/>
      <c r="Y48" s="119">
        <f>W48*X48</f>
        <v>0</v>
      </c>
      <c r="Z48" s="117"/>
      <c r="AA48" s="118"/>
      <c r="AB48" s="138">
        <f>Z48*AA48</f>
        <v>0</v>
      </c>
      <c r="AC48" s="120">
        <f t="shared" si="11"/>
        <v>0</v>
      </c>
      <c r="AD48" s="121">
        <f t="shared" si="12"/>
        <v>0</v>
      </c>
      <c r="AE48" s="181">
        <f t="shared" si="13"/>
        <v>0</v>
      </c>
      <c r="AF48" s="123" t="e">
        <f t="shared" si="14"/>
        <v>#DIV/0!</v>
      </c>
      <c r="AG48" s="124"/>
      <c r="AH48" s="99"/>
      <c r="AI48" s="99"/>
    </row>
    <row r="49" spans="1:35" ht="34.5" customHeight="1">
      <c r="A49" s="113" t="s">
        <v>102</v>
      </c>
      <c r="B49" s="114" t="s">
        <v>106</v>
      </c>
      <c r="C49" s="115" t="s">
        <v>135</v>
      </c>
      <c r="D49" s="116" t="s">
        <v>122</v>
      </c>
      <c r="E49" s="117"/>
      <c r="F49" s="118"/>
      <c r="G49" s="119">
        <f>E49*F49</f>
        <v>0</v>
      </c>
      <c r="H49" s="117"/>
      <c r="I49" s="118"/>
      <c r="J49" s="138">
        <f>H49*I49</f>
        <v>0</v>
      </c>
      <c r="K49" s="117"/>
      <c r="L49" s="118"/>
      <c r="M49" s="119">
        <f>K49*L49</f>
        <v>0</v>
      </c>
      <c r="N49" s="117"/>
      <c r="O49" s="118"/>
      <c r="P49" s="138">
        <f>N49*O49</f>
        <v>0</v>
      </c>
      <c r="Q49" s="117"/>
      <c r="R49" s="118"/>
      <c r="S49" s="119">
        <f>Q49*R49</f>
        <v>0</v>
      </c>
      <c r="T49" s="117"/>
      <c r="U49" s="118"/>
      <c r="V49" s="138">
        <f>T49*U49</f>
        <v>0</v>
      </c>
      <c r="W49" s="117"/>
      <c r="X49" s="118"/>
      <c r="Y49" s="119">
        <f>W49*X49</f>
        <v>0</v>
      </c>
      <c r="Z49" s="117"/>
      <c r="AA49" s="118"/>
      <c r="AB49" s="138">
        <f>Z49*AA49</f>
        <v>0</v>
      </c>
      <c r="AC49" s="120">
        <f t="shared" si="11"/>
        <v>0</v>
      </c>
      <c r="AD49" s="121">
        <f t="shared" si="12"/>
        <v>0</v>
      </c>
      <c r="AE49" s="181">
        <f t="shared" si="13"/>
        <v>0</v>
      </c>
      <c r="AF49" s="123" t="e">
        <f t="shared" si="14"/>
        <v>#DIV/0!</v>
      </c>
      <c r="AG49" s="124"/>
      <c r="AH49" s="99"/>
      <c r="AI49" s="99"/>
    </row>
    <row r="50" spans="1:35" ht="34.5" customHeight="1">
      <c r="A50" s="125" t="s">
        <v>102</v>
      </c>
      <c r="B50" s="126" t="s">
        <v>107</v>
      </c>
      <c r="C50" s="127" t="s">
        <v>136</v>
      </c>
      <c r="D50" s="128" t="s">
        <v>122</v>
      </c>
      <c r="E50" s="129"/>
      <c r="F50" s="130"/>
      <c r="G50" s="131">
        <f>E50*F50</f>
        <v>0</v>
      </c>
      <c r="H50" s="143"/>
      <c r="I50" s="144"/>
      <c r="J50" s="146">
        <f>H50*I50</f>
        <v>0</v>
      </c>
      <c r="K50" s="129"/>
      <c r="L50" s="130"/>
      <c r="M50" s="131">
        <f>K50*L50</f>
        <v>0</v>
      </c>
      <c r="N50" s="143"/>
      <c r="O50" s="144"/>
      <c r="P50" s="146">
        <f>N50*O50</f>
        <v>0</v>
      </c>
      <c r="Q50" s="129"/>
      <c r="R50" s="130"/>
      <c r="S50" s="131">
        <f>Q50*R50</f>
        <v>0</v>
      </c>
      <c r="T50" s="143"/>
      <c r="U50" s="144"/>
      <c r="V50" s="146">
        <f>T50*U50</f>
        <v>0</v>
      </c>
      <c r="W50" s="129"/>
      <c r="X50" s="130"/>
      <c r="Y50" s="131">
        <f>W50*X50</f>
        <v>0</v>
      </c>
      <c r="Z50" s="143"/>
      <c r="AA50" s="144"/>
      <c r="AB50" s="146">
        <f>Z50*AA50</f>
        <v>0</v>
      </c>
      <c r="AC50" s="132">
        <f t="shared" si="11"/>
        <v>0</v>
      </c>
      <c r="AD50" s="133">
        <f t="shared" si="12"/>
        <v>0</v>
      </c>
      <c r="AE50" s="183">
        <f t="shared" si="13"/>
        <v>0</v>
      </c>
      <c r="AF50" s="123" t="e">
        <f t="shared" si="14"/>
        <v>#DIV/0!</v>
      </c>
      <c r="AG50" s="124"/>
      <c r="AH50" s="99"/>
      <c r="AI50" s="99"/>
    </row>
    <row r="51" spans="1:35" ht="56.25" customHeight="1">
      <c r="A51" s="100" t="s">
        <v>99</v>
      </c>
      <c r="B51" s="101" t="s">
        <v>137</v>
      </c>
      <c r="C51" s="102" t="s">
        <v>138</v>
      </c>
      <c r="D51" s="103"/>
      <c r="E51" s="104">
        <f aca="true" t="shared" si="15" ref="E51:AB51">SUM(E52:E54)</f>
        <v>0</v>
      </c>
      <c r="F51" s="105">
        <f t="shared" si="15"/>
        <v>0</v>
      </c>
      <c r="G51" s="106">
        <f t="shared" si="15"/>
        <v>0</v>
      </c>
      <c r="H51" s="104">
        <f t="shared" si="15"/>
        <v>0</v>
      </c>
      <c r="I51" s="105">
        <f t="shared" si="15"/>
        <v>0</v>
      </c>
      <c r="J51" s="137">
        <f t="shared" si="15"/>
        <v>0</v>
      </c>
      <c r="K51" s="203">
        <f t="shared" si="15"/>
        <v>0</v>
      </c>
      <c r="L51" s="105">
        <f t="shared" si="15"/>
        <v>0</v>
      </c>
      <c r="M51" s="137">
        <f t="shared" si="15"/>
        <v>0</v>
      </c>
      <c r="N51" s="104">
        <f t="shared" si="15"/>
        <v>0</v>
      </c>
      <c r="O51" s="105">
        <f t="shared" si="15"/>
        <v>0</v>
      </c>
      <c r="P51" s="137">
        <f t="shared" si="15"/>
        <v>0</v>
      </c>
      <c r="Q51" s="203">
        <f t="shared" si="15"/>
        <v>0</v>
      </c>
      <c r="R51" s="105">
        <f t="shared" si="15"/>
        <v>0</v>
      </c>
      <c r="S51" s="137">
        <f t="shared" si="15"/>
        <v>0</v>
      </c>
      <c r="T51" s="104">
        <f t="shared" si="15"/>
        <v>0</v>
      </c>
      <c r="U51" s="105">
        <f t="shared" si="15"/>
        <v>0</v>
      </c>
      <c r="V51" s="137">
        <f t="shared" si="15"/>
        <v>0</v>
      </c>
      <c r="W51" s="203">
        <f t="shared" si="15"/>
        <v>0</v>
      </c>
      <c r="X51" s="105">
        <f t="shared" si="15"/>
        <v>0</v>
      </c>
      <c r="Y51" s="137">
        <f t="shared" si="15"/>
        <v>0</v>
      </c>
      <c r="Z51" s="104">
        <f t="shared" si="15"/>
        <v>0</v>
      </c>
      <c r="AA51" s="105">
        <f t="shared" si="15"/>
        <v>0</v>
      </c>
      <c r="AB51" s="137">
        <f t="shared" si="15"/>
        <v>0</v>
      </c>
      <c r="AC51" s="107">
        <f t="shared" si="11"/>
        <v>0</v>
      </c>
      <c r="AD51" s="108">
        <f t="shared" si="12"/>
        <v>0</v>
      </c>
      <c r="AE51" s="108">
        <f t="shared" si="13"/>
        <v>0</v>
      </c>
      <c r="AF51" s="147" t="e">
        <f t="shared" si="14"/>
        <v>#DIV/0!</v>
      </c>
      <c r="AG51" s="148"/>
      <c r="AH51" s="112"/>
      <c r="AI51" s="112"/>
    </row>
    <row r="52" spans="1:35" ht="45" customHeight="1">
      <c r="A52" s="113" t="s">
        <v>102</v>
      </c>
      <c r="B52" s="114" t="s">
        <v>103</v>
      </c>
      <c r="C52" s="115" t="s">
        <v>139</v>
      </c>
      <c r="D52" s="204"/>
      <c r="E52" s="117"/>
      <c r="F52" s="118"/>
      <c r="G52" s="119">
        <f>E52*F52</f>
        <v>0</v>
      </c>
      <c r="H52" s="117"/>
      <c r="I52" s="118"/>
      <c r="J52" s="138">
        <f>H52*I52</f>
        <v>0</v>
      </c>
      <c r="K52" s="205"/>
      <c r="L52" s="118"/>
      <c r="M52" s="138">
        <f>K52*L52</f>
        <v>0</v>
      </c>
      <c r="N52" s="117"/>
      <c r="O52" s="118"/>
      <c r="P52" s="138">
        <f>N52*O52</f>
        <v>0</v>
      </c>
      <c r="Q52" s="205"/>
      <c r="R52" s="118"/>
      <c r="S52" s="138">
        <f>Q52*R52</f>
        <v>0</v>
      </c>
      <c r="T52" s="117"/>
      <c r="U52" s="118"/>
      <c r="V52" s="138">
        <f>T52*U52</f>
        <v>0</v>
      </c>
      <c r="W52" s="205"/>
      <c r="X52" s="118"/>
      <c r="Y52" s="138">
        <f>W52*X52</f>
        <v>0</v>
      </c>
      <c r="Z52" s="117"/>
      <c r="AA52" s="118"/>
      <c r="AB52" s="138">
        <f>Z52*AA52</f>
        <v>0</v>
      </c>
      <c r="AC52" s="120">
        <f t="shared" si="11"/>
        <v>0</v>
      </c>
      <c r="AD52" s="121">
        <f t="shared" si="12"/>
        <v>0</v>
      </c>
      <c r="AE52" s="181">
        <f t="shared" si="13"/>
        <v>0</v>
      </c>
      <c r="AF52" s="123" t="e">
        <f t="shared" si="14"/>
        <v>#DIV/0!</v>
      </c>
      <c r="AG52" s="124"/>
      <c r="AH52" s="99"/>
      <c r="AI52" s="99"/>
    </row>
    <row r="53" spans="1:35" ht="24.75" customHeight="1">
      <c r="A53" s="113" t="s">
        <v>102</v>
      </c>
      <c r="B53" s="114" t="s">
        <v>106</v>
      </c>
      <c r="C53" s="115" t="s">
        <v>140</v>
      </c>
      <c r="D53" s="204"/>
      <c r="E53" s="117"/>
      <c r="F53" s="118"/>
      <c r="G53" s="119">
        <f>E53*F53</f>
        <v>0</v>
      </c>
      <c r="H53" s="117"/>
      <c r="I53" s="118"/>
      <c r="J53" s="138">
        <f>H53*I53</f>
        <v>0</v>
      </c>
      <c r="K53" s="205"/>
      <c r="L53" s="118"/>
      <c r="M53" s="138">
        <f>K53*L53</f>
        <v>0</v>
      </c>
      <c r="N53" s="117"/>
      <c r="O53" s="118"/>
      <c r="P53" s="138">
        <f>N53*O53</f>
        <v>0</v>
      </c>
      <c r="Q53" s="205"/>
      <c r="R53" s="118"/>
      <c r="S53" s="138">
        <f>Q53*R53</f>
        <v>0</v>
      </c>
      <c r="T53" s="117"/>
      <c r="U53" s="118"/>
      <c r="V53" s="138">
        <f>T53*U53</f>
        <v>0</v>
      </c>
      <c r="W53" s="205"/>
      <c r="X53" s="118"/>
      <c r="Y53" s="138">
        <f>W53*X53</f>
        <v>0</v>
      </c>
      <c r="Z53" s="117"/>
      <c r="AA53" s="118"/>
      <c r="AB53" s="138">
        <f>Z53*AA53</f>
        <v>0</v>
      </c>
      <c r="AC53" s="120">
        <f t="shared" si="11"/>
        <v>0</v>
      </c>
      <c r="AD53" s="121">
        <f t="shared" si="12"/>
        <v>0</v>
      </c>
      <c r="AE53" s="181">
        <f t="shared" si="13"/>
        <v>0</v>
      </c>
      <c r="AF53" s="123" t="e">
        <f t="shared" si="14"/>
        <v>#DIV/0!</v>
      </c>
      <c r="AG53" s="124"/>
      <c r="AH53" s="99"/>
      <c r="AI53" s="99"/>
    </row>
    <row r="54" spans="1:35" ht="21" customHeight="1">
      <c r="A54" s="139" t="s">
        <v>102</v>
      </c>
      <c r="B54" s="140" t="s">
        <v>107</v>
      </c>
      <c r="C54" s="141" t="s">
        <v>141</v>
      </c>
      <c r="D54" s="206"/>
      <c r="E54" s="143"/>
      <c r="F54" s="144"/>
      <c r="G54" s="145">
        <f>E54*F54</f>
        <v>0</v>
      </c>
      <c r="H54" s="143"/>
      <c r="I54" s="144"/>
      <c r="J54" s="146">
        <f>H54*I54</f>
        <v>0</v>
      </c>
      <c r="K54" s="207"/>
      <c r="L54" s="144"/>
      <c r="M54" s="146">
        <f>K54*L54</f>
        <v>0</v>
      </c>
      <c r="N54" s="143"/>
      <c r="O54" s="144"/>
      <c r="P54" s="146">
        <f>N54*O54</f>
        <v>0</v>
      </c>
      <c r="Q54" s="207"/>
      <c r="R54" s="144"/>
      <c r="S54" s="146">
        <f>Q54*R54</f>
        <v>0</v>
      </c>
      <c r="T54" s="143"/>
      <c r="U54" s="144"/>
      <c r="V54" s="146">
        <f>T54*U54</f>
        <v>0</v>
      </c>
      <c r="W54" s="207"/>
      <c r="X54" s="144"/>
      <c r="Y54" s="146">
        <f>W54*X54</f>
        <v>0</v>
      </c>
      <c r="Z54" s="143"/>
      <c r="AA54" s="144"/>
      <c r="AB54" s="146">
        <f>Z54*AA54</f>
        <v>0</v>
      </c>
      <c r="AC54" s="132">
        <f t="shared" si="11"/>
        <v>0</v>
      </c>
      <c r="AD54" s="133">
        <f t="shared" si="12"/>
        <v>0</v>
      </c>
      <c r="AE54" s="183">
        <f t="shared" si="13"/>
        <v>0</v>
      </c>
      <c r="AF54" s="149" t="e">
        <f t="shared" si="14"/>
        <v>#DIV/0!</v>
      </c>
      <c r="AG54" s="150"/>
      <c r="AH54" s="99"/>
      <c r="AI54" s="99"/>
    </row>
    <row r="55" spans="1:35" ht="15" customHeight="1">
      <c r="A55" s="185" t="s">
        <v>142</v>
      </c>
      <c r="B55" s="186"/>
      <c r="C55" s="187"/>
      <c r="D55" s="188"/>
      <c r="E55" s="189">
        <f aca="true" t="shared" si="16" ref="E55:AB55">E51+E47</f>
        <v>0</v>
      </c>
      <c r="F55" s="190">
        <f t="shared" si="16"/>
        <v>0</v>
      </c>
      <c r="G55" s="191">
        <f t="shared" si="16"/>
        <v>0</v>
      </c>
      <c r="H55" s="155">
        <f t="shared" si="16"/>
        <v>0</v>
      </c>
      <c r="I55" s="157">
        <f t="shared" si="16"/>
        <v>0</v>
      </c>
      <c r="J55" s="208">
        <f t="shared" si="16"/>
        <v>0</v>
      </c>
      <c r="K55" s="192">
        <f t="shared" si="16"/>
        <v>0</v>
      </c>
      <c r="L55" s="190">
        <f t="shared" si="16"/>
        <v>0</v>
      </c>
      <c r="M55" s="193">
        <f t="shared" si="16"/>
        <v>0</v>
      </c>
      <c r="N55" s="189">
        <f t="shared" si="16"/>
        <v>0</v>
      </c>
      <c r="O55" s="190">
        <f t="shared" si="16"/>
        <v>0</v>
      </c>
      <c r="P55" s="193">
        <f t="shared" si="16"/>
        <v>0</v>
      </c>
      <c r="Q55" s="192">
        <f t="shared" si="16"/>
        <v>0</v>
      </c>
      <c r="R55" s="190">
        <f t="shared" si="16"/>
        <v>0</v>
      </c>
      <c r="S55" s="193">
        <f t="shared" si="16"/>
        <v>0</v>
      </c>
      <c r="T55" s="189">
        <f t="shared" si="16"/>
        <v>0</v>
      </c>
      <c r="U55" s="190">
        <f t="shared" si="16"/>
        <v>0</v>
      </c>
      <c r="V55" s="193">
        <f t="shared" si="16"/>
        <v>0</v>
      </c>
      <c r="W55" s="192">
        <f t="shared" si="16"/>
        <v>0</v>
      </c>
      <c r="X55" s="190">
        <f t="shared" si="16"/>
        <v>0</v>
      </c>
      <c r="Y55" s="193">
        <f t="shared" si="16"/>
        <v>0</v>
      </c>
      <c r="Z55" s="189">
        <f t="shared" si="16"/>
        <v>0</v>
      </c>
      <c r="AA55" s="190">
        <f t="shared" si="16"/>
        <v>0</v>
      </c>
      <c r="AB55" s="193">
        <f t="shared" si="16"/>
        <v>0</v>
      </c>
      <c r="AC55" s="192">
        <f>AC47+AC51</f>
        <v>0</v>
      </c>
      <c r="AD55" s="194">
        <f>AD47+AD51</f>
        <v>0</v>
      </c>
      <c r="AE55" s="189">
        <f t="shared" si="13"/>
        <v>0</v>
      </c>
      <c r="AF55" s="209" t="e">
        <f t="shared" si="14"/>
        <v>#DIV/0!</v>
      </c>
      <c r="AG55" s="210"/>
      <c r="AH55" s="99"/>
      <c r="AI55" s="99"/>
    </row>
    <row r="56" spans="1:35" ht="15" customHeight="1">
      <c r="A56" s="211" t="s">
        <v>97</v>
      </c>
      <c r="B56" s="212" t="s">
        <v>22</v>
      </c>
      <c r="C56" s="165" t="s">
        <v>143</v>
      </c>
      <c r="D56" s="199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15" customHeight="1">
      <c r="A57" s="100" t="s">
        <v>99</v>
      </c>
      <c r="B57" s="101" t="s">
        <v>144</v>
      </c>
      <c r="C57" s="170" t="s">
        <v>145</v>
      </c>
      <c r="D57" s="179"/>
      <c r="E57" s="200">
        <f aca="true" t="shared" si="17" ref="E57:AB57">SUM(E58:E60)</f>
        <v>0</v>
      </c>
      <c r="F57" s="201">
        <f t="shared" si="17"/>
        <v>0</v>
      </c>
      <c r="G57" s="202">
        <f t="shared" si="17"/>
        <v>0</v>
      </c>
      <c r="H57" s="104">
        <f t="shared" si="17"/>
        <v>0</v>
      </c>
      <c r="I57" s="105">
        <f t="shared" si="17"/>
        <v>0</v>
      </c>
      <c r="J57" s="137">
        <f t="shared" si="17"/>
        <v>0</v>
      </c>
      <c r="K57" s="213">
        <f t="shared" si="17"/>
        <v>0</v>
      </c>
      <c r="L57" s="201">
        <f t="shared" si="17"/>
        <v>0</v>
      </c>
      <c r="M57" s="214">
        <f t="shared" si="17"/>
        <v>0</v>
      </c>
      <c r="N57" s="200">
        <f t="shared" si="17"/>
        <v>0</v>
      </c>
      <c r="O57" s="201">
        <f t="shared" si="17"/>
        <v>0</v>
      </c>
      <c r="P57" s="214">
        <f t="shared" si="17"/>
        <v>0</v>
      </c>
      <c r="Q57" s="213">
        <f t="shared" si="17"/>
        <v>0</v>
      </c>
      <c r="R57" s="201">
        <f t="shared" si="17"/>
        <v>0</v>
      </c>
      <c r="S57" s="214">
        <f t="shared" si="17"/>
        <v>0</v>
      </c>
      <c r="T57" s="200">
        <f t="shared" si="17"/>
        <v>0</v>
      </c>
      <c r="U57" s="201">
        <f t="shared" si="17"/>
        <v>0</v>
      </c>
      <c r="V57" s="214">
        <f t="shared" si="17"/>
        <v>0</v>
      </c>
      <c r="W57" s="213">
        <f t="shared" si="17"/>
        <v>0</v>
      </c>
      <c r="X57" s="201">
        <f t="shared" si="17"/>
        <v>0</v>
      </c>
      <c r="Y57" s="214">
        <f t="shared" si="17"/>
        <v>0</v>
      </c>
      <c r="Z57" s="200">
        <f t="shared" si="17"/>
        <v>0</v>
      </c>
      <c r="AA57" s="201">
        <f t="shared" si="17"/>
        <v>0</v>
      </c>
      <c r="AB57" s="214">
        <f t="shared" si="17"/>
        <v>0</v>
      </c>
      <c r="AC57" s="107">
        <f aca="true" t="shared" si="18" ref="AC57:AC76">G57+M57+S57+Y57</f>
        <v>0</v>
      </c>
      <c r="AD57" s="108">
        <f aca="true" t="shared" si="19" ref="AD57:AD76">J57+P57+V57+AB57</f>
        <v>0</v>
      </c>
      <c r="AE57" s="108">
        <f aca="true" t="shared" si="20" ref="AE57:AE83">AC57-AD57</f>
        <v>0</v>
      </c>
      <c r="AF57" s="110" t="e">
        <f aca="true" t="shared" si="21" ref="AF57:AF83">AE57/AC57</f>
        <v>#DIV/0!</v>
      </c>
      <c r="AG57" s="111"/>
      <c r="AH57" s="112"/>
      <c r="AI57" s="112"/>
    </row>
    <row r="58" spans="1:35" ht="34.5" customHeight="1">
      <c r="A58" s="113" t="s">
        <v>102</v>
      </c>
      <c r="B58" s="114" t="s">
        <v>103</v>
      </c>
      <c r="C58" s="115" t="s">
        <v>146</v>
      </c>
      <c r="D58" s="215" t="s">
        <v>147</v>
      </c>
      <c r="E58" s="216"/>
      <c r="F58" s="217"/>
      <c r="G58" s="218">
        <f>E58*F58</f>
        <v>0</v>
      </c>
      <c r="H58" s="216"/>
      <c r="I58" s="217"/>
      <c r="J58" s="219">
        <f>H58*I58</f>
        <v>0</v>
      </c>
      <c r="K58" s="205"/>
      <c r="L58" s="217"/>
      <c r="M58" s="138">
        <f>K58*L58</f>
        <v>0</v>
      </c>
      <c r="N58" s="117"/>
      <c r="O58" s="217"/>
      <c r="P58" s="138">
        <f>N58*O58</f>
        <v>0</v>
      </c>
      <c r="Q58" s="205"/>
      <c r="R58" s="217"/>
      <c r="S58" s="138">
        <f>Q58*R58</f>
        <v>0</v>
      </c>
      <c r="T58" s="117"/>
      <c r="U58" s="217"/>
      <c r="V58" s="138">
        <f>T58*U58</f>
        <v>0</v>
      </c>
      <c r="W58" s="205"/>
      <c r="X58" s="217"/>
      <c r="Y58" s="138">
        <f>W58*X58</f>
        <v>0</v>
      </c>
      <c r="Z58" s="117"/>
      <c r="AA58" s="217"/>
      <c r="AB58" s="138">
        <f>Z58*AA58</f>
        <v>0</v>
      </c>
      <c r="AC58" s="120">
        <f t="shared" si="18"/>
        <v>0</v>
      </c>
      <c r="AD58" s="121">
        <f t="shared" si="19"/>
        <v>0</v>
      </c>
      <c r="AE58" s="181">
        <f t="shared" si="20"/>
        <v>0</v>
      </c>
      <c r="AF58" s="123" t="e">
        <f t="shared" si="21"/>
        <v>#DIV/0!</v>
      </c>
      <c r="AG58" s="124"/>
      <c r="AH58" s="99"/>
      <c r="AI58" s="99"/>
    </row>
    <row r="59" spans="1:35" ht="34.5" customHeight="1">
      <c r="A59" s="113" t="s">
        <v>102</v>
      </c>
      <c r="B59" s="114" t="s">
        <v>106</v>
      </c>
      <c r="C59" s="115" t="s">
        <v>146</v>
      </c>
      <c r="D59" s="215" t="s">
        <v>147</v>
      </c>
      <c r="E59" s="216"/>
      <c r="F59" s="217"/>
      <c r="G59" s="218">
        <f>E59*F59</f>
        <v>0</v>
      </c>
      <c r="H59" s="216"/>
      <c r="I59" s="217"/>
      <c r="J59" s="219">
        <f>H59*I59</f>
        <v>0</v>
      </c>
      <c r="K59" s="205"/>
      <c r="L59" s="217"/>
      <c r="M59" s="138">
        <f>K59*L59</f>
        <v>0</v>
      </c>
      <c r="N59" s="117"/>
      <c r="O59" s="217"/>
      <c r="P59" s="138">
        <f>N59*O59</f>
        <v>0</v>
      </c>
      <c r="Q59" s="205"/>
      <c r="R59" s="217"/>
      <c r="S59" s="138">
        <f>Q59*R59</f>
        <v>0</v>
      </c>
      <c r="T59" s="117"/>
      <c r="U59" s="217"/>
      <c r="V59" s="138">
        <f>T59*U59</f>
        <v>0</v>
      </c>
      <c r="W59" s="205"/>
      <c r="X59" s="217"/>
      <c r="Y59" s="138">
        <f>W59*X59</f>
        <v>0</v>
      </c>
      <c r="Z59" s="117"/>
      <c r="AA59" s="217"/>
      <c r="AB59" s="138">
        <f>Z59*AA59</f>
        <v>0</v>
      </c>
      <c r="AC59" s="120">
        <f t="shared" si="18"/>
        <v>0</v>
      </c>
      <c r="AD59" s="121">
        <f t="shared" si="19"/>
        <v>0</v>
      </c>
      <c r="AE59" s="181">
        <f t="shared" si="20"/>
        <v>0</v>
      </c>
      <c r="AF59" s="123" t="e">
        <f t="shared" si="21"/>
        <v>#DIV/0!</v>
      </c>
      <c r="AG59" s="124"/>
      <c r="AH59" s="99"/>
      <c r="AI59" s="99"/>
    </row>
    <row r="60" spans="1:35" ht="34.5" customHeight="1">
      <c r="A60" s="139" t="s">
        <v>102</v>
      </c>
      <c r="B60" s="126" t="s">
        <v>107</v>
      </c>
      <c r="C60" s="127" t="s">
        <v>146</v>
      </c>
      <c r="D60" s="220" t="s">
        <v>147</v>
      </c>
      <c r="E60" s="221"/>
      <c r="F60" s="222"/>
      <c r="G60" s="223">
        <f>E60*F60</f>
        <v>0</v>
      </c>
      <c r="H60" s="224"/>
      <c r="I60" s="225"/>
      <c r="J60" s="226">
        <f>H60*I60</f>
        <v>0</v>
      </c>
      <c r="K60" s="227"/>
      <c r="L60" s="222"/>
      <c r="M60" s="228">
        <f>K60*L60</f>
        <v>0</v>
      </c>
      <c r="N60" s="129"/>
      <c r="O60" s="222"/>
      <c r="P60" s="228">
        <f>N60*O60</f>
        <v>0</v>
      </c>
      <c r="Q60" s="227"/>
      <c r="R60" s="222"/>
      <c r="S60" s="228">
        <f>Q60*R60</f>
        <v>0</v>
      </c>
      <c r="T60" s="129"/>
      <c r="U60" s="222"/>
      <c r="V60" s="228">
        <f>T60*U60</f>
        <v>0</v>
      </c>
      <c r="W60" s="227"/>
      <c r="X60" s="222"/>
      <c r="Y60" s="228">
        <f>W60*X60</f>
        <v>0</v>
      </c>
      <c r="Z60" s="129"/>
      <c r="AA60" s="222"/>
      <c r="AB60" s="228">
        <f>Z60*AA60</f>
        <v>0</v>
      </c>
      <c r="AC60" s="132">
        <f t="shared" si="18"/>
        <v>0</v>
      </c>
      <c r="AD60" s="133">
        <f t="shared" si="19"/>
        <v>0</v>
      </c>
      <c r="AE60" s="183">
        <f t="shared" si="20"/>
        <v>0</v>
      </c>
      <c r="AF60" s="123" t="e">
        <f t="shared" si="21"/>
        <v>#DIV/0!</v>
      </c>
      <c r="AG60" s="124"/>
      <c r="AH60" s="99"/>
      <c r="AI60" s="99"/>
    </row>
    <row r="61" spans="1:35" ht="27.75" customHeight="1">
      <c r="A61" s="100" t="s">
        <v>99</v>
      </c>
      <c r="B61" s="101" t="s">
        <v>148</v>
      </c>
      <c r="C61" s="102" t="s">
        <v>149</v>
      </c>
      <c r="D61" s="103"/>
      <c r="E61" s="104">
        <f aca="true" t="shared" si="22" ref="E61:AB61">SUM(E62:E64)</f>
        <v>0</v>
      </c>
      <c r="F61" s="105">
        <f t="shared" si="22"/>
        <v>0</v>
      </c>
      <c r="G61" s="106">
        <f t="shared" si="22"/>
        <v>0</v>
      </c>
      <c r="H61" s="104">
        <f t="shared" si="22"/>
        <v>0</v>
      </c>
      <c r="I61" s="105">
        <f t="shared" si="22"/>
        <v>0</v>
      </c>
      <c r="J61" s="137">
        <f t="shared" si="22"/>
        <v>0</v>
      </c>
      <c r="K61" s="203">
        <f t="shared" si="22"/>
        <v>0</v>
      </c>
      <c r="L61" s="105">
        <f t="shared" si="22"/>
        <v>0</v>
      </c>
      <c r="M61" s="137">
        <f t="shared" si="22"/>
        <v>0</v>
      </c>
      <c r="N61" s="104">
        <f t="shared" si="22"/>
        <v>0</v>
      </c>
      <c r="O61" s="105">
        <f t="shared" si="22"/>
        <v>0</v>
      </c>
      <c r="P61" s="137">
        <f t="shared" si="22"/>
        <v>0</v>
      </c>
      <c r="Q61" s="203">
        <f t="shared" si="22"/>
        <v>0</v>
      </c>
      <c r="R61" s="105">
        <f t="shared" si="22"/>
        <v>0</v>
      </c>
      <c r="S61" s="137">
        <f t="shared" si="22"/>
        <v>0</v>
      </c>
      <c r="T61" s="104">
        <f t="shared" si="22"/>
        <v>0</v>
      </c>
      <c r="U61" s="105">
        <f t="shared" si="22"/>
        <v>0</v>
      </c>
      <c r="V61" s="137">
        <f t="shared" si="22"/>
        <v>0</v>
      </c>
      <c r="W61" s="203">
        <f t="shared" si="22"/>
        <v>0</v>
      </c>
      <c r="X61" s="105">
        <f t="shared" si="22"/>
        <v>0</v>
      </c>
      <c r="Y61" s="137">
        <f t="shared" si="22"/>
        <v>0</v>
      </c>
      <c r="Z61" s="104">
        <f t="shared" si="22"/>
        <v>0</v>
      </c>
      <c r="AA61" s="105">
        <f t="shared" si="22"/>
        <v>0</v>
      </c>
      <c r="AB61" s="137">
        <f t="shared" si="22"/>
        <v>0</v>
      </c>
      <c r="AC61" s="107">
        <f t="shared" si="18"/>
        <v>0</v>
      </c>
      <c r="AD61" s="108">
        <f t="shared" si="19"/>
        <v>0</v>
      </c>
      <c r="AE61" s="108">
        <f t="shared" si="20"/>
        <v>0</v>
      </c>
      <c r="AF61" s="147" t="e">
        <f t="shared" si="21"/>
        <v>#DIV/0!</v>
      </c>
      <c r="AG61" s="148"/>
      <c r="AH61" s="112"/>
      <c r="AI61" s="112"/>
    </row>
    <row r="62" spans="1:35" ht="30" customHeight="1">
      <c r="A62" s="113" t="s">
        <v>102</v>
      </c>
      <c r="B62" s="114" t="s">
        <v>103</v>
      </c>
      <c r="C62" s="229" t="s">
        <v>150</v>
      </c>
      <c r="D62" s="116" t="s">
        <v>151</v>
      </c>
      <c r="E62" s="117"/>
      <c r="F62" s="118"/>
      <c r="G62" s="119">
        <f>E62*F62</f>
        <v>0</v>
      </c>
      <c r="H62" s="117"/>
      <c r="I62" s="118"/>
      <c r="J62" s="138">
        <f>H62*I62</f>
        <v>0</v>
      </c>
      <c r="K62" s="205"/>
      <c r="L62" s="118"/>
      <c r="M62" s="138">
        <f>K62*L62</f>
        <v>0</v>
      </c>
      <c r="N62" s="117"/>
      <c r="O62" s="118"/>
      <c r="P62" s="138">
        <f>N62*O62</f>
        <v>0</v>
      </c>
      <c r="Q62" s="205"/>
      <c r="R62" s="118"/>
      <c r="S62" s="138">
        <f>Q62*R62</f>
        <v>0</v>
      </c>
      <c r="T62" s="117"/>
      <c r="U62" s="118"/>
      <c r="V62" s="138">
        <f>T62*U62</f>
        <v>0</v>
      </c>
      <c r="W62" s="205"/>
      <c r="X62" s="118"/>
      <c r="Y62" s="138">
        <f>W62*X62</f>
        <v>0</v>
      </c>
      <c r="Z62" s="117"/>
      <c r="AA62" s="118"/>
      <c r="AB62" s="138">
        <f>Z62*AA62</f>
        <v>0</v>
      </c>
      <c r="AC62" s="120">
        <f t="shared" si="18"/>
        <v>0</v>
      </c>
      <c r="AD62" s="121">
        <f t="shared" si="19"/>
        <v>0</v>
      </c>
      <c r="AE62" s="181">
        <f t="shared" si="20"/>
        <v>0</v>
      </c>
      <c r="AF62" s="123" t="e">
        <f t="shared" si="21"/>
        <v>#DIV/0!</v>
      </c>
      <c r="AG62" s="124"/>
      <c r="AH62" s="99"/>
      <c r="AI62" s="99"/>
    </row>
    <row r="63" spans="1:35" ht="30" customHeight="1">
      <c r="A63" s="113" t="s">
        <v>102</v>
      </c>
      <c r="B63" s="114" t="s">
        <v>106</v>
      </c>
      <c r="C63" s="229" t="s">
        <v>134</v>
      </c>
      <c r="D63" s="116" t="s">
        <v>151</v>
      </c>
      <c r="E63" s="117"/>
      <c r="F63" s="118"/>
      <c r="G63" s="119">
        <f>E63*F63</f>
        <v>0</v>
      </c>
      <c r="H63" s="117"/>
      <c r="I63" s="118"/>
      <c r="J63" s="138">
        <f>H63*I63</f>
        <v>0</v>
      </c>
      <c r="K63" s="205"/>
      <c r="L63" s="118"/>
      <c r="M63" s="138">
        <f>K63*L63</f>
        <v>0</v>
      </c>
      <c r="N63" s="117"/>
      <c r="O63" s="118"/>
      <c r="P63" s="138">
        <f>N63*O63</f>
        <v>0</v>
      </c>
      <c r="Q63" s="205"/>
      <c r="R63" s="118"/>
      <c r="S63" s="138">
        <f>Q63*R63</f>
        <v>0</v>
      </c>
      <c r="T63" s="117"/>
      <c r="U63" s="118"/>
      <c r="V63" s="138">
        <f>T63*U63</f>
        <v>0</v>
      </c>
      <c r="W63" s="205"/>
      <c r="X63" s="118"/>
      <c r="Y63" s="138">
        <f>W63*X63</f>
        <v>0</v>
      </c>
      <c r="Z63" s="117"/>
      <c r="AA63" s="118"/>
      <c r="AB63" s="138">
        <f>Z63*AA63</f>
        <v>0</v>
      </c>
      <c r="AC63" s="120">
        <f t="shared" si="18"/>
        <v>0</v>
      </c>
      <c r="AD63" s="121">
        <f t="shared" si="19"/>
        <v>0</v>
      </c>
      <c r="AE63" s="181">
        <f t="shared" si="20"/>
        <v>0</v>
      </c>
      <c r="AF63" s="123" t="e">
        <f t="shared" si="21"/>
        <v>#DIV/0!</v>
      </c>
      <c r="AG63" s="124"/>
      <c r="AH63" s="99"/>
      <c r="AI63" s="99"/>
    </row>
    <row r="64" spans="1:35" ht="30" customHeight="1">
      <c r="A64" s="125" t="s">
        <v>102</v>
      </c>
      <c r="B64" s="140" t="s">
        <v>107</v>
      </c>
      <c r="C64" s="230" t="s">
        <v>135</v>
      </c>
      <c r="D64" s="128" t="s">
        <v>151</v>
      </c>
      <c r="E64" s="129"/>
      <c r="F64" s="130"/>
      <c r="G64" s="131">
        <f>E64*F64</f>
        <v>0</v>
      </c>
      <c r="H64" s="143"/>
      <c r="I64" s="144"/>
      <c r="J64" s="146">
        <f>H64*I64</f>
        <v>0</v>
      </c>
      <c r="K64" s="227"/>
      <c r="L64" s="130"/>
      <c r="M64" s="228">
        <f>K64*L64</f>
        <v>0</v>
      </c>
      <c r="N64" s="129"/>
      <c r="O64" s="130"/>
      <c r="P64" s="228">
        <f>N64*O64</f>
        <v>0</v>
      </c>
      <c r="Q64" s="227"/>
      <c r="R64" s="130"/>
      <c r="S64" s="228">
        <f>Q64*R64</f>
        <v>0</v>
      </c>
      <c r="T64" s="129"/>
      <c r="U64" s="130"/>
      <c r="V64" s="228">
        <f>T64*U64</f>
        <v>0</v>
      </c>
      <c r="W64" s="227"/>
      <c r="X64" s="130"/>
      <c r="Y64" s="228">
        <f>W64*X64</f>
        <v>0</v>
      </c>
      <c r="Z64" s="129"/>
      <c r="AA64" s="130"/>
      <c r="AB64" s="228">
        <f>Z64*AA64</f>
        <v>0</v>
      </c>
      <c r="AC64" s="132">
        <f t="shared" si="18"/>
        <v>0</v>
      </c>
      <c r="AD64" s="133">
        <f t="shared" si="19"/>
        <v>0</v>
      </c>
      <c r="AE64" s="183">
        <f t="shared" si="20"/>
        <v>0</v>
      </c>
      <c r="AF64" s="123" t="e">
        <f t="shared" si="21"/>
        <v>#DIV/0!</v>
      </c>
      <c r="AG64" s="124"/>
      <c r="AH64" s="99"/>
      <c r="AI64" s="99"/>
    </row>
    <row r="65" spans="1:35" ht="15" customHeight="1">
      <c r="A65" s="100" t="s">
        <v>99</v>
      </c>
      <c r="B65" s="101" t="s">
        <v>152</v>
      </c>
      <c r="C65" s="102" t="s">
        <v>153</v>
      </c>
      <c r="D65" s="103"/>
      <c r="E65" s="104">
        <f aca="true" t="shared" si="23" ref="E65:AB65">SUM(E66:E68)</f>
        <v>0</v>
      </c>
      <c r="F65" s="105">
        <f t="shared" si="23"/>
        <v>0</v>
      </c>
      <c r="G65" s="106">
        <f t="shared" si="23"/>
        <v>0</v>
      </c>
      <c r="H65" s="104">
        <f t="shared" si="23"/>
        <v>0</v>
      </c>
      <c r="I65" s="105">
        <f t="shared" si="23"/>
        <v>0</v>
      </c>
      <c r="J65" s="137">
        <f t="shared" si="23"/>
        <v>0</v>
      </c>
      <c r="K65" s="203">
        <f t="shared" si="23"/>
        <v>0</v>
      </c>
      <c r="L65" s="105">
        <f t="shared" si="23"/>
        <v>0</v>
      </c>
      <c r="M65" s="137">
        <f t="shared" si="23"/>
        <v>0</v>
      </c>
      <c r="N65" s="104">
        <f t="shared" si="23"/>
        <v>0</v>
      </c>
      <c r="O65" s="105">
        <f t="shared" si="23"/>
        <v>0</v>
      </c>
      <c r="P65" s="137">
        <f t="shared" si="23"/>
        <v>0</v>
      </c>
      <c r="Q65" s="203">
        <f t="shared" si="23"/>
        <v>0</v>
      </c>
      <c r="R65" s="105">
        <f t="shared" si="23"/>
        <v>0</v>
      </c>
      <c r="S65" s="137">
        <f t="shared" si="23"/>
        <v>0</v>
      </c>
      <c r="T65" s="104">
        <f t="shared" si="23"/>
        <v>0</v>
      </c>
      <c r="U65" s="105">
        <f t="shared" si="23"/>
        <v>0</v>
      </c>
      <c r="V65" s="137">
        <f t="shared" si="23"/>
        <v>0</v>
      </c>
      <c r="W65" s="203">
        <f t="shared" si="23"/>
        <v>0</v>
      </c>
      <c r="X65" s="105">
        <f t="shared" si="23"/>
        <v>0</v>
      </c>
      <c r="Y65" s="137">
        <f t="shared" si="23"/>
        <v>0</v>
      </c>
      <c r="Z65" s="104">
        <f t="shared" si="23"/>
        <v>0</v>
      </c>
      <c r="AA65" s="105">
        <f t="shared" si="23"/>
        <v>0</v>
      </c>
      <c r="AB65" s="137">
        <f t="shared" si="23"/>
        <v>0</v>
      </c>
      <c r="AC65" s="107">
        <f t="shared" si="18"/>
        <v>0</v>
      </c>
      <c r="AD65" s="108">
        <f t="shared" si="19"/>
        <v>0</v>
      </c>
      <c r="AE65" s="108">
        <f t="shared" si="20"/>
        <v>0</v>
      </c>
      <c r="AF65" s="147" t="e">
        <f t="shared" si="21"/>
        <v>#DIV/0!</v>
      </c>
      <c r="AG65" s="148"/>
      <c r="AH65" s="112"/>
      <c r="AI65" s="112"/>
    </row>
    <row r="66" spans="1:35" ht="41.25" customHeight="1">
      <c r="A66" s="113" t="s">
        <v>102</v>
      </c>
      <c r="B66" s="114" t="s">
        <v>103</v>
      </c>
      <c r="C66" s="229" t="s">
        <v>154</v>
      </c>
      <c r="D66" s="116" t="s">
        <v>155</v>
      </c>
      <c r="E66" s="117"/>
      <c r="F66" s="118"/>
      <c r="G66" s="119">
        <f>E66*F66</f>
        <v>0</v>
      </c>
      <c r="H66" s="117"/>
      <c r="I66" s="118"/>
      <c r="J66" s="138">
        <f>H66*I66</f>
        <v>0</v>
      </c>
      <c r="K66" s="205"/>
      <c r="L66" s="118"/>
      <c r="M66" s="138">
        <f>K66*L66</f>
        <v>0</v>
      </c>
      <c r="N66" s="117"/>
      <c r="O66" s="118"/>
      <c r="P66" s="138">
        <f>N66*O66</f>
        <v>0</v>
      </c>
      <c r="Q66" s="205"/>
      <c r="R66" s="118"/>
      <c r="S66" s="138">
        <f>Q66*R66</f>
        <v>0</v>
      </c>
      <c r="T66" s="117"/>
      <c r="U66" s="118"/>
      <c r="V66" s="138">
        <f>T66*U66</f>
        <v>0</v>
      </c>
      <c r="W66" s="205"/>
      <c r="X66" s="118"/>
      <c r="Y66" s="138">
        <f>W66*X66</f>
        <v>0</v>
      </c>
      <c r="Z66" s="117"/>
      <c r="AA66" s="118"/>
      <c r="AB66" s="138">
        <f>Z66*AA66</f>
        <v>0</v>
      </c>
      <c r="AC66" s="120">
        <f t="shared" si="18"/>
        <v>0</v>
      </c>
      <c r="AD66" s="121">
        <f t="shared" si="19"/>
        <v>0</v>
      </c>
      <c r="AE66" s="181">
        <f t="shared" si="20"/>
        <v>0</v>
      </c>
      <c r="AF66" s="123" t="e">
        <f t="shared" si="21"/>
        <v>#DIV/0!</v>
      </c>
      <c r="AG66" s="124"/>
      <c r="AH66" s="99"/>
      <c r="AI66" s="99"/>
    </row>
    <row r="67" spans="1:35" ht="41.25" customHeight="1">
      <c r="A67" s="113" t="s">
        <v>102</v>
      </c>
      <c r="B67" s="114" t="s">
        <v>106</v>
      </c>
      <c r="C67" s="229" t="s">
        <v>156</v>
      </c>
      <c r="D67" s="116" t="s">
        <v>155</v>
      </c>
      <c r="E67" s="117"/>
      <c r="F67" s="118"/>
      <c r="G67" s="119">
        <f>E67*F67</f>
        <v>0</v>
      </c>
      <c r="H67" s="117"/>
      <c r="I67" s="118"/>
      <c r="J67" s="138">
        <f>H67*I67</f>
        <v>0</v>
      </c>
      <c r="K67" s="205"/>
      <c r="L67" s="118"/>
      <c r="M67" s="138">
        <f>K67*L67</f>
        <v>0</v>
      </c>
      <c r="N67" s="117"/>
      <c r="O67" s="118"/>
      <c r="P67" s="138">
        <f>N67*O67</f>
        <v>0</v>
      </c>
      <c r="Q67" s="205"/>
      <c r="R67" s="118"/>
      <c r="S67" s="138">
        <f>Q67*R67</f>
        <v>0</v>
      </c>
      <c r="T67" s="117"/>
      <c r="U67" s="118"/>
      <c r="V67" s="138">
        <f>T67*U67</f>
        <v>0</v>
      </c>
      <c r="W67" s="205"/>
      <c r="X67" s="118"/>
      <c r="Y67" s="138">
        <f>W67*X67</f>
        <v>0</v>
      </c>
      <c r="Z67" s="117"/>
      <c r="AA67" s="118"/>
      <c r="AB67" s="138">
        <f>Z67*AA67</f>
        <v>0</v>
      </c>
      <c r="AC67" s="120">
        <f t="shared" si="18"/>
        <v>0</v>
      </c>
      <c r="AD67" s="121">
        <f t="shared" si="19"/>
        <v>0</v>
      </c>
      <c r="AE67" s="181">
        <f t="shared" si="20"/>
        <v>0</v>
      </c>
      <c r="AF67" s="123" t="e">
        <f t="shared" si="21"/>
        <v>#DIV/0!</v>
      </c>
      <c r="AG67" s="124"/>
      <c r="AH67" s="99"/>
      <c r="AI67" s="99"/>
    </row>
    <row r="68" spans="1:35" ht="40.5" customHeight="1">
      <c r="A68" s="125" t="s">
        <v>102</v>
      </c>
      <c r="B68" s="140" t="s">
        <v>107</v>
      </c>
      <c r="C68" s="230" t="s">
        <v>157</v>
      </c>
      <c r="D68" s="128" t="s">
        <v>155</v>
      </c>
      <c r="E68" s="129"/>
      <c r="F68" s="130"/>
      <c r="G68" s="131">
        <f>E68*F68</f>
        <v>0</v>
      </c>
      <c r="H68" s="143"/>
      <c r="I68" s="144"/>
      <c r="J68" s="146">
        <f>H68*I68</f>
        <v>0</v>
      </c>
      <c r="K68" s="227"/>
      <c r="L68" s="130"/>
      <c r="M68" s="228">
        <f>K68*L68</f>
        <v>0</v>
      </c>
      <c r="N68" s="129"/>
      <c r="O68" s="130"/>
      <c r="P68" s="228">
        <f>N68*O68</f>
        <v>0</v>
      </c>
      <c r="Q68" s="227"/>
      <c r="R68" s="130"/>
      <c r="S68" s="228">
        <f>Q68*R68</f>
        <v>0</v>
      </c>
      <c r="T68" s="129"/>
      <c r="U68" s="130"/>
      <c r="V68" s="228">
        <f>T68*U68</f>
        <v>0</v>
      </c>
      <c r="W68" s="227"/>
      <c r="X68" s="130"/>
      <c r="Y68" s="228">
        <f>W68*X68</f>
        <v>0</v>
      </c>
      <c r="Z68" s="129"/>
      <c r="AA68" s="130"/>
      <c r="AB68" s="228">
        <f>Z68*AA68</f>
        <v>0</v>
      </c>
      <c r="AC68" s="132">
        <f t="shared" si="18"/>
        <v>0</v>
      </c>
      <c r="AD68" s="133">
        <f t="shared" si="19"/>
        <v>0</v>
      </c>
      <c r="AE68" s="183">
        <f t="shared" si="20"/>
        <v>0</v>
      </c>
      <c r="AF68" s="123" t="e">
        <f t="shared" si="21"/>
        <v>#DIV/0!</v>
      </c>
      <c r="AG68" s="124"/>
      <c r="AH68" s="99"/>
      <c r="AI68" s="99"/>
    </row>
    <row r="69" spans="1:35" ht="15.75" customHeight="1">
      <c r="A69" s="100" t="s">
        <v>99</v>
      </c>
      <c r="B69" s="101" t="s">
        <v>158</v>
      </c>
      <c r="C69" s="102" t="s">
        <v>159</v>
      </c>
      <c r="D69" s="103"/>
      <c r="E69" s="104">
        <f aca="true" t="shared" si="24" ref="E69:AB69">SUM(E70:E72)</f>
        <v>0</v>
      </c>
      <c r="F69" s="105">
        <f t="shared" si="24"/>
        <v>0</v>
      </c>
      <c r="G69" s="106">
        <f t="shared" si="24"/>
        <v>0</v>
      </c>
      <c r="H69" s="104">
        <f t="shared" si="24"/>
        <v>0</v>
      </c>
      <c r="I69" s="105">
        <f t="shared" si="24"/>
        <v>0</v>
      </c>
      <c r="J69" s="137">
        <f t="shared" si="24"/>
        <v>0</v>
      </c>
      <c r="K69" s="203">
        <f t="shared" si="24"/>
        <v>0</v>
      </c>
      <c r="L69" s="105">
        <f t="shared" si="24"/>
        <v>0</v>
      </c>
      <c r="M69" s="137">
        <f t="shared" si="24"/>
        <v>0</v>
      </c>
      <c r="N69" s="104">
        <f t="shared" si="24"/>
        <v>0</v>
      </c>
      <c r="O69" s="105">
        <f t="shared" si="24"/>
        <v>0</v>
      </c>
      <c r="P69" s="137">
        <f t="shared" si="24"/>
        <v>0</v>
      </c>
      <c r="Q69" s="203">
        <f t="shared" si="24"/>
        <v>0</v>
      </c>
      <c r="R69" s="105">
        <f t="shared" si="24"/>
        <v>0</v>
      </c>
      <c r="S69" s="137">
        <f t="shared" si="24"/>
        <v>0</v>
      </c>
      <c r="T69" s="104">
        <f t="shared" si="24"/>
        <v>0</v>
      </c>
      <c r="U69" s="105">
        <f t="shared" si="24"/>
        <v>0</v>
      </c>
      <c r="V69" s="137">
        <f t="shared" si="24"/>
        <v>0</v>
      </c>
      <c r="W69" s="203">
        <f t="shared" si="24"/>
        <v>0</v>
      </c>
      <c r="X69" s="105">
        <f t="shared" si="24"/>
        <v>0</v>
      </c>
      <c r="Y69" s="137">
        <f t="shared" si="24"/>
        <v>0</v>
      </c>
      <c r="Z69" s="104">
        <f t="shared" si="24"/>
        <v>0</v>
      </c>
      <c r="AA69" s="105">
        <f t="shared" si="24"/>
        <v>0</v>
      </c>
      <c r="AB69" s="137">
        <f t="shared" si="24"/>
        <v>0</v>
      </c>
      <c r="AC69" s="107">
        <f t="shared" si="18"/>
        <v>0</v>
      </c>
      <c r="AD69" s="108">
        <f t="shared" si="19"/>
        <v>0</v>
      </c>
      <c r="AE69" s="108">
        <f t="shared" si="20"/>
        <v>0</v>
      </c>
      <c r="AF69" s="147" t="e">
        <f t="shared" si="21"/>
        <v>#DIV/0!</v>
      </c>
      <c r="AG69" s="148"/>
      <c r="AH69" s="112"/>
      <c r="AI69" s="112"/>
    </row>
    <row r="70" spans="1:35" ht="30" customHeight="1">
      <c r="A70" s="113" t="s">
        <v>102</v>
      </c>
      <c r="B70" s="114" t="s">
        <v>103</v>
      </c>
      <c r="C70" s="115" t="s">
        <v>160</v>
      </c>
      <c r="D70" s="116" t="s">
        <v>151</v>
      </c>
      <c r="E70" s="117"/>
      <c r="F70" s="118"/>
      <c r="G70" s="119">
        <f>E70*F70</f>
        <v>0</v>
      </c>
      <c r="H70" s="117"/>
      <c r="I70" s="118"/>
      <c r="J70" s="138">
        <f>H70*I70</f>
        <v>0</v>
      </c>
      <c r="K70" s="205"/>
      <c r="L70" s="118"/>
      <c r="M70" s="138">
        <f>K70*L70</f>
        <v>0</v>
      </c>
      <c r="N70" s="117"/>
      <c r="O70" s="118"/>
      <c r="P70" s="138">
        <f>N70*O70</f>
        <v>0</v>
      </c>
      <c r="Q70" s="205"/>
      <c r="R70" s="118"/>
      <c r="S70" s="138">
        <f>Q70*R70</f>
        <v>0</v>
      </c>
      <c r="T70" s="117"/>
      <c r="U70" s="118"/>
      <c r="V70" s="138">
        <f>T70*U70</f>
        <v>0</v>
      </c>
      <c r="W70" s="205"/>
      <c r="X70" s="118"/>
      <c r="Y70" s="138">
        <f>W70*X70</f>
        <v>0</v>
      </c>
      <c r="Z70" s="117"/>
      <c r="AA70" s="118"/>
      <c r="AB70" s="138">
        <f>Z70*AA70</f>
        <v>0</v>
      </c>
      <c r="AC70" s="120">
        <f t="shared" si="18"/>
        <v>0</v>
      </c>
      <c r="AD70" s="121">
        <f t="shared" si="19"/>
        <v>0</v>
      </c>
      <c r="AE70" s="181">
        <f t="shared" si="20"/>
        <v>0</v>
      </c>
      <c r="AF70" s="123" t="e">
        <f t="shared" si="21"/>
        <v>#DIV/0!</v>
      </c>
      <c r="AG70" s="124"/>
      <c r="AH70" s="99"/>
      <c r="AI70" s="99"/>
    </row>
    <row r="71" spans="1:35" ht="30" customHeight="1">
      <c r="A71" s="113" t="s">
        <v>102</v>
      </c>
      <c r="B71" s="114" t="s">
        <v>106</v>
      </c>
      <c r="C71" s="115" t="s">
        <v>160</v>
      </c>
      <c r="D71" s="116" t="s">
        <v>151</v>
      </c>
      <c r="E71" s="117"/>
      <c r="F71" s="118"/>
      <c r="G71" s="119">
        <f>E71*F71</f>
        <v>0</v>
      </c>
      <c r="H71" s="117"/>
      <c r="I71" s="118"/>
      <c r="J71" s="138">
        <f>H71*I71</f>
        <v>0</v>
      </c>
      <c r="K71" s="205"/>
      <c r="L71" s="118"/>
      <c r="M71" s="138">
        <f>K71*L71</f>
        <v>0</v>
      </c>
      <c r="N71" s="117"/>
      <c r="O71" s="118"/>
      <c r="P71" s="138">
        <f>N71*O71</f>
        <v>0</v>
      </c>
      <c r="Q71" s="205"/>
      <c r="R71" s="118"/>
      <c r="S71" s="138">
        <f>Q71*R71</f>
        <v>0</v>
      </c>
      <c r="T71" s="117"/>
      <c r="U71" s="118"/>
      <c r="V71" s="138">
        <f>T71*U71</f>
        <v>0</v>
      </c>
      <c r="W71" s="205"/>
      <c r="X71" s="118"/>
      <c r="Y71" s="138">
        <f>W71*X71</f>
        <v>0</v>
      </c>
      <c r="Z71" s="117"/>
      <c r="AA71" s="118"/>
      <c r="AB71" s="138">
        <f>Z71*AA71</f>
        <v>0</v>
      </c>
      <c r="AC71" s="120">
        <f t="shared" si="18"/>
        <v>0</v>
      </c>
      <c r="AD71" s="121">
        <f t="shared" si="19"/>
        <v>0</v>
      </c>
      <c r="AE71" s="181">
        <f t="shared" si="20"/>
        <v>0</v>
      </c>
      <c r="AF71" s="123" t="e">
        <f t="shared" si="21"/>
        <v>#DIV/0!</v>
      </c>
      <c r="AG71" s="124"/>
      <c r="AH71" s="99"/>
      <c r="AI71" s="99"/>
    </row>
    <row r="72" spans="1:35" ht="30" customHeight="1">
      <c r="A72" s="125" t="s">
        <v>102</v>
      </c>
      <c r="B72" s="126" t="s">
        <v>107</v>
      </c>
      <c r="C72" s="127" t="s">
        <v>160</v>
      </c>
      <c r="D72" s="128" t="s">
        <v>151</v>
      </c>
      <c r="E72" s="129"/>
      <c r="F72" s="130"/>
      <c r="G72" s="131">
        <f>E72*F72</f>
        <v>0</v>
      </c>
      <c r="H72" s="143"/>
      <c r="I72" s="144"/>
      <c r="J72" s="146">
        <f>H72*I72</f>
        <v>0</v>
      </c>
      <c r="K72" s="227"/>
      <c r="L72" s="130"/>
      <c r="M72" s="228">
        <f>K72*L72</f>
        <v>0</v>
      </c>
      <c r="N72" s="129"/>
      <c r="O72" s="130"/>
      <c r="P72" s="228">
        <f>N72*O72</f>
        <v>0</v>
      </c>
      <c r="Q72" s="227"/>
      <c r="R72" s="130"/>
      <c r="S72" s="228">
        <f>Q72*R72</f>
        <v>0</v>
      </c>
      <c r="T72" s="129"/>
      <c r="U72" s="130"/>
      <c r="V72" s="228">
        <f>T72*U72</f>
        <v>0</v>
      </c>
      <c r="W72" s="227"/>
      <c r="X72" s="130"/>
      <c r="Y72" s="228">
        <f>W72*X72</f>
        <v>0</v>
      </c>
      <c r="Z72" s="129"/>
      <c r="AA72" s="130"/>
      <c r="AB72" s="228">
        <f>Z72*AA72</f>
        <v>0</v>
      </c>
      <c r="AC72" s="132">
        <f t="shared" si="18"/>
        <v>0</v>
      </c>
      <c r="AD72" s="133">
        <f t="shared" si="19"/>
        <v>0</v>
      </c>
      <c r="AE72" s="183">
        <f t="shared" si="20"/>
        <v>0</v>
      </c>
      <c r="AF72" s="123" t="e">
        <f t="shared" si="21"/>
        <v>#DIV/0!</v>
      </c>
      <c r="AG72" s="124"/>
      <c r="AH72" s="99"/>
      <c r="AI72" s="99"/>
    </row>
    <row r="73" spans="1:35" ht="15.75" customHeight="1">
      <c r="A73" s="100" t="s">
        <v>99</v>
      </c>
      <c r="B73" s="101" t="s">
        <v>161</v>
      </c>
      <c r="C73" s="102" t="s">
        <v>162</v>
      </c>
      <c r="D73" s="103"/>
      <c r="E73" s="104">
        <f aca="true" t="shared" si="25" ref="E73:AB73">SUM(E74:E76)</f>
        <v>0</v>
      </c>
      <c r="F73" s="105">
        <f t="shared" si="25"/>
        <v>0</v>
      </c>
      <c r="G73" s="106">
        <f t="shared" si="25"/>
        <v>0</v>
      </c>
      <c r="H73" s="104">
        <f t="shared" si="25"/>
        <v>0</v>
      </c>
      <c r="I73" s="105">
        <f t="shared" si="25"/>
        <v>0</v>
      </c>
      <c r="J73" s="137">
        <f t="shared" si="25"/>
        <v>0</v>
      </c>
      <c r="K73" s="203">
        <f t="shared" si="25"/>
        <v>0</v>
      </c>
      <c r="L73" s="105">
        <f t="shared" si="25"/>
        <v>0</v>
      </c>
      <c r="M73" s="137">
        <f t="shared" si="25"/>
        <v>0</v>
      </c>
      <c r="N73" s="104">
        <f t="shared" si="25"/>
        <v>0</v>
      </c>
      <c r="O73" s="105">
        <f t="shared" si="25"/>
        <v>0</v>
      </c>
      <c r="P73" s="137">
        <f t="shared" si="25"/>
        <v>0</v>
      </c>
      <c r="Q73" s="203">
        <f t="shared" si="25"/>
        <v>0</v>
      </c>
      <c r="R73" s="105">
        <f t="shared" si="25"/>
        <v>0</v>
      </c>
      <c r="S73" s="137">
        <f t="shared" si="25"/>
        <v>0</v>
      </c>
      <c r="T73" s="104">
        <f t="shared" si="25"/>
        <v>0</v>
      </c>
      <c r="U73" s="105">
        <f t="shared" si="25"/>
        <v>0</v>
      </c>
      <c r="V73" s="137">
        <f t="shared" si="25"/>
        <v>0</v>
      </c>
      <c r="W73" s="203">
        <f t="shared" si="25"/>
        <v>0</v>
      </c>
      <c r="X73" s="105">
        <f t="shared" si="25"/>
        <v>0</v>
      </c>
      <c r="Y73" s="137">
        <f t="shared" si="25"/>
        <v>0</v>
      </c>
      <c r="Z73" s="104">
        <f t="shared" si="25"/>
        <v>0</v>
      </c>
      <c r="AA73" s="105">
        <f t="shared" si="25"/>
        <v>0</v>
      </c>
      <c r="AB73" s="137">
        <f t="shared" si="25"/>
        <v>0</v>
      </c>
      <c r="AC73" s="107">
        <f t="shared" si="18"/>
        <v>0</v>
      </c>
      <c r="AD73" s="108">
        <f t="shared" si="19"/>
        <v>0</v>
      </c>
      <c r="AE73" s="108">
        <f t="shared" si="20"/>
        <v>0</v>
      </c>
      <c r="AF73" s="147" t="e">
        <f t="shared" si="21"/>
        <v>#DIV/0!</v>
      </c>
      <c r="AG73" s="148"/>
      <c r="AH73" s="112"/>
      <c r="AI73" s="112"/>
    </row>
    <row r="74" spans="1:35" ht="30" customHeight="1">
      <c r="A74" s="113" t="s">
        <v>102</v>
      </c>
      <c r="B74" s="114" t="s">
        <v>103</v>
      </c>
      <c r="C74" s="115" t="s">
        <v>160</v>
      </c>
      <c r="D74" s="116" t="s">
        <v>151</v>
      </c>
      <c r="E74" s="117"/>
      <c r="F74" s="118"/>
      <c r="G74" s="119">
        <f>E74*F74</f>
        <v>0</v>
      </c>
      <c r="H74" s="117"/>
      <c r="I74" s="118"/>
      <c r="J74" s="138">
        <f>H74*I74</f>
        <v>0</v>
      </c>
      <c r="K74" s="205"/>
      <c r="L74" s="118"/>
      <c r="M74" s="138">
        <f>K74*L74</f>
        <v>0</v>
      </c>
      <c r="N74" s="117"/>
      <c r="O74" s="118"/>
      <c r="P74" s="138">
        <f>N74*O74</f>
        <v>0</v>
      </c>
      <c r="Q74" s="205"/>
      <c r="R74" s="118"/>
      <c r="S74" s="138">
        <f>Q74*R74</f>
        <v>0</v>
      </c>
      <c r="T74" s="117"/>
      <c r="U74" s="118"/>
      <c r="V74" s="138">
        <f>T74*U74</f>
        <v>0</v>
      </c>
      <c r="W74" s="205"/>
      <c r="X74" s="118"/>
      <c r="Y74" s="138">
        <f>W74*X74</f>
        <v>0</v>
      </c>
      <c r="Z74" s="117"/>
      <c r="AA74" s="118"/>
      <c r="AB74" s="138">
        <f>Z74*AA74</f>
        <v>0</v>
      </c>
      <c r="AC74" s="120">
        <f t="shared" si="18"/>
        <v>0</v>
      </c>
      <c r="AD74" s="121">
        <f t="shared" si="19"/>
        <v>0</v>
      </c>
      <c r="AE74" s="181">
        <f t="shared" si="20"/>
        <v>0</v>
      </c>
      <c r="AF74" s="123" t="e">
        <f t="shared" si="21"/>
        <v>#DIV/0!</v>
      </c>
      <c r="AG74" s="124"/>
      <c r="AH74" s="99"/>
      <c r="AI74" s="99"/>
    </row>
    <row r="75" spans="1:35" ht="30" customHeight="1">
      <c r="A75" s="113" t="s">
        <v>102</v>
      </c>
      <c r="B75" s="114" t="s">
        <v>106</v>
      </c>
      <c r="C75" s="115" t="s">
        <v>160</v>
      </c>
      <c r="D75" s="116" t="s">
        <v>151</v>
      </c>
      <c r="E75" s="117"/>
      <c r="F75" s="118"/>
      <c r="G75" s="119">
        <f>E75*F75</f>
        <v>0</v>
      </c>
      <c r="H75" s="117"/>
      <c r="I75" s="118"/>
      <c r="J75" s="138">
        <f>H75*I75</f>
        <v>0</v>
      </c>
      <c r="K75" s="205"/>
      <c r="L75" s="118"/>
      <c r="M75" s="138">
        <f>K75*L75</f>
        <v>0</v>
      </c>
      <c r="N75" s="117"/>
      <c r="O75" s="118"/>
      <c r="P75" s="138">
        <f>N75*O75</f>
        <v>0</v>
      </c>
      <c r="Q75" s="205"/>
      <c r="R75" s="118"/>
      <c r="S75" s="138">
        <f>Q75*R75</f>
        <v>0</v>
      </c>
      <c r="T75" s="117"/>
      <c r="U75" s="118"/>
      <c r="V75" s="138">
        <f>T75*U75</f>
        <v>0</v>
      </c>
      <c r="W75" s="205"/>
      <c r="X75" s="118"/>
      <c r="Y75" s="138">
        <f>W75*X75</f>
        <v>0</v>
      </c>
      <c r="Z75" s="117"/>
      <c r="AA75" s="118"/>
      <c r="AB75" s="138">
        <f>Z75*AA75</f>
        <v>0</v>
      </c>
      <c r="AC75" s="120">
        <f t="shared" si="18"/>
        <v>0</v>
      </c>
      <c r="AD75" s="121">
        <f t="shared" si="19"/>
        <v>0</v>
      </c>
      <c r="AE75" s="181">
        <f t="shared" si="20"/>
        <v>0</v>
      </c>
      <c r="AF75" s="123" t="e">
        <f t="shared" si="21"/>
        <v>#DIV/0!</v>
      </c>
      <c r="AG75" s="124"/>
      <c r="AH75" s="99"/>
      <c r="AI75" s="99"/>
    </row>
    <row r="76" spans="1:35" ht="30" customHeight="1">
      <c r="A76" s="125" t="s">
        <v>102</v>
      </c>
      <c r="B76" s="126" t="s">
        <v>107</v>
      </c>
      <c r="C76" s="127" t="s">
        <v>160</v>
      </c>
      <c r="D76" s="128" t="s">
        <v>151</v>
      </c>
      <c r="E76" s="129"/>
      <c r="F76" s="130"/>
      <c r="G76" s="131">
        <f>E76*F76</f>
        <v>0</v>
      </c>
      <c r="H76" s="143"/>
      <c r="I76" s="144"/>
      <c r="J76" s="146">
        <f>H76*I76</f>
        <v>0</v>
      </c>
      <c r="K76" s="227"/>
      <c r="L76" s="130"/>
      <c r="M76" s="228">
        <f>K76*L76</f>
        <v>0</v>
      </c>
      <c r="N76" s="129"/>
      <c r="O76" s="130"/>
      <c r="P76" s="228">
        <f>N76*O76</f>
        <v>0</v>
      </c>
      <c r="Q76" s="227"/>
      <c r="R76" s="130"/>
      <c r="S76" s="228">
        <f>Q76*R76</f>
        <v>0</v>
      </c>
      <c r="T76" s="129"/>
      <c r="U76" s="130"/>
      <c r="V76" s="228">
        <f>T76*U76</f>
        <v>0</v>
      </c>
      <c r="W76" s="227"/>
      <c r="X76" s="130"/>
      <c r="Y76" s="228">
        <f>W76*X76</f>
        <v>0</v>
      </c>
      <c r="Z76" s="129"/>
      <c r="AA76" s="130"/>
      <c r="AB76" s="228">
        <f>Z76*AA76</f>
        <v>0</v>
      </c>
      <c r="AC76" s="132">
        <f t="shared" si="18"/>
        <v>0</v>
      </c>
      <c r="AD76" s="133">
        <f t="shared" si="19"/>
        <v>0</v>
      </c>
      <c r="AE76" s="183">
        <f t="shared" si="20"/>
        <v>0</v>
      </c>
      <c r="AF76" s="149" t="e">
        <f t="shared" si="21"/>
        <v>#DIV/0!</v>
      </c>
      <c r="AG76" s="150"/>
      <c r="AH76" s="99"/>
      <c r="AI76" s="99"/>
    </row>
    <row r="77" spans="1:35" ht="15" customHeight="1">
      <c r="A77" s="185" t="s">
        <v>163</v>
      </c>
      <c r="B77" s="186"/>
      <c r="C77" s="187"/>
      <c r="D77" s="188"/>
      <c r="E77" s="189">
        <f aca="true" t="shared" si="26" ref="E77:AD77">E73+E69+E65+E61+E57</f>
        <v>0</v>
      </c>
      <c r="F77" s="190">
        <f t="shared" si="26"/>
        <v>0</v>
      </c>
      <c r="G77" s="191">
        <f t="shared" si="26"/>
        <v>0</v>
      </c>
      <c r="H77" s="155">
        <f t="shared" si="26"/>
        <v>0</v>
      </c>
      <c r="I77" s="157">
        <f t="shared" si="26"/>
        <v>0</v>
      </c>
      <c r="J77" s="208">
        <f t="shared" si="26"/>
        <v>0</v>
      </c>
      <c r="K77" s="192">
        <f t="shared" si="26"/>
        <v>0</v>
      </c>
      <c r="L77" s="190">
        <f t="shared" si="26"/>
        <v>0</v>
      </c>
      <c r="M77" s="193">
        <f t="shared" si="26"/>
        <v>0</v>
      </c>
      <c r="N77" s="189">
        <f t="shared" si="26"/>
        <v>0</v>
      </c>
      <c r="O77" s="190">
        <f t="shared" si="26"/>
        <v>0</v>
      </c>
      <c r="P77" s="193">
        <f t="shared" si="26"/>
        <v>0</v>
      </c>
      <c r="Q77" s="192">
        <f t="shared" si="26"/>
        <v>0</v>
      </c>
      <c r="R77" s="190">
        <f t="shared" si="26"/>
        <v>0</v>
      </c>
      <c r="S77" s="193">
        <f t="shared" si="26"/>
        <v>0</v>
      </c>
      <c r="T77" s="189">
        <f t="shared" si="26"/>
        <v>0</v>
      </c>
      <c r="U77" s="190">
        <f t="shared" si="26"/>
        <v>0</v>
      </c>
      <c r="V77" s="193">
        <f t="shared" si="26"/>
        <v>0</v>
      </c>
      <c r="W77" s="192">
        <f t="shared" si="26"/>
        <v>0</v>
      </c>
      <c r="X77" s="190">
        <f t="shared" si="26"/>
        <v>0</v>
      </c>
      <c r="Y77" s="193">
        <f t="shared" si="26"/>
        <v>0</v>
      </c>
      <c r="Z77" s="189">
        <f t="shared" si="26"/>
        <v>0</v>
      </c>
      <c r="AA77" s="190">
        <f t="shared" si="26"/>
        <v>0</v>
      </c>
      <c r="AB77" s="193">
        <f t="shared" si="26"/>
        <v>0</v>
      </c>
      <c r="AC77" s="155">
        <f t="shared" si="26"/>
        <v>0</v>
      </c>
      <c r="AD77" s="160">
        <f t="shared" si="26"/>
        <v>0</v>
      </c>
      <c r="AE77" s="155">
        <f t="shared" si="20"/>
        <v>0</v>
      </c>
      <c r="AF77" s="161" t="e">
        <f t="shared" si="21"/>
        <v>#DIV/0!</v>
      </c>
      <c r="AG77" s="162"/>
      <c r="AH77" s="99"/>
      <c r="AI77" s="99"/>
    </row>
    <row r="78" spans="1:35" ht="15.75" customHeight="1">
      <c r="A78" s="211" t="s">
        <v>97</v>
      </c>
      <c r="B78" s="231" t="s">
        <v>23</v>
      </c>
      <c r="C78" s="165" t="s">
        <v>164</v>
      </c>
      <c r="D78" s="199"/>
      <c r="E78" s="89"/>
      <c r="F78" s="90"/>
      <c r="G78" s="90"/>
      <c r="H78" s="89"/>
      <c r="I78" s="90"/>
      <c r="J78" s="94"/>
      <c r="K78" s="90"/>
      <c r="L78" s="90"/>
      <c r="M78" s="94"/>
      <c r="N78" s="89"/>
      <c r="O78" s="90"/>
      <c r="P78" s="94"/>
      <c r="Q78" s="90"/>
      <c r="R78" s="90"/>
      <c r="S78" s="94"/>
      <c r="T78" s="89"/>
      <c r="U78" s="90"/>
      <c r="V78" s="94"/>
      <c r="W78" s="90"/>
      <c r="X78" s="90"/>
      <c r="Y78" s="94"/>
      <c r="Z78" s="89"/>
      <c r="AA78" s="90"/>
      <c r="AB78" s="94"/>
      <c r="AC78" s="232"/>
      <c r="AD78" s="232"/>
      <c r="AE78" s="233">
        <f t="shared" si="20"/>
        <v>0</v>
      </c>
      <c r="AF78" s="234" t="e">
        <f t="shared" si="21"/>
        <v>#DIV/0!</v>
      </c>
      <c r="AG78" s="235"/>
      <c r="AH78" s="99"/>
      <c r="AI78" s="99"/>
    </row>
    <row r="79" spans="1:35" ht="48" customHeight="1">
      <c r="A79" s="100" t="s">
        <v>99</v>
      </c>
      <c r="B79" s="101" t="s">
        <v>165</v>
      </c>
      <c r="C79" s="170" t="s">
        <v>166</v>
      </c>
      <c r="D79" s="179"/>
      <c r="E79" s="200">
        <f aca="true" t="shared" si="27" ref="E79:AB79">SUM(E80:E82)</f>
        <v>0</v>
      </c>
      <c r="F79" s="201">
        <f t="shared" si="27"/>
        <v>0</v>
      </c>
      <c r="G79" s="202">
        <f t="shared" si="27"/>
        <v>0</v>
      </c>
      <c r="H79" s="104">
        <f t="shared" si="27"/>
        <v>0</v>
      </c>
      <c r="I79" s="105">
        <f t="shared" si="27"/>
        <v>0</v>
      </c>
      <c r="J79" s="137">
        <f t="shared" si="27"/>
        <v>0</v>
      </c>
      <c r="K79" s="213">
        <f t="shared" si="27"/>
        <v>0</v>
      </c>
      <c r="L79" s="201">
        <f t="shared" si="27"/>
        <v>0</v>
      </c>
      <c r="M79" s="214">
        <f t="shared" si="27"/>
        <v>0</v>
      </c>
      <c r="N79" s="200">
        <f t="shared" si="27"/>
        <v>0</v>
      </c>
      <c r="O79" s="201">
        <f t="shared" si="27"/>
        <v>0</v>
      </c>
      <c r="P79" s="214">
        <f t="shared" si="27"/>
        <v>0</v>
      </c>
      <c r="Q79" s="213">
        <f t="shared" si="27"/>
        <v>0</v>
      </c>
      <c r="R79" s="201">
        <f t="shared" si="27"/>
        <v>0</v>
      </c>
      <c r="S79" s="214">
        <f t="shared" si="27"/>
        <v>0</v>
      </c>
      <c r="T79" s="200">
        <f t="shared" si="27"/>
        <v>0</v>
      </c>
      <c r="U79" s="201">
        <f t="shared" si="27"/>
        <v>0</v>
      </c>
      <c r="V79" s="214">
        <f t="shared" si="27"/>
        <v>0</v>
      </c>
      <c r="W79" s="213">
        <f t="shared" si="27"/>
        <v>0</v>
      </c>
      <c r="X79" s="201">
        <f t="shared" si="27"/>
        <v>0</v>
      </c>
      <c r="Y79" s="214">
        <f t="shared" si="27"/>
        <v>0</v>
      </c>
      <c r="Z79" s="200">
        <f t="shared" si="27"/>
        <v>0</v>
      </c>
      <c r="AA79" s="201">
        <f t="shared" si="27"/>
        <v>0</v>
      </c>
      <c r="AB79" s="214">
        <f t="shared" si="27"/>
        <v>0</v>
      </c>
      <c r="AC79" s="107">
        <f>G79+M79+S79+Y79</f>
        <v>0</v>
      </c>
      <c r="AD79" s="108">
        <f>J79+P79+V79+AB79</f>
        <v>0</v>
      </c>
      <c r="AE79" s="108">
        <f t="shared" si="20"/>
        <v>0</v>
      </c>
      <c r="AF79" s="147" t="e">
        <f t="shared" si="21"/>
        <v>#DIV/0!</v>
      </c>
      <c r="AG79" s="148"/>
      <c r="AH79" s="112"/>
      <c r="AI79" s="112"/>
    </row>
    <row r="80" spans="1:35" ht="36" customHeight="1">
      <c r="A80" s="113" t="s">
        <v>102</v>
      </c>
      <c r="B80" s="114" t="s">
        <v>103</v>
      </c>
      <c r="C80" s="115" t="s">
        <v>167</v>
      </c>
      <c r="D80" s="116" t="s">
        <v>168</v>
      </c>
      <c r="E80" s="117"/>
      <c r="F80" s="118"/>
      <c r="G80" s="119">
        <f>E80*F80</f>
        <v>0</v>
      </c>
      <c r="H80" s="117"/>
      <c r="I80" s="118"/>
      <c r="J80" s="138">
        <f>H80*I80</f>
        <v>0</v>
      </c>
      <c r="K80" s="205"/>
      <c r="L80" s="118"/>
      <c r="M80" s="138">
        <f>K80*L80</f>
        <v>0</v>
      </c>
      <c r="N80" s="117"/>
      <c r="O80" s="118"/>
      <c r="P80" s="138">
        <f>N80*O80</f>
        <v>0</v>
      </c>
      <c r="Q80" s="205"/>
      <c r="R80" s="118"/>
      <c r="S80" s="138">
        <f>Q80*R80</f>
        <v>0</v>
      </c>
      <c r="T80" s="117"/>
      <c r="U80" s="118"/>
      <c r="V80" s="138">
        <f>T80*U80</f>
        <v>0</v>
      </c>
      <c r="W80" s="205"/>
      <c r="X80" s="118"/>
      <c r="Y80" s="138">
        <f>W80*X80</f>
        <v>0</v>
      </c>
      <c r="Z80" s="117"/>
      <c r="AA80" s="118"/>
      <c r="AB80" s="138">
        <f>Z80*AA80</f>
        <v>0</v>
      </c>
      <c r="AC80" s="120">
        <f>G80+M80+S80+Y80</f>
        <v>0</v>
      </c>
      <c r="AD80" s="121">
        <f>J80+P80+V80+AB80</f>
        <v>0</v>
      </c>
      <c r="AE80" s="181">
        <f t="shared" si="20"/>
        <v>0</v>
      </c>
      <c r="AF80" s="123" t="e">
        <f t="shared" si="21"/>
        <v>#DIV/0!</v>
      </c>
      <c r="AG80" s="124"/>
      <c r="AH80" s="99"/>
      <c r="AI80" s="99"/>
    </row>
    <row r="81" spans="1:35" ht="33.75" customHeight="1">
      <c r="A81" s="113" t="s">
        <v>102</v>
      </c>
      <c r="B81" s="114" t="s">
        <v>106</v>
      </c>
      <c r="C81" s="115" t="s">
        <v>167</v>
      </c>
      <c r="D81" s="116" t="s">
        <v>168</v>
      </c>
      <c r="E81" s="117"/>
      <c r="F81" s="118"/>
      <c r="G81" s="119">
        <f>E81*F81</f>
        <v>0</v>
      </c>
      <c r="H81" s="117"/>
      <c r="I81" s="118"/>
      <c r="J81" s="138">
        <f>H81*I81</f>
        <v>0</v>
      </c>
      <c r="K81" s="205"/>
      <c r="L81" s="118"/>
      <c r="M81" s="138">
        <f>K81*L81</f>
        <v>0</v>
      </c>
      <c r="N81" s="117"/>
      <c r="O81" s="118"/>
      <c r="P81" s="138">
        <f>N81*O81</f>
        <v>0</v>
      </c>
      <c r="Q81" s="205"/>
      <c r="R81" s="118"/>
      <c r="S81" s="138">
        <f>Q81*R81</f>
        <v>0</v>
      </c>
      <c r="T81" s="117"/>
      <c r="U81" s="118"/>
      <c r="V81" s="138">
        <f>T81*U81</f>
        <v>0</v>
      </c>
      <c r="W81" s="205"/>
      <c r="X81" s="118"/>
      <c r="Y81" s="138">
        <f>W81*X81</f>
        <v>0</v>
      </c>
      <c r="Z81" s="117"/>
      <c r="AA81" s="118"/>
      <c r="AB81" s="138">
        <f>Z81*AA81</f>
        <v>0</v>
      </c>
      <c r="AC81" s="120">
        <f>G81+M81+S81+Y81</f>
        <v>0</v>
      </c>
      <c r="AD81" s="121">
        <f>J81+P81+V81+AB81</f>
        <v>0</v>
      </c>
      <c r="AE81" s="181">
        <f t="shared" si="20"/>
        <v>0</v>
      </c>
      <c r="AF81" s="123" t="e">
        <f t="shared" si="21"/>
        <v>#DIV/0!</v>
      </c>
      <c r="AG81" s="124"/>
      <c r="AH81" s="99"/>
      <c r="AI81" s="99"/>
    </row>
    <row r="82" spans="1:35" ht="33" customHeight="1">
      <c r="A82" s="139" t="s">
        <v>102</v>
      </c>
      <c r="B82" s="140" t="s">
        <v>107</v>
      </c>
      <c r="C82" s="141" t="s">
        <v>167</v>
      </c>
      <c r="D82" s="142" t="s">
        <v>168</v>
      </c>
      <c r="E82" s="143"/>
      <c r="F82" s="144"/>
      <c r="G82" s="145">
        <f>E82*F82</f>
        <v>0</v>
      </c>
      <c r="H82" s="143"/>
      <c r="I82" s="144"/>
      <c r="J82" s="146">
        <f>H82*I82</f>
        <v>0</v>
      </c>
      <c r="K82" s="207"/>
      <c r="L82" s="144"/>
      <c r="M82" s="146">
        <f>K82*L82</f>
        <v>0</v>
      </c>
      <c r="N82" s="143"/>
      <c r="O82" s="144"/>
      <c r="P82" s="146">
        <f>N82*O82</f>
        <v>0</v>
      </c>
      <c r="Q82" s="207"/>
      <c r="R82" s="144"/>
      <c r="S82" s="146">
        <f>Q82*R82</f>
        <v>0</v>
      </c>
      <c r="T82" s="143"/>
      <c r="U82" s="144"/>
      <c r="V82" s="146">
        <f>T82*U82</f>
        <v>0</v>
      </c>
      <c r="W82" s="207"/>
      <c r="X82" s="144"/>
      <c r="Y82" s="146">
        <f>W82*X82</f>
        <v>0</v>
      </c>
      <c r="Z82" s="143"/>
      <c r="AA82" s="144"/>
      <c r="AB82" s="146">
        <f>Z82*AA82</f>
        <v>0</v>
      </c>
      <c r="AC82" s="236">
        <f>G82+M82+S82+Y82</f>
        <v>0</v>
      </c>
      <c r="AD82" s="237">
        <f>J82+P82+V82+AB82</f>
        <v>0</v>
      </c>
      <c r="AE82" s="238">
        <f t="shared" si="20"/>
        <v>0</v>
      </c>
      <c r="AF82" s="123" t="e">
        <f t="shared" si="21"/>
        <v>#DIV/0!</v>
      </c>
      <c r="AG82" s="124"/>
      <c r="AH82" s="99"/>
      <c r="AI82" s="99"/>
    </row>
    <row r="83" spans="1:35" ht="15" customHeight="1">
      <c r="A83" s="185" t="s">
        <v>169</v>
      </c>
      <c r="B83" s="186"/>
      <c r="C83" s="187"/>
      <c r="D83" s="188"/>
      <c r="E83" s="189">
        <f aca="true" t="shared" si="28" ref="E83:AB83">E79</f>
        <v>0</v>
      </c>
      <c r="F83" s="190">
        <f t="shared" si="28"/>
        <v>0</v>
      </c>
      <c r="G83" s="191">
        <f t="shared" si="28"/>
        <v>0</v>
      </c>
      <c r="H83" s="155">
        <f t="shared" si="28"/>
        <v>0</v>
      </c>
      <c r="I83" s="157">
        <f t="shared" si="28"/>
        <v>0</v>
      </c>
      <c r="J83" s="208">
        <f t="shared" si="28"/>
        <v>0</v>
      </c>
      <c r="K83" s="192">
        <f t="shared" si="28"/>
        <v>0</v>
      </c>
      <c r="L83" s="190">
        <f t="shared" si="28"/>
        <v>0</v>
      </c>
      <c r="M83" s="193">
        <f t="shared" si="28"/>
        <v>0</v>
      </c>
      <c r="N83" s="189">
        <f t="shared" si="28"/>
        <v>0</v>
      </c>
      <c r="O83" s="190">
        <f t="shared" si="28"/>
        <v>0</v>
      </c>
      <c r="P83" s="193">
        <f t="shared" si="28"/>
        <v>0</v>
      </c>
      <c r="Q83" s="192">
        <f t="shared" si="28"/>
        <v>0</v>
      </c>
      <c r="R83" s="190">
        <f t="shared" si="28"/>
        <v>0</v>
      </c>
      <c r="S83" s="193">
        <f t="shared" si="28"/>
        <v>0</v>
      </c>
      <c r="T83" s="189">
        <f t="shared" si="28"/>
        <v>0</v>
      </c>
      <c r="U83" s="190">
        <f t="shared" si="28"/>
        <v>0</v>
      </c>
      <c r="V83" s="193">
        <f t="shared" si="28"/>
        <v>0</v>
      </c>
      <c r="W83" s="192">
        <f t="shared" si="28"/>
        <v>0</v>
      </c>
      <c r="X83" s="190">
        <f t="shared" si="28"/>
        <v>0</v>
      </c>
      <c r="Y83" s="193">
        <f t="shared" si="28"/>
        <v>0</v>
      </c>
      <c r="Z83" s="189">
        <f t="shared" si="28"/>
        <v>0</v>
      </c>
      <c r="AA83" s="190">
        <f t="shared" si="28"/>
        <v>0</v>
      </c>
      <c r="AB83" s="193">
        <f t="shared" si="28"/>
        <v>0</v>
      </c>
      <c r="AC83" s="189">
        <f>G83+M83+S83+Y83</f>
        <v>0</v>
      </c>
      <c r="AD83" s="194">
        <f>J83+P83+V83+AB83</f>
        <v>0</v>
      </c>
      <c r="AE83" s="193">
        <f t="shared" si="20"/>
        <v>0</v>
      </c>
      <c r="AF83" s="195" t="e">
        <f t="shared" si="21"/>
        <v>#DIV/0!</v>
      </c>
      <c r="AG83" s="196"/>
      <c r="AH83" s="99"/>
      <c r="AI83" s="99"/>
    </row>
    <row r="84" spans="1:35" ht="15.75" customHeight="1">
      <c r="A84" s="211" t="s">
        <v>97</v>
      </c>
      <c r="B84" s="231" t="s">
        <v>24</v>
      </c>
      <c r="C84" s="165" t="s">
        <v>170</v>
      </c>
      <c r="D84" s="239"/>
      <c r="E84" s="240"/>
      <c r="F84" s="241"/>
      <c r="G84" s="241"/>
      <c r="H84" s="89"/>
      <c r="I84" s="90"/>
      <c r="J84" s="94"/>
      <c r="K84" s="241"/>
      <c r="L84" s="241"/>
      <c r="M84" s="242"/>
      <c r="N84" s="240"/>
      <c r="O84" s="241"/>
      <c r="P84" s="242"/>
      <c r="Q84" s="241"/>
      <c r="R84" s="241"/>
      <c r="S84" s="242"/>
      <c r="T84" s="240"/>
      <c r="U84" s="241"/>
      <c r="V84" s="242"/>
      <c r="W84" s="241"/>
      <c r="X84" s="241"/>
      <c r="Y84" s="242"/>
      <c r="Z84" s="240"/>
      <c r="AA84" s="241"/>
      <c r="AB84" s="241"/>
      <c r="AC84" s="95"/>
      <c r="AD84" s="96"/>
      <c r="AE84" s="96"/>
      <c r="AF84" s="97"/>
      <c r="AG84" s="98"/>
      <c r="AH84" s="99"/>
      <c r="AI84" s="99"/>
    </row>
    <row r="85" spans="1:35" ht="24.75" customHeight="1">
      <c r="A85" s="100" t="s">
        <v>99</v>
      </c>
      <c r="B85" s="101" t="s">
        <v>171</v>
      </c>
      <c r="C85" s="243" t="s">
        <v>172</v>
      </c>
      <c r="D85" s="179"/>
      <c r="E85" s="200">
        <f aca="true" t="shared" si="29" ref="E85:AB85">SUM(E86:E88)</f>
        <v>0</v>
      </c>
      <c r="F85" s="201">
        <f t="shared" si="29"/>
        <v>0</v>
      </c>
      <c r="G85" s="202">
        <f t="shared" si="29"/>
        <v>0</v>
      </c>
      <c r="H85" s="104">
        <f t="shared" si="29"/>
        <v>0</v>
      </c>
      <c r="I85" s="105">
        <f t="shared" si="29"/>
        <v>0</v>
      </c>
      <c r="J85" s="137">
        <f t="shared" si="29"/>
        <v>0</v>
      </c>
      <c r="K85" s="213">
        <f t="shared" si="29"/>
        <v>0</v>
      </c>
      <c r="L85" s="201">
        <f t="shared" si="29"/>
        <v>0</v>
      </c>
      <c r="M85" s="214">
        <f t="shared" si="29"/>
        <v>0</v>
      </c>
      <c r="N85" s="200">
        <f t="shared" si="29"/>
        <v>0</v>
      </c>
      <c r="O85" s="201">
        <f t="shared" si="29"/>
        <v>0</v>
      </c>
      <c r="P85" s="214">
        <f t="shared" si="29"/>
        <v>0</v>
      </c>
      <c r="Q85" s="213">
        <f t="shared" si="29"/>
        <v>0</v>
      </c>
      <c r="R85" s="201">
        <f t="shared" si="29"/>
        <v>0</v>
      </c>
      <c r="S85" s="214">
        <f t="shared" si="29"/>
        <v>0</v>
      </c>
      <c r="T85" s="200">
        <f t="shared" si="29"/>
        <v>0</v>
      </c>
      <c r="U85" s="201">
        <f t="shared" si="29"/>
        <v>0</v>
      </c>
      <c r="V85" s="214">
        <f t="shared" si="29"/>
        <v>0</v>
      </c>
      <c r="W85" s="213">
        <f t="shared" si="29"/>
        <v>0</v>
      </c>
      <c r="X85" s="201">
        <f t="shared" si="29"/>
        <v>0</v>
      </c>
      <c r="Y85" s="214">
        <f t="shared" si="29"/>
        <v>0</v>
      </c>
      <c r="Z85" s="200">
        <f t="shared" si="29"/>
        <v>0</v>
      </c>
      <c r="AA85" s="201">
        <f t="shared" si="29"/>
        <v>0</v>
      </c>
      <c r="AB85" s="214">
        <f t="shared" si="29"/>
        <v>0</v>
      </c>
      <c r="AC85" s="107">
        <f aca="true" t="shared" si="30" ref="AC85:AC97">G85+M85+S85+Y85</f>
        <v>0</v>
      </c>
      <c r="AD85" s="108">
        <f aca="true" t="shared" si="31" ref="AD85:AD97">J85+P85+V85+AB85</f>
        <v>0</v>
      </c>
      <c r="AE85" s="108">
        <f aca="true" t="shared" si="32" ref="AE85:AE97">AC85-AD85</f>
        <v>0</v>
      </c>
      <c r="AF85" s="110" t="e">
        <f aca="true" t="shared" si="33" ref="AF85:AF97">AE85/AC85</f>
        <v>#DIV/0!</v>
      </c>
      <c r="AG85" s="111"/>
      <c r="AH85" s="112"/>
      <c r="AI85" s="112"/>
    </row>
    <row r="86" spans="1:35" ht="24" customHeight="1">
      <c r="A86" s="113" t="s">
        <v>102</v>
      </c>
      <c r="B86" s="114" t="s">
        <v>103</v>
      </c>
      <c r="C86" s="115" t="s">
        <v>173</v>
      </c>
      <c r="D86" s="116" t="s">
        <v>122</v>
      </c>
      <c r="E86" s="117"/>
      <c r="F86" s="118"/>
      <c r="G86" s="119">
        <f>E86*F86</f>
        <v>0</v>
      </c>
      <c r="H86" s="117"/>
      <c r="I86" s="118"/>
      <c r="J86" s="138">
        <f>H86*I86</f>
        <v>0</v>
      </c>
      <c r="K86" s="205"/>
      <c r="L86" s="118"/>
      <c r="M86" s="138">
        <f>K86*L86</f>
        <v>0</v>
      </c>
      <c r="N86" s="117"/>
      <c r="O86" s="118"/>
      <c r="P86" s="138">
        <f>N86*O86</f>
        <v>0</v>
      </c>
      <c r="Q86" s="205"/>
      <c r="R86" s="118"/>
      <c r="S86" s="138">
        <f>Q86*R86</f>
        <v>0</v>
      </c>
      <c r="T86" s="117"/>
      <c r="U86" s="118"/>
      <c r="V86" s="138">
        <f>T86*U86</f>
        <v>0</v>
      </c>
      <c r="W86" s="205"/>
      <c r="X86" s="118"/>
      <c r="Y86" s="138">
        <f>W86*X86</f>
        <v>0</v>
      </c>
      <c r="Z86" s="117"/>
      <c r="AA86" s="118"/>
      <c r="AB86" s="138">
        <f>Z86*AA86</f>
        <v>0</v>
      </c>
      <c r="AC86" s="120">
        <f t="shared" si="30"/>
        <v>0</v>
      </c>
      <c r="AD86" s="121">
        <f t="shared" si="31"/>
        <v>0</v>
      </c>
      <c r="AE86" s="181">
        <f t="shared" si="32"/>
        <v>0</v>
      </c>
      <c r="AF86" s="123" t="e">
        <f t="shared" si="33"/>
        <v>#DIV/0!</v>
      </c>
      <c r="AG86" s="124"/>
      <c r="AH86" s="99"/>
      <c r="AI86" s="99"/>
    </row>
    <row r="87" spans="1:35" ht="18.75" customHeight="1">
      <c r="A87" s="113" t="s">
        <v>102</v>
      </c>
      <c r="B87" s="114" t="s">
        <v>106</v>
      </c>
      <c r="C87" s="115" t="s">
        <v>173</v>
      </c>
      <c r="D87" s="116" t="s">
        <v>122</v>
      </c>
      <c r="E87" s="117"/>
      <c r="F87" s="118"/>
      <c r="G87" s="119">
        <f>E87*F87</f>
        <v>0</v>
      </c>
      <c r="H87" s="117"/>
      <c r="I87" s="118"/>
      <c r="J87" s="138">
        <f>H87*I87</f>
        <v>0</v>
      </c>
      <c r="K87" s="205"/>
      <c r="L87" s="118"/>
      <c r="M87" s="138">
        <f>K87*L87</f>
        <v>0</v>
      </c>
      <c r="N87" s="117"/>
      <c r="O87" s="118"/>
      <c r="P87" s="138">
        <f>N87*O87</f>
        <v>0</v>
      </c>
      <c r="Q87" s="205"/>
      <c r="R87" s="118"/>
      <c r="S87" s="138">
        <f>Q87*R87</f>
        <v>0</v>
      </c>
      <c r="T87" s="117"/>
      <c r="U87" s="118"/>
      <c r="V87" s="138">
        <f>T87*U87</f>
        <v>0</v>
      </c>
      <c r="W87" s="205"/>
      <c r="X87" s="118"/>
      <c r="Y87" s="138">
        <f>W87*X87</f>
        <v>0</v>
      </c>
      <c r="Z87" s="117"/>
      <c r="AA87" s="118"/>
      <c r="AB87" s="138">
        <f>Z87*AA87</f>
        <v>0</v>
      </c>
      <c r="AC87" s="120">
        <f t="shared" si="30"/>
        <v>0</v>
      </c>
      <c r="AD87" s="121">
        <f t="shared" si="31"/>
        <v>0</v>
      </c>
      <c r="AE87" s="181">
        <f t="shared" si="32"/>
        <v>0</v>
      </c>
      <c r="AF87" s="123" t="e">
        <f t="shared" si="33"/>
        <v>#DIV/0!</v>
      </c>
      <c r="AG87" s="124"/>
      <c r="AH87" s="99"/>
      <c r="AI87" s="99"/>
    </row>
    <row r="88" spans="1:35" ht="21.75" customHeight="1">
      <c r="A88" s="125" t="s">
        <v>102</v>
      </c>
      <c r="B88" s="126" t="s">
        <v>107</v>
      </c>
      <c r="C88" s="127" t="s">
        <v>173</v>
      </c>
      <c r="D88" s="128" t="s">
        <v>122</v>
      </c>
      <c r="E88" s="129"/>
      <c r="F88" s="130"/>
      <c r="G88" s="131">
        <f>E88*F88</f>
        <v>0</v>
      </c>
      <c r="H88" s="143"/>
      <c r="I88" s="144"/>
      <c r="J88" s="146">
        <f>H88*I88</f>
        <v>0</v>
      </c>
      <c r="K88" s="227"/>
      <c r="L88" s="130"/>
      <c r="M88" s="228">
        <f>K88*L88</f>
        <v>0</v>
      </c>
      <c r="N88" s="129"/>
      <c r="O88" s="130"/>
      <c r="P88" s="228">
        <f>N88*O88</f>
        <v>0</v>
      </c>
      <c r="Q88" s="227"/>
      <c r="R88" s="130"/>
      <c r="S88" s="228">
        <f>Q88*R88</f>
        <v>0</v>
      </c>
      <c r="T88" s="129"/>
      <c r="U88" s="130"/>
      <c r="V88" s="228">
        <f>T88*U88</f>
        <v>0</v>
      </c>
      <c r="W88" s="227"/>
      <c r="X88" s="130"/>
      <c r="Y88" s="228">
        <f>W88*X88</f>
        <v>0</v>
      </c>
      <c r="Z88" s="129"/>
      <c r="AA88" s="130"/>
      <c r="AB88" s="228">
        <f>Z88*AA88</f>
        <v>0</v>
      </c>
      <c r="AC88" s="236">
        <f t="shared" si="30"/>
        <v>0</v>
      </c>
      <c r="AD88" s="237">
        <f t="shared" si="31"/>
        <v>0</v>
      </c>
      <c r="AE88" s="238">
        <f t="shared" si="32"/>
        <v>0</v>
      </c>
      <c r="AF88" s="123" t="e">
        <f t="shared" si="33"/>
        <v>#DIV/0!</v>
      </c>
      <c r="AG88" s="124"/>
      <c r="AH88" s="99"/>
      <c r="AI88" s="99"/>
    </row>
    <row r="89" spans="1:35" ht="24.75" customHeight="1">
      <c r="A89" s="100" t="s">
        <v>99</v>
      </c>
      <c r="B89" s="101" t="s">
        <v>174</v>
      </c>
      <c r="C89" s="244" t="s">
        <v>175</v>
      </c>
      <c r="D89" s="103"/>
      <c r="E89" s="104">
        <f aca="true" t="shared" si="34" ref="E89:AB89">SUM(E90:E92)</f>
        <v>0</v>
      </c>
      <c r="F89" s="105">
        <f t="shared" si="34"/>
        <v>0</v>
      </c>
      <c r="G89" s="106">
        <f t="shared" si="34"/>
        <v>0</v>
      </c>
      <c r="H89" s="104">
        <f t="shared" si="34"/>
        <v>0</v>
      </c>
      <c r="I89" s="105">
        <f t="shared" si="34"/>
        <v>0</v>
      </c>
      <c r="J89" s="137">
        <f t="shared" si="34"/>
        <v>0</v>
      </c>
      <c r="K89" s="203">
        <f t="shared" si="34"/>
        <v>0</v>
      </c>
      <c r="L89" s="105">
        <f t="shared" si="34"/>
        <v>0</v>
      </c>
      <c r="M89" s="137">
        <f t="shared" si="34"/>
        <v>0</v>
      </c>
      <c r="N89" s="104">
        <f t="shared" si="34"/>
        <v>0</v>
      </c>
      <c r="O89" s="105">
        <f t="shared" si="34"/>
        <v>0</v>
      </c>
      <c r="P89" s="137">
        <f t="shared" si="34"/>
        <v>0</v>
      </c>
      <c r="Q89" s="203">
        <f t="shared" si="34"/>
        <v>0</v>
      </c>
      <c r="R89" s="105">
        <f t="shared" si="34"/>
        <v>0</v>
      </c>
      <c r="S89" s="137">
        <f t="shared" si="34"/>
        <v>0</v>
      </c>
      <c r="T89" s="104">
        <f t="shared" si="34"/>
        <v>0</v>
      </c>
      <c r="U89" s="105">
        <f t="shared" si="34"/>
        <v>0</v>
      </c>
      <c r="V89" s="137">
        <f t="shared" si="34"/>
        <v>0</v>
      </c>
      <c r="W89" s="203">
        <f t="shared" si="34"/>
        <v>0</v>
      </c>
      <c r="X89" s="105">
        <f t="shared" si="34"/>
        <v>0</v>
      </c>
      <c r="Y89" s="137">
        <f t="shared" si="34"/>
        <v>0</v>
      </c>
      <c r="Z89" s="104">
        <f t="shared" si="34"/>
        <v>0</v>
      </c>
      <c r="AA89" s="105">
        <f t="shared" si="34"/>
        <v>0</v>
      </c>
      <c r="AB89" s="137">
        <f t="shared" si="34"/>
        <v>0</v>
      </c>
      <c r="AC89" s="107">
        <f t="shared" si="30"/>
        <v>0</v>
      </c>
      <c r="AD89" s="108">
        <f t="shared" si="31"/>
        <v>0</v>
      </c>
      <c r="AE89" s="108">
        <f t="shared" si="32"/>
        <v>0</v>
      </c>
      <c r="AF89" s="147" t="e">
        <f t="shared" si="33"/>
        <v>#DIV/0!</v>
      </c>
      <c r="AG89" s="148"/>
      <c r="AH89" s="112"/>
      <c r="AI89" s="112"/>
    </row>
    <row r="90" spans="1:35" ht="24" customHeight="1">
      <c r="A90" s="113" t="s">
        <v>102</v>
      </c>
      <c r="B90" s="114" t="s">
        <v>103</v>
      </c>
      <c r="C90" s="115" t="s">
        <v>173</v>
      </c>
      <c r="D90" s="116" t="s">
        <v>122</v>
      </c>
      <c r="E90" s="117"/>
      <c r="F90" s="118"/>
      <c r="G90" s="119">
        <f>E90*F90</f>
        <v>0</v>
      </c>
      <c r="H90" s="117"/>
      <c r="I90" s="118"/>
      <c r="J90" s="138">
        <f>H90*I90</f>
        <v>0</v>
      </c>
      <c r="K90" s="205"/>
      <c r="L90" s="118"/>
      <c r="M90" s="138">
        <f>K90*L90</f>
        <v>0</v>
      </c>
      <c r="N90" s="117"/>
      <c r="O90" s="118"/>
      <c r="P90" s="138">
        <f>N90*O90</f>
        <v>0</v>
      </c>
      <c r="Q90" s="205"/>
      <c r="R90" s="118"/>
      <c r="S90" s="138">
        <f>Q90*R90</f>
        <v>0</v>
      </c>
      <c r="T90" s="117"/>
      <c r="U90" s="118"/>
      <c r="V90" s="138">
        <f>T90*U90</f>
        <v>0</v>
      </c>
      <c r="W90" s="205"/>
      <c r="X90" s="118"/>
      <c r="Y90" s="138">
        <f>W90*X90</f>
        <v>0</v>
      </c>
      <c r="Z90" s="117"/>
      <c r="AA90" s="118"/>
      <c r="AB90" s="138">
        <f>Z90*AA90</f>
        <v>0</v>
      </c>
      <c r="AC90" s="120">
        <f t="shared" si="30"/>
        <v>0</v>
      </c>
      <c r="AD90" s="121">
        <f t="shared" si="31"/>
        <v>0</v>
      </c>
      <c r="AE90" s="181">
        <f t="shared" si="32"/>
        <v>0</v>
      </c>
      <c r="AF90" s="123" t="e">
        <f t="shared" si="33"/>
        <v>#DIV/0!</v>
      </c>
      <c r="AG90" s="124"/>
      <c r="AH90" s="99"/>
      <c r="AI90" s="99"/>
    </row>
    <row r="91" spans="1:35" ht="18.75" customHeight="1">
      <c r="A91" s="113" t="s">
        <v>102</v>
      </c>
      <c r="B91" s="114" t="s">
        <v>106</v>
      </c>
      <c r="C91" s="115" t="s">
        <v>173</v>
      </c>
      <c r="D91" s="116" t="s">
        <v>122</v>
      </c>
      <c r="E91" s="117"/>
      <c r="F91" s="118"/>
      <c r="G91" s="119">
        <f>E91*F91</f>
        <v>0</v>
      </c>
      <c r="H91" s="117"/>
      <c r="I91" s="118"/>
      <c r="J91" s="138">
        <f>H91*I91</f>
        <v>0</v>
      </c>
      <c r="K91" s="205"/>
      <c r="L91" s="118"/>
      <c r="M91" s="138">
        <f>K91*L91</f>
        <v>0</v>
      </c>
      <c r="N91" s="117"/>
      <c r="O91" s="118"/>
      <c r="P91" s="138">
        <f>N91*O91</f>
        <v>0</v>
      </c>
      <c r="Q91" s="205"/>
      <c r="R91" s="118"/>
      <c r="S91" s="138">
        <f>Q91*R91</f>
        <v>0</v>
      </c>
      <c r="T91" s="117"/>
      <c r="U91" s="118"/>
      <c r="V91" s="138">
        <f>T91*U91</f>
        <v>0</v>
      </c>
      <c r="W91" s="205"/>
      <c r="X91" s="118"/>
      <c r="Y91" s="138">
        <f>W91*X91</f>
        <v>0</v>
      </c>
      <c r="Z91" s="117"/>
      <c r="AA91" s="118"/>
      <c r="AB91" s="138">
        <f>Z91*AA91</f>
        <v>0</v>
      </c>
      <c r="AC91" s="120">
        <f t="shared" si="30"/>
        <v>0</v>
      </c>
      <c r="AD91" s="121">
        <f t="shared" si="31"/>
        <v>0</v>
      </c>
      <c r="AE91" s="181">
        <f t="shared" si="32"/>
        <v>0</v>
      </c>
      <c r="AF91" s="123" t="e">
        <f t="shared" si="33"/>
        <v>#DIV/0!</v>
      </c>
      <c r="AG91" s="124"/>
      <c r="AH91" s="99"/>
      <c r="AI91" s="99"/>
    </row>
    <row r="92" spans="1:35" ht="21.75" customHeight="1">
      <c r="A92" s="125" t="s">
        <v>102</v>
      </c>
      <c r="B92" s="126" t="s">
        <v>107</v>
      </c>
      <c r="C92" s="127" t="s">
        <v>173</v>
      </c>
      <c r="D92" s="128" t="s">
        <v>122</v>
      </c>
      <c r="E92" s="129"/>
      <c r="F92" s="130"/>
      <c r="G92" s="131">
        <f>E92*F92</f>
        <v>0</v>
      </c>
      <c r="H92" s="143"/>
      <c r="I92" s="144"/>
      <c r="J92" s="146">
        <f>H92*I92</f>
        <v>0</v>
      </c>
      <c r="K92" s="227"/>
      <c r="L92" s="130"/>
      <c r="M92" s="228">
        <f>K92*L92</f>
        <v>0</v>
      </c>
      <c r="N92" s="129"/>
      <c r="O92" s="130"/>
      <c r="P92" s="228">
        <f>N92*O92</f>
        <v>0</v>
      </c>
      <c r="Q92" s="227"/>
      <c r="R92" s="130"/>
      <c r="S92" s="228">
        <f>Q92*R92</f>
        <v>0</v>
      </c>
      <c r="T92" s="129"/>
      <c r="U92" s="130"/>
      <c r="V92" s="228">
        <f>T92*U92</f>
        <v>0</v>
      </c>
      <c r="W92" s="227"/>
      <c r="X92" s="130"/>
      <c r="Y92" s="228">
        <f>W92*X92</f>
        <v>0</v>
      </c>
      <c r="Z92" s="129"/>
      <c r="AA92" s="130"/>
      <c r="AB92" s="228">
        <f>Z92*AA92</f>
        <v>0</v>
      </c>
      <c r="AC92" s="236">
        <f t="shared" si="30"/>
        <v>0</v>
      </c>
      <c r="AD92" s="237">
        <f t="shared" si="31"/>
        <v>0</v>
      </c>
      <c r="AE92" s="238">
        <f t="shared" si="32"/>
        <v>0</v>
      </c>
      <c r="AF92" s="123" t="e">
        <f t="shared" si="33"/>
        <v>#DIV/0!</v>
      </c>
      <c r="AG92" s="124"/>
      <c r="AH92" s="99"/>
      <c r="AI92" s="99"/>
    </row>
    <row r="93" spans="1:35" ht="24.75" customHeight="1">
      <c r="A93" s="100" t="s">
        <v>99</v>
      </c>
      <c r="B93" s="101" t="s">
        <v>176</v>
      </c>
      <c r="C93" s="244" t="s">
        <v>177</v>
      </c>
      <c r="D93" s="103"/>
      <c r="E93" s="104">
        <f aca="true" t="shared" si="35" ref="E93:AB93">SUM(E94:E96)</f>
        <v>0</v>
      </c>
      <c r="F93" s="105">
        <f t="shared" si="35"/>
        <v>0</v>
      </c>
      <c r="G93" s="106">
        <f t="shared" si="35"/>
        <v>0</v>
      </c>
      <c r="H93" s="104">
        <f t="shared" si="35"/>
        <v>0</v>
      </c>
      <c r="I93" s="105">
        <f t="shared" si="35"/>
        <v>0</v>
      </c>
      <c r="J93" s="137">
        <f t="shared" si="35"/>
        <v>0</v>
      </c>
      <c r="K93" s="203">
        <f t="shared" si="35"/>
        <v>0</v>
      </c>
      <c r="L93" s="105">
        <f t="shared" si="35"/>
        <v>0</v>
      </c>
      <c r="M93" s="137">
        <f t="shared" si="35"/>
        <v>0</v>
      </c>
      <c r="N93" s="104">
        <f t="shared" si="35"/>
        <v>0</v>
      </c>
      <c r="O93" s="105">
        <f t="shared" si="35"/>
        <v>0</v>
      </c>
      <c r="P93" s="137">
        <f t="shared" si="35"/>
        <v>0</v>
      </c>
      <c r="Q93" s="203">
        <f t="shared" si="35"/>
        <v>0</v>
      </c>
      <c r="R93" s="105">
        <f t="shared" si="35"/>
        <v>0</v>
      </c>
      <c r="S93" s="137">
        <f t="shared" si="35"/>
        <v>0</v>
      </c>
      <c r="T93" s="104">
        <f t="shared" si="35"/>
        <v>0</v>
      </c>
      <c r="U93" s="105">
        <f t="shared" si="35"/>
        <v>0</v>
      </c>
      <c r="V93" s="137">
        <f t="shared" si="35"/>
        <v>0</v>
      </c>
      <c r="W93" s="203">
        <f t="shared" si="35"/>
        <v>0</v>
      </c>
      <c r="X93" s="105">
        <f t="shared" si="35"/>
        <v>0</v>
      </c>
      <c r="Y93" s="137">
        <f t="shared" si="35"/>
        <v>0</v>
      </c>
      <c r="Z93" s="104">
        <f t="shared" si="35"/>
        <v>0</v>
      </c>
      <c r="AA93" s="105">
        <f t="shared" si="35"/>
        <v>0</v>
      </c>
      <c r="AB93" s="137">
        <f t="shared" si="35"/>
        <v>0</v>
      </c>
      <c r="AC93" s="107">
        <f t="shared" si="30"/>
        <v>0</v>
      </c>
      <c r="AD93" s="108">
        <f t="shared" si="31"/>
        <v>0</v>
      </c>
      <c r="AE93" s="108">
        <f t="shared" si="32"/>
        <v>0</v>
      </c>
      <c r="AF93" s="147" t="e">
        <f t="shared" si="33"/>
        <v>#DIV/0!</v>
      </c>
      <c r="AG93" s="148"/>
      <c r="AH93" s="112"/>
      <c r="AI93" s="112"/>
    </row>
    <row r="94" spans="1:35" ht="24" customHeight="1">
      <c r="A94" s="113" t="s">
        <v>102</v>
      </c>
      <c r="B94" s="114" t="s">
        <v>103</v>
      </c>
      <c r="C94" s="115" t="s">
        <v>173</v>
      </c>
      <c r="D94" s="116" t="s">
        <v>122</v>
      </c>
      <c r="E94" s="117"/>
      <c r="F94" s="118"/>
      <c r="G94" s="119">
        <f>E94*F94</f>
        <v>0</v>
      </c>
      <c r="H94" s="117"/>
      <c r="I94" s="118"/>
      <c r="J94" s="138">
        <f>H94*I94</f>
        <v>0</v>
      </c>
      <c r="K94" s="205"/>
      <c r="L94" s="118"/>
      <c r="M94" s="138">
        <f>K94*L94</f>
        <v>0</v>
      </c>
      <c r="N94" s="117"/>
      <c r="O94" s="118"/>
      <c r="P94" s="138">
        <f>N94*O94</f>
        <v>0</v>
      </c>
      <c r="Q94" s="205"/>
      <c r="R94" s="118"/>
      <c r="S94" s="138">
        <f>Q94*R94</f>
        <v>0</v>
      </c>
      <c r="T94" s="117"/>
      <c r="U94" s="118"/>
      <c r="V94" s="138">
        <f>T94*U94</f>
        <v>0</v>
      </c>
      <c r="W94" s="205"/>
      <c r="X94" s="118"/>
      <c r="Y94" s="138">
        <f>W94*X94</f>
        <v>0</v>
      </c>
      <c r="Z94" s="117"/>
      <c r="AA94" s="118"/>
      <c r="AB94" s="138">
        <f>Z94*AA94</f>
        <v>0</v>
      </c>
      <c r="AC94" s="120">
        <f t="shared" si="30"/>
        <v>0</v>
      </c>
      <c r="AD94" s="121">
        <f t="shared" si="31"/>
        <v>0</v>
      </c>
      <c r="AE94" s="181">
        <f t="shared" si="32"/>
        <v>0</v>
      </c>
      <c r="AF94" s="123" t="e">
        <f t="shared" si="33"/>
        <v>#DIV/0!</v>
      </c>
      <c r="AG94" s="124"/>
      <c r="AH94" s="99"/>
      <c r="AI94" s="99"/>
    </row>
    <row r="95" spans="1:35" ht="18.75" customHeight="1">
      <c r="A95" s="113" t="s">
        <v>102</v>
      </c>
      <c r="B95" s="114" t="s">
        <v>106</v>
      </c>
      <c r="C95" s="115" t="s">
        <v>173</v>
      </c>
      <c r="D95" s="116" t="s">
        <v>122</v>
      </c>
      <c r="E95" s="117"/>
      <c r="F95" s="118"/>
      <c r="G95" s="119">
        <f>E95*F95</f>
        <v>0</v>
      </c>
      <c r="H95" s="117"/>
      <c r="I95" s="118"/>
      <c r="J95" s="138">
        <f>H95*I95</f>
        <v>0</v>
      </c>
      <c r="K95" s="205"/>
      <c r="L95" s="118"/>
      <c r="M95" s="138">
        <f>K95*L95</f>
        <v>0</v>
      </c>
      <c r="N95" s="117"/>
      <c r="O95" s="118"/>
      <c r="P95" s="138">
        <f>N95*O95</f>
        <v>0</v>
      </c>
      <c r="Q95" s="205"/>
      <c r="R95" s="118"/>
      <c r="S95" s="138">
        <f>Q95*R95</f>
        <v>0</v>
      </c>
      <c r="T95" s="117"/>
      <c r="U95" s="118"/>
      <c r="V95" s="138">
        <f>T95*U95</f>
        <v>0</v>
      </c>
      <c r="W95" s="205"/>
      <c r="X95" s="118"/>
      <c r="Y95" s="138">
        <f>W95*X95</f>
        <v>0</v>
      </c>
      <c r="Z95" s="117"/>
      <c r="AA95" s="118"/>
      <c r="AB95" s="138">
        <f>Z95*AA95</f>
        <v>0</v>
      </c>
      <c r="AC95" s="120">
        <f t="shared" si="30"/>
        <v>0</v>
      </c>
      <c r="AD95" s="121">
        <f t="shared" si="31"/>
        <v>0</v>
      </c>
      <c r="AE95" s="181">
        <f t="shared" si="32"/>
        <v>0</v>
      </c>
      <c r="AF95" s="123" t="e">
        <f t="shared" si="33"/>
        <v>#DIV/0!</v>
      </c>
      <c r="AG95" s="124"/>
      <c r="AH95" s="99"/>
      <c r="AI95" s="99"/>
    </row>
    <row r="96" spans="1:35" ht="21.75" customHeight="1">
      <c r="A96" s="139" t="s">
        <v>102</v>
      </c>
      <c r="B96" s="140" t="s">
        <v>107</v>
      </c>
      <c r="C96" s="141" t="s">
        <v>173</v>
      </c>
      <c r="D96" s="142" t="s">
        <v>122</v>
      </c>
      <c r="E96" s="143"/>
      <c r="F96" s="144"/>
      <c r="G96" s="145">
        <f>E96*F96</f>
        <v>0</v>
      </c>
      <c r="H96" s="143"/>
      <c r="I96" s="144"/>
      <c r="J96" s="146">
        <f>H96*I96</f>
        <v>0</v>
      </c>
      <c r="K96" s="207"/>
      <c r="L96" s="144"/>
      <c r="M96" s="146">
        <f>K96*L96</f>
        <v>0</v>
      </c>
      <c r="N96" s="143"/>
      <c r="O96" s="144"/>
      <c r="P96" s="146">
        <f>N96*O96</f>
        <v>0</v>
      </c>
      <c r="Q96" s="207"/>
      <c r="R96" s="144"/>
      <c r="S96" s="146">
        <f>Q96*R96</f>
        <v>0</v>
      </c>
      <c r="T96" s="143"/>
      <c r="U96" s="144"/>
      <c r="V96" s="146">
        <f>T96*U96</f>
        <v>0</v>
      </c>
      <c r="W96" s="207"/>
      <c r="X96" s="144"/>
      <c r="Y96" s="146">
        <f>W96*X96</f>
        <v>0</v>
      </c>
      <c r="Z96" s="143"/>
      <c r="AA96" s="144"/>
      <c r="AB96" s="146">
        <f>Z96*AA96</f>
        <v>0</v>
      </c>
      <c r="AC96" s="132">
        <f t="shared" si="30"/>
        <v>0</v>
      </c>
      <c r="AD96" s="133">
        <f t="shared" si="31"/>
        <v>0</v>
      </c>
      <c r="AE96" s="183">
        <f t="shared" si="32"/>
        <v>0</v>
      </c>
      <c r="AF96" s="149" t="e">
        <f t="shared" si="33"/>
        <v>#DIV/0!</v>
      </c>
      <c r="AG96" s="150"/>
      <c r="AH96" s="99"/>
      <c r="AI96" s="99"/>
    </row>
    <row r="97" spans="1:35" ht="15" customHeight="1">
      <c r="A97" s="185" t="s">
        <v>178</v>
      </c>
      <c r="B97" s="186"/>
      <c r="C97" s="187"/>
      <c r="D97" s="188"/>
      <c r="E97" s="189">
        <f aca="true" t="shared" si="36" ref="E97:AB97">E93+E89+E85</f>
        <v>0</v>
      </c>
      <c r="F97" s="190">
        <f t="shared" si="36"/>
        <v>0</v>
      </c>
      <c r="G97" s="191">
        <f t="shared" si="36"/>
        <v>0</v>
      </c>
      <c r="H97" s="189">
        <f t="shared" si="36"/>
        <v>0</v>
      </c>
      <c r="I97" s="190">
        <f t="shared" si="36"/>
        <v>0</v>
      </c>
      <c r="J97" s="193">
        <f t="shared" si="36"/>
        <v>0</v>
      </c>
      <c r="K97" s="192">
        <f t="shared" si="36"/>
        <v>0</v>
      </c>
      <c r="L97" s="190">
        <f t="shared" si="36"/>
        <v>0</v>
      </c>
      <c r="M97" s="193">
        <f t="shared" si="36"/>
        <v>0</v>
      </c>
      <c r="N97" s="189">
        <f t="shared" si="36"/>
        <v>0</v>
      </c>
      <c r="O97" s="190">
        <f t="shared" si="36"/>
        <v>0</v>
      </c>
      <c r="P97" s="193">
        <f t="shared" si="36"/>
        <v>0</v>
      </c>
      <c r="Q97" s="192">
        <f t="shared" si="36"/>
        <v>0</v>
      </c>
      <c r="R97" s="190">
        <f t="shared" si="36"/>
        <v>0</v>
      </c>
      <c r="S97" s="193">
        <f t="shared" si="36"/>
        <v>0</v>
      </c>
      <c r="T97" s="189">
        <f t="shared" si="36"/>
        <v>0</v>
      </c>
      <c r="U97" s="190">
        <f t="shared" si="36"/>
        <v>0</v>
      </c>
      <c r="V97" s="193">
        <f t="shared" si="36"/>
        <v>0</v>
      </c>
      <c r="W97" s="192">
        <f t="shared" si="36"/>
        <v>0</v>
      </c>
      <c r="X97" s="190">
        <f t="shared" si="36"/>
        <v>0</v>
      </c>
      <c r="Y97" s="193">
        <f t="shared" si="36"/>
        <v>0</v>
      </c>
      <c r="Z97" s="189">
        <f t="shared" si="36"/>
        <v>0</v>
      </c>
      <c r="AA97" s="190">
        <f t="shared" si="36"/>
        <v>0</v>
      </c>
      <c r="AB97" s="193">
        <f t="shared" si="36"/>
        <v>0</v>
      </c>
      <c r="AC97" s="155">
        <f t="shared" si="30"/>
        <v>0</v>
      </c>
      <c r="AD97" s="160">
        <f t="shared" si="31"/>
        <v>0</v>
      </c>
      <c r="AE97" s="208">
        <f t="shared" si="32"/>
        <v>0</v>
      </c>
      <c r="AF97" s="245" t="e">
        <f t="shared" si="33"/>
        <v>#DIV/0!</v>
      </c>
      <c r="AG97" s="210"/>
      <c r="AH97" s="99"/>
      <c r="AI97" s="99"/>
    </row>
    <row r="98" spans="1:35" ht="15.75" customHeight="1">
      <c r="A98" s="246" t="s">
        <v>97</v>
      </c>
      <c r="B98" s="247" t="s">
        <v>25</v>
      </c>
      <c r="C98" s="165" t="s">
        <v>179</v>
      </c>
      <c r="D98" s="199"/>
      <c r="E98" s="89"/>
      <c r="F98" s="90"/>
      <c r="G98" s="90"/>
      <c r="H98" s="89"/>
      <c r="I98" s="90"/>
      <c r="J98" s="94"/>
      <c r="K98" s="90"/>
      <c r="L98" s="90"/>
      <c r="M98" s="94"/>
      <c r="N98" s="89"/>
      <c r="O98" s="90"/>
      <c r="P98" s="94"/>
      <c r="Q98" s="90"/>
      <c r="R98" s="90"/>
      <c r="S98" s="94"/>
      <c r="T98" s="89"/>
      <c r="U98" s="90"/>
      <c r="V98" s="94"/>
      <c r="W98" s="90"/>
      <c r="X98" s="90"/>
      <c r="Y98" s="94"/>
      <c r="Z98" s="89"/>
      <c r="AA98" s="90"/>
      <c r="AB98" s="90"/>
      <c r="AC98" s="95"/>
      <c r="AD98" s="96"/>
      <c r="AE98" s="96"/>
      <c r="AF98" s="97"/>
      <c r="AG98" s="98"/>
      <c r="AH98" s="99"/>
      <c r="AI98" s="99"/>
    </row>
    <row r="99" spans="1:35" ht="15.75" customHeight="1">
      <c r="A99" s="100" t="s">
        <v>99</v>
      </c>
      <c r="B99" s="101" t="s">
        <v>180</v>
      </c>
      <c r="C99" s="243" t="s">
        <v>181</v>
      </c>
      <c r="D99" s="179"/>
      <c r="E99" s="200">
        <f aca="true" t="shared" si="37" ref="E99:AB99">SUM(E100:E109)</f>
        <v>0</v>
      </c>
      <c r="F99" s="201">
        <f t="shared" si="37"/>
        <v>0</v>
      </c>
      <c r="G99" s="202">
        <f t="shared" si="37"/>
        <v>0</v>
      </c>
      <c r="H99" s="200">
        <f t="shared" si="37"/>
        <v>0</v>
      </c>
      <c r="I99" s="201">
        <f t="shared" si="37"/>
        <v>0</v>
      </c>
      <c r="J99" s="214">
        <f t="shared" si="37"/>
        <v>0</v>
      </c>
      <c r="K99" s="213">
        <f t="shared" si="37"/>
        <v>0</v>
      </c>
      <c r="L99" s="201">
        <f t="shared" si="37"/>
        <v>0</v>
      </c>
      <c r="M99" s="214">
        <f t="shared" si="37"/>
        <v>0</v>
      </c>
      <c r="N99" s="200">
        <f t="shared" si="37"/>
        <v>0</v>
      </c>
      <c r="O99" s="201">
        <f t="shared" si="37"/>
        <v>0</v>
      </c>
      <c r="P99" s="214">
        <f t="shared" si="37"/>
        <v>0</v>
      </c>
      <c r="Q99" s="213">
        <f t="shared" si="37"/>
        <v>0</v>
      </c>
      <c r="R99" s="201">
        <f t="shared" si="37"/>
        <v>0</v>
      </c>
      <c r="S99" s="214">
        <f t="shared" si="37"/>
        <v>0</v>
      </c>
      <c r="T99" s="200">
        <f t="shared" si="37"/>
        <v>0</v>
      </c>
      <c r="U99" s="201">
        <f t="shared" si="37"/>
        <v>0</v>
      </c>
      <c r="V99" s="214">
        <f t="shared" si="37"/>
        <v>0</v>
      </c>
      <c r="W99" s="213">
        <f t="shared" si="37"/>
        <v>0</v>
      </c>
      <c r="X99" s="201">
        <f t="shared" si="37"/>
        <v>0</v>
      </c>
      <c r="Y99" s="214">
        <f t="shared" si="37"/>
        <v>0</v>
      </c>
      <c r="Z99" s="200">
        <f t="shared" si="37"/>
        <v>0</v>
      </c>
      <c r="AA99" s="201">
        <f t="shared" si="37"/>
        <v>0</v>
      </c>
      <c r="AB99" s="214">
        <f t="shared" si="37"/>
        <v>0</v>
      </c>
      <c r="AC99" s="107">
        <f aca="true" t="shared" si="38" ref="AC99:AC110">G99+M99+S99+Y99</f>
        <v>0</v>
      </c>
      <c r="AD99" s="108">
        <f aca="true" t="shared" si="39" ref="AD99:AD110">J99+P99+V99+AB99</f>
        <v>0</v>
      </c>
      <c r="AE99" s="108">
        <f aca="true" t="shared" si="40" ref="AE99:AE110">AC99-AD99</f>
        <v>0</v>
      </c>
      <c r="AF99" s="110" t="e">
        <f aca="true" t="shared" si="41" ref="AF99:AF110">AE99/AC99</f>
        <v>#DIV/0!</v>
      </c>
      <c r="AG99" s="111"/>
      <c r="AH99" s="112"/>
      <c r="AI99" s="112"/>
    </row>
    <row r="100" spans="1:35" ht="15.75" customHeight="1">
      <c r="A100" s="113" t="s">
        <v>102</v>
      </c>
      <c r="B100" s="114" t="s">
        <v>103</v>
      </c>
      <c r="C100" s="115" t="s">
        <v>182</v>
      </c>
      <c r="D100" s="116" t="s">
        <v>122</v>
      </c>
      <c r="E100" s="117"/>
      <c r="F100" s="118"/>
      <c r="G100" s="119">
        <f aca="true" t="shared" si="42" ref="G100:G109">E100*F100</f>
        <v>0</v>
      </c>
      <c r="H100" s="117"/>
      <c r="I100" s="118"/>
      <c r="J100" s="138">
        <f aca="true" t="shared" si="43" ref="J100:J109">H100*I100</f>
        <v>0</v>
      </c>
      <c r="K100" s="205"/>
      <c r="L100" s="118"/>
      <c r="M100" s="138">
        <f aca="true" t="shared" si="44" ref="M100:M109">K100*L100</f>
        <v>0</v>
      </c>
      <c r="N100" s="117"/>
      <c r="O100" s="118"/>
      <c r="P100" s="138">
        <f aca="true" t="shared" si="45" ref="P100:P109">N100*O100</f>
        <v>0</v>
      </c>
      <c r="Q100" s="205"/>
      <c r="R100" s="118"/>
      <c r="S100" s="138">
        <f aca="true" t="shared" si="46" ref="S100:S109">Q100*R100</f>
        <v>0</v>
      </c>
      <c r="T100" s="117"/>
      <c r="U100" s="118"/>
      <c r="V100" s="138">
        <f aca="true" t="shared" si="47" ref="V100:V109">T100*U100</f>
        <v>0</v>
      </c>
      <c r="W100" s="205"/>
      <c r="X100" s="118"/>
      <c r="Y100" s="138">
        <f aca="true" t="shared" si="48" ref="Y100:Y109">W100*X100</f>
        <v>0</v>
      </c>
      <c r="Z100" s="117"/>
      <c r="AA100" s="118"/>
      <c r="AB100" s="138">
        <f aca="true" t="shared" si="49" ref="AB100:AB109">Z100*AA100</f>
        <v>0</v>
      </c>
      <c r="AC100" s="120">
        <f t="shared" si="38"/>
        <v>0</v>
      </c>
      <c r="AD100" s="121">
        <f t="shared" si="39"/>
        <v>0</v>
      </c>
      <c r="AE100" s="181">
        <f t="shared" si="40"/>
        <v>0</v>
      </c>
      <c r="AF100" s="123" t="e">
        <f t="shared" si="41"/>
        <v>#DIV/0!</v>
      </c>
      <c r="AG100" s="124"/>
      <c r="AH100" s="99"/>
      <c r="AI100" s="99"/>
    </row>
    <row r="101" spans="1:35" ht="15.75" customHeight="1">
      <c r="A101" s="113" t="s">
        <v>102</v>
      </c>
      <c r="B101" s="114" t="s">
        <v>106</v>
      </c>
      <c r="C101" s="115" t="s">
        <v>183</v>
      </c>
      <c r="D101" s="116" t="s">
        <v>122</v>
      </c>
      <c r="E101" s="117"/>
      <c r="F101" s="118"/>
      <c r="G101" s="119">
        <f t="shared" si="42"/>
        <v>0</v>
      </c>
      <c r="H101" s="117"/>
      <c r="I101" s="118"/>
      <c r="J101" s="138">
        <f t="shared" si="43"/>
        <v>0</v>
      </c>
      <c r="K101" s="205"/>
      <c r="L101" s="118"/>
      <c r="M101" s="138">
        <f t="shared" si="44"/>
        <v>0</v>
      </c>
      <c r="N101" s="117"/>
      <c r="O101" s="118"/>
      <c r="P101" s="138">
        <f t="shared" si="45"/>
        <v>0</v>
      </c>
      <c r="Q101" s="205"/>
      <c r="R101" s="118"/>
      <c r="S101" s="138">
        <f t="shared" si="46"/>
        <v>0</v>
      </c>
      <c r="T101" s="117"/>
      <c r="U101" s="118"/>
      <c r="V101" s="138">
        <f t="shared" si="47"/>
        <v>0</v>
      </c>
      <c r="W101" s="205"/>
      <c r="X101" s="118"/>
      <c r="Y101" s="138">
        <f t="shared" si="48"/>
        <v>0</v>
      </c>
      <c r="Z101" s="117"/>
      <c r="AA101" s="118"/>
      <c r="AB101" s="138">
        <f t="shared" si="49"/>
        <v>0</v>
      </c>
      <c r="AC101" s="120">
        <f t="shared" si="38"/>
        <v>0</v>
      </c>
      <c r="AD101" s="121">
        <f t="shared" si="39"/>
        <v>0</v>
      </c>
      <c r="AE101" s="181">
        <f t="shared" si="40"/>
        <v>0</v>
      </c>
      <c r="AF101" s="123" t="e">
        <f t="shared" si="41"/>
        <v>#DIV/0!</v>
      </c>
      <c r="AG101" s="124"/>
      <c r="AH101" s="99"/>
      <c r="AI101" s="99"/>
    </row>
    <row r="102" spans="1:35" ht="15.75" customHeight="1">
      <c r="A102" s="113" t="s">
        <v>102</v>
      </c>
      <c r="B102" s="114" t="s">
        <v>107</v>
      </c>
      <c r="C102" s="115" t="s">
        <v>184</v>
      </c>
      <c r="D102" s="116" t="s">
        <v>122</v>
      </c>
      <c r="E102" s="117"/>
      <c r="F102" s="118"/>
      <c r="G102" s="119">
        <f t="shared" si="42"/>
        <v>0</v>
      </c>
      <c r="H102" s="117"/>
      <c r="I102" s="118"/>
      <c r="J102" s="138">
        <f t="shared" si="43"/>
        <v>0</v>
      </c>
      <c r="K102" s="205"/>
      <c r="L102" s="118"/>
      <c r="M102" s="138">
        <f t="shared" si="44"/>
        <v>0</v>
      </c>
      <c r="N102" s="117"/>
      <c r="O102" s="118"/>
      <c r="P102" s="138">
        <f t="shared" si="45"/>
        <v>0</v>
      </c>
      <c r="Q102" s="205"/>
      <c r="R102" s="118"/>
      <c r="S102" s="138">
        <f t="shared" si="46"/>
        <v>0</v>
      </c>
      <c r="T102" s="117"/>
      <c r="U102" s="118"/>
      <c r="V102" s="138">
        <f t="shared" si="47"/>
        <v>0</v>
      </c>
      <c r="W102" s="205"/>
      <c r="X102" s="118"/>
      <c r="Y102" s="138">
        <f t="shared" si="48"/>
        <v>0</v>
      </c>
      <c r="Z102" s="117"/>
      <c r="AA102" s="118"/>
      <c r="AB102" s="138">
        <f t="shared" si="49"/>
        <v>0</v>
      </c>
      <c r="AC102" s="120">
        <f t="shared" si="38"/>
        <v>0</v>
      </c>
      <c r="AD102" s="121">
        <f t="shared" si="39"/>
        <v>0</v>
      </c>
      <c r="AE102" s="181">
        <f t="shared" si="40"/>
        <v>0</v>
      </c>
      <c r="AF102" s="123" t="e">
        <f t="shared" si="41"/>
        <v>#DIV/0!</v>
      </c>
      <c r="AG102" s="124"/>
      <c r="AH102" s="99"/>
      <c r="AI102" s="99"/>
    </row>
    <row r="103" spans="1:35" ht="15.75" customHeight="1">
      <c r="A103" s="113" t="s">
        <v>102</v>
      </c>
      <c r="B103" s="114" t="s">
        <v>185</v>
      </c>
      <c r="C103" s="115" t="s">
        <v>186</v>
      </c>
      <c r="D103" s="116" t="s">
        <v>122</v>
      </c>
      <c r="E103" s="117"/>
      <c r="F103" s="118"/>
      <c r="G103" s="119">
        <f t="shared" si="42"/>
        <v>0</v>
      </c>
      <c r="H103" s="117"/>
      <c r="I103" s="118"/>
      <c r="J103" s="138">
        <f t="shared" si="43"/>
        <v>0</v>
      </c>
      <c r="K103" s="205"/>
      <c r="L103" s="118"/>
      <c r="M103" s="138">
        <f t="shared" si="44"/>
        <v>0</v>
      </c>
      <c r="N103" s="117"/>
      <c r="O103" s="118"/>
      <c r="P103" s="138">
        <f t="shared" si="45"/>
        <v>0</v>
      </c>
      <c r="Q103" s="205"/>
      <c r="R103" s="118"/>
      <c r="S103" s="138">
        <f t="shared" si="46"/>
        <v>0</v>
      </c>
      <c r="T103" s="117"/>
      <c r="U103" s="118"/>
      <c r="V103" s="138">
        <f t="shared" si="47"/>
        <v>0</v>
      </c>
      <c r="W103" s="205"/>
      <c r="X103" s="118"/>
      <c r="Y103" s="138">
        <f t="shared" si="48"/>
        <v>0</v>
      </c>
      <c r="Z103" s="117"/>
      <c r="AA103" s="118"/>
      <c r="AB103" s="138">
        <f t="shared" si="49"/>
        <v>0</v>
      </c>
      <c r="AC103" s="120">
        <f t="shared" si="38"/>
        <v>0</v>
      </c>
      <c r="AD103" s="121">
        <f t="shared" si="39"/>
        <v>0</v>
      </c>
      <c r="AE103" s="181">
        <f t="shared" si="40"/>
        <v>0</v>
      </c>
      <c r="AF103" s="123" t="e">
        <f t="shared" si="41"/>
        <v>#DIV/0!</v>
      </c>
      <c r="AG103" s="124"/>
      <c r="AH103" s="99"/>
      <c r="AI103" s="99"/>
    </row>
    <row r="104" spans="1:35" ht="15.75" customHeight="1">
      <c r="A104" s="113" t="s">
        <v>102</v>
      </c>
      <c r="B104" s="248" t="s">
        <v>187</v>
      </c>
      <c r="C104" s="115" t="s">
        <v>188</v>
      </c>
      <c r="D104" s="116" t="s">
        <v>122</v>
      </c>
      <c r="E104" s="117"/>
      <c r="F104" s="118"/>
      <c r="G104" s="119">
        <f t="shared" si="42"/>
        <v>0</v>
      </c>
      <c r="H104" s="117"/>
      <c r="I104" s="118"/>
      <c r="J104" s="138">
        <f t="shared" si="43"/>
        <v>0</v>
      </c>
      <c r="K104" s="205"/>
      <c r="L104" s="118"/>
      <c r="M104" s="138">
        <f t="shared" si="44"/>
        <v>0</v>
      </c>
      <c r="N104" s="117"/>
      <c r="O104" s="118"/>
      <c r="P104" s="138">
        <f t="shared" si="45"/>
        <v>0</v>
      </c>
      <c r="Q104" s="205"/>
      <c r="R104" s="118"/>
      <c r="S104" s="138">
        <f t="shared" si="46"/>
        <v>0</v>
      </c>
      <c r="T104" s="117"/>
      <c r="U104" s="118"/>
      <c r="V104" s="138">
        <f t="shared" si="47"/>
        <v>0</v>
      </c>
      <c r="W104" s="205"/>
      <c r="X104" s="118"/>
      <c r="Y104" s="138">
        <f t="shared" si="48"/>
        <v>0</v>
      </c>
      <c r="Z104" s="117"/>
      <c r="AA104" s="118"/>
      <c r="AB104" s="138">
        <f t="shared" si="49"/>
        <v>0</v>
      </c>
      <c r="AC104" s="120">
        <f t="shared" si="38"/>
        <v>0</v>
      </c>
      <c r="AD104" s="121">
        <f t="shared" si="39"/>
        <v>0</v>
      </c>
      <c r="AE104" s="181">
        <f t="shared" si="40"/>
        <v>0</v>
      </c>
      <c r="AF104" s="123" t="e">
        <f t="shared" si="41"/>
        <v>#DIV/0!</v>
      </c>
      <c r="AG104" s="124"/>
      <c r="AH104" s="99"/>
      <c r="AI104" s="99"/>
    </row>
    <row r="105" spans="1:35" ht="15.75" customHeight="1">
      <c r="A105" s="113" t="s">
        <v>102</v>
      </c>
      <c r="B105" s="114" t="s">
        <v>189</v>
      </c>
      <c r="C105" s="115" t="s">
        <v>190</v>
      </c>
      <c r="D105" s="116" t="s">
        <v>122</v>
      </c>
      <c r="E105" s="117"/>
      <c r="F105" s="118"/>
      <c r="G105" s="119">
        <f t="shared" si="42"/>
        <v>0</v>
      </c>
      <c r="H105" s="117"/>
      <c r="I105" s="118"/>
      <c r="J105" s="138">
        <f t="shared" si="43"/>
        <v>0</v>
      </c>
      <c r="K105" s="205"/>
      <c r="L105" s="118"/>
      <c r="M105" s="138">
        <f t="shared" si="44"/>
        <v>0</v>
      </c>
      <c r="N105" s="117"/>
      <c r="O105" s="118"/>
      <c r="P105" s="138">
        <f t="shared" si="45"/>
        <v>0</v>
      </c>
      <c r="Q105" s="205"/>
      <c r="R105" s="118"/>
      <c r="S105" s="138">
        <f t="shared" si="46"/>
        <v>0</v>
      </c>
      <c r="T105" s="117"/>
      <c r="U105" s="118"/>
      <c r="V105" s="138">
        <f t="shared" si="47"/>
        <v>0</v>
      </c>
      <c r="W105" s="205"/>
      <c r="X105" s="118"/>
      <c r="Y105" s="138">
        <f t="shared" si="48"/>
        <v>0</v>
      </c>
      <c r="Z105" s="117"/>
      <c r="AA105" s="118"/>
      <c r="AB105" s="138">
        <f t="shared" si="49"/>
        <v>0</v>
      </c>
      <c r="AC105" s="120">
        <f t="shared" si="38"/>
        <v>0</v>
      </c>
      <c r="AD105" s="121">
        <f t="shared" si="39"/>
        <v>0</v>
      </c>
      <c r="AE105" s="181">
        <f t="shared" si="40"/>
        <v>0</v>
      </c>
      <c r="AF105" s="123" t="e">
        <f t="shared" si="41"/>
        <v>#DIV/0!</v>
      </c>
      <c r="AG105" s="124"/>
      <c r="AH105" s="99"/>
      <c r="AI105" s="99"/>
    </row>
    <row r="106" spans="1:35" ht="15.75" customHeight="1">
      <c r="A106" s="113" t="s">
        <v>102</v>
      </c>
      <c r="B106" s="114" t="s">
        <v>191</v>
      </c>
      <c r="C106" s="115" t="s">
        <v>192</v>
      </c>
      <c r="D106" s="116" t="s">
        <v>122</v>
      </c>
      <c r="E106" s="117"/>
      <c r="F106" s="118"/>
      <c r="G106" s="119">
        <f t="shared" si="42"/>
        <v>0</v>
      </c>
      <c r="H106" s="117"/>
      <c r="I106" s="118"/>
      <c r="J106" s="138">
        <f t="shared" si="43"/>
        <v>0</v>
      </c>
      <c r="K106" s="205"/>
      <c r="L106" s="118"/>
      <c r="M106" s="138">
        <f t="shared" si="44"/>
        <v>0</v>
      </c>
      <c r="N106" s="117"/>
      <c r="O106" s="118"/>
      <c r="P106" s="138">
        <f t="shared" si="45"/>
        <v>0</v>
      </c>
      <c r="Q106" s="205"/>
      <c r="R106" s="118"/>
      <c r="S106" s="138">
        <f t="shared" si="46"/>
        <v>0</v>
      </c>
      <c r="T106" s="117"/>
      <c r="U106" s="118"/>
      <c r="V106" s="138">
        <f t="shared" si="47"/>
        <v>0</v>
      </c>
      <c r="W106" s="205"/>
      <c r="X106" s="118"/>
      <c r="Y106" s="138">
        <f t="shared" si="48"/>
        <v>0</v>
      </c>
      <c r="Z106" s="117"/>
      <c r="AA106" s="118"/>
      <c r="AB106" s="138">
        <f t="shared" si="49"/>
        <v>0</v>
      </c>
      <c r="AC106" s="120">
        <f t="shared" si="38"/>
        <v>0</v>
      </c>
      <c r="AD106" s="121">
        <f t="shared" si="39"/>
        <v>0</v>
      </c>
      <c r="AE106" s="181">
        <f t="shared" si="40"/>
        <v>0</v>
      </c>
      <c r="AF106" s="123" t="e">
        <f t="shared" si="41"/>
        <v>#DIV/0!</v>
      </c>
      <c r="AG106" s="124"/>
      <c r="AH106" s="99"/>
      <c r="AI106" s="99"/>
    </row>
    <row r="107" spans="1:35" ht="15.75" customHeight="1">
      <c r="A107" s="113" t="s">
        <v>102</v>
      </c>
      <c r="B107" s="114" t="s">
        <v>193</v>
      </c>
      <c r="C107" s="115" t="s">
        <v>194</v>
      </c>
      <c r="D107" s="116" t="s">
        <v>122</v>
      </c>
      <c r="E107" s="117"/>
      <c r="F107" s="118"/>
      <c r="G107" s="119">
        <f t="shared" si="42"/>
        <v>0</v>
      </c>
      <c r="H107" s="117"/>
      <c r="I107" s="118"/>
      <c r="J107" s="138">
        <f t="shared" si="43"/>
        <v>0</v>
      </c>
      <c r="K107" s="205"/>
      <c r="L107" s="118"/>
      <c r="M107" s="138">
        <f t="shared" si="44"/>
        <v>0</v>
      </c>
      <c r="N107" s="117"/>
      <c r="O107" s="118"/>
      <c r="P107" s="138">
        <f t="shared" si="45"/>
        <v>0</v>
      </c>
      <c r="Q107" s="205"/>
      <c r="R107" s="118"/>
      <c r="S107" s="138">
        <f t="shared" si="46"/>
        <v>0</v>
      </c>
      <c r="T107" s="117"/>
      <c r="U107" s="118"/>
      <c r="V107" s="138">
        <f t="shared" si="47"/>
        <v>0</v>
      </c>
      <c r="W107" s="205"/>
      <c r="X107" s="118"/>
      <c r="Y107" s="138">
        <f t="shared" si="48"/>
        <v>0</v>
      </c>
      <c r="Z107" s="117"/>
      <c r="AA107" s="118"/>
      <c r="AB107" s="138">
        <f t="shared" si="49"/>
        <v>0</v>
      </c>
      <c r="AC107" s="120">
        <f t="shared" si="38"/>
        <v>0</v>
      </c>
      <c r="AD107" s="121">
        <f t="shared" si="39"/>
        <v>0</v>
      </c>
      <c r="AE107" s="181">
        <f t="shared" si="40"/>
        <v>0</v>
      </c>
      <c r="AF107" s="123" t="e">
        <f t="shared" si="41"/>
        <v>#DIV/0!</v>
      </c>
      <c r="AG107" s="124"/>
      <c r="AH107" s="99"/>
      <c r="AI107" s="99"/>
    </row>
    <row r="108" spans="1:35" ht="15.75" customHeight="1">
      <c r="A108" s="125" t="s">
        <v>102</v>
      </c>
      <c r="B108" s="126" t="s">
        <v>195</v>
      </c>
      <c r="C108" s="127" t="s">
        <v>196</v>
      </c>
      <c r="D108" s="116" t="s">
        <v>122</v>
      </c>
      <c r="E108" s="129"/>
      <c r="F108" s="130"/>
      <c r="G108" s="119">
        <f t="shared" si="42"/>
        <v>0</v>
      </c>
      <c r="H108" s="129"/>
      <c r="I108" s="130"/>
      <c r="J108" s="138">
        <f t="shared" si="43"/>
        <v>0</v>
      </c>
      <c r="K108" s="205"/>
      <c r="L108" s="118"/>
      <c r="M108" s="138">
        <f t="shared" si="44"/>
        <v>0</v>
      </c>
      <c r="N108" s="117"/>
      <c r="O108" s="118"/>
      <c r="P108" s="138">
        <f t="shared" si="45"/>
        <v>0</v>
      </c>
      <c r="Q108" s="205"/>
      <c r="R108" s="118"/>
      <c r="S108" s="138">
        <f t="shared" si="46"/>
        <v>0</v>
      </c>
      <c r="T108" s="117"/>
      <c r="U108" s="118"/>
      <c r="V108" s="138">
        <f t="shared" si="47"/>
        <v>0</v>
      </c>
      <c r="W108" s="205"/>
      <c r="X108" s="118"/>
      <c r="Y108" s="138">
        <f t="shared" si="48"/>
        <v>0</v>
      </c>
      <c r="Z108" s="117"/>
      <c r="AA108" s="118"/>
      <c r="AB108" s="138">
        <f t="shared" si="49"/>
        <v>0</v>
      </c>
      <c r="AC108" s="120">
        <f t="shared" si="38"/>
        <v>0</v>
      </c>
      <c r="AD108" s="121">
        <f t="shared" si="39"/>
        <v>0</v>
      </c>
      <c r="AE108" s="181">
        <f t="shared" si="40"/>
        <v>0</v>
      </c>
      <c r="AF108" s="123" t="e">
        <f t="shared" si="41"/>
        <v>#DIV/0!</v>
      </c>
      <c r="AG108" s="124"/>
      <c r="AH108" s="99"/>
      <c r="AI108" s="99"/>
    </row>
    <row r="109" spans="1:35" ht="15.75" customHeight="1">
      <c r="A109" s="139" t="s">
        <v>102</v>
      </c>
      <c r="B109" s="140" t="s">
        <v>197</v>
      </c>
      <c r="C109" s="141" t="s">
        <v>198</v>
      </c>
      <c r="D109" s="142" t="s">
        <v>122</v>
      </c>
      <c r="E109" s="143"/>
      <c r="F109" s="144"/>
      <c r="G109" s="145">
        <f t="shared" si="42"/>
        <v>0</v>
      </c>
      <c r="H109" s="143"/>
      <c r="I109" s="144"/>
      <c r="J109" s="146">
        <f t="shared" si="43"/>
        <v>0</v>
      </c>
      <c r="K109" s="207"/>
      <c r="L109" s="144"/>
      <c r="M109" s="146">
        <f t="shared" si="44"/>
        <v>0</v>
      </c>
      <c r="N109" s="143"/>
      <c r="O109" s="144"/>
      <c r="P109" s="146">
        <f t="shared" si="45"/>
        <v>0</v>
      </c>
      <c r="Q109" s="207"/>
      <c r="R109" s="144"/>
      <c r="S109" s="146">
        <f t="shared" si="46"/>
        <v>0</v>
      </c>
      <c r="T109" s="143"/>
      <c r="U109" s="144"/>
      <c r="V109" s="146">
        <f t="shared" si="47"/>
        <v>0</v>
      </c>
      <c r="W109" s="207"/>
      <c r="X109" s="144"/>
      <c r="Y109" s="146">
        <f t="shared" si="48"/>
        <v>0</v>
      </c>
      <c r="Z109" s="143"/>
      <c r="AA109" s="144"/>
      <c r="AB109" s="146">
        <f t="shared" si="49"/>
        <v>0</v>
      </c>
      <c r="AC109" s="132">
        <f t="shared" si="38"/>
        <v>0</v>
      </c>
      <c r="AD109" s="133">
        <f t="shared" si="39"/>
        <v>0</v>
      </c>
      <c r="AE109" s="183">
        <f t="shared" si="40"/>
        <v>0</v>
      </c>
      <c r="AF109" s="123" t="e">
        <f t="shared" si="41"/>
        <v>#DIV/0!</v>
      </c>
      <c r="AG109" s="124"/>
      <c r="AH109" s="99"/>
      <c r="AI109" s="99"/>
    </row>
    <row r="110" spans="1:35" ht="15" customHeight="1">
      <c r="A110" s="185" t="s">
        <v>199</v>
      </c>
      <c r="B110" s="186"/>
      <c r="C110" s="187"/>
      <c r="D110" s="188"/>
      <c r="E110" s="189">
        <f aca="true" t="shared" si="50" ref="E110:AB110">E99</f>
        <v>0</v>
      </c>
      <c r="F110" s="190">
        <f t="shared" si="50"/>
        <v>0</v>
      </c>
      <c r="G110" s="191">
        <f t="shared" si="50"/>
        <v>0</v>
      </c>
      <c r="H110" s="155">
        <f t="shared" si="50"/>
        <v>0</v>
      </c>
      <c r="I110" s="157">
        <f t="shared" si="50"/>
        <v>0</v>
      </c>
      <c r="J110" s="208">
        <f t="shared" si="50"/>
        <v>0</v>
      </c>
      <c r="K110" s="192">
        <f t="shared" si="50"/>
        <v>0</v>
      </c>
      <c r="L110" s="190">
        <f t="shared" si="50"/>
        <v>0</v>
      </c>
      <c r="M110" s="193">
        <f t="shared" si="50"/>
        <v>0</v>
      </c>
      <c r="N110" s="189">
        <f t="shared" si="50"/>
        <v>0</v>
      </c>
      <c r="O110" s="190">
        <f t="shared" si="50"/>
        <v>0</v>
      </c>
      <c r="P110" s="193">
        <f t="shared" si="50"/>
        <v>0</v>
      </c>
      <c r="Q110" s="192">
        <f t="shared" si="50"/>
        <v>0</v>
      </c>
      <c r="R110" s="190">
        <f t="shared" si="50"/>
        <v>0</v>
      </c>
      <c r="S110" s="193">
        <f t="shared" si="50"/>
        <v>0</v>
      </c>
      <c r="T110" s="189">
        <f t="shared" si="50"/>
        <v>0</v>
      </c>
      <c r="U110" s="190">
        <f t="shared" si="50"/>
        <v>0</v>
      </c>
      <c r="V110" s="193">
        <f t="shared" si="50"/>
        <v>0</v>
      </c>
      <c r="W110" s="192">
        <f t="shared" si="50"/>
        <v>0</v>
      </c>
      <c r="X110" s="190">
        <f t="shared" si="50"/>
        <v>0</v>
      </c>
      <c r="Y110" s="193">
        <f t="shared" si="50"/>
        <v>0</v>
      </c>
      <c r="Z110" s="189">
        <f t="shared" si="50"/>
        <v>0</v>
      </c>
      <c r="AA110" s="190">
        <f t="shared" si="50"/>
        <v>0</v>
      </c>
      <c r="AB110" s="193">
        <f t="shared" si="50"/>
        <v>0</v>
      </c>
      <c r="AC110" s="189">
        <f t="shared" si="38"/>
        <v>0</v>
      </c>
      <c r="AD110" s="194">
        <f t="shared" si="39"/>
        <v>0</v>
      </c>
      <c r="AE110" s="193">
        <f t="shared" si="40"/>
        <v>0</v>
      </c>
      <c r="AF110" s="249" t="e">
        <f t="shared" si="41"/>
        <v>#DIV/0!</v>
      </c>
      <c r="AG110" s="196"/>
      <c r="AH110" s="99"/>
      <c r="AI110" s="99"/>
    </row>
    <row r="111" spans="1:35" ht="30" customHeight="1">
      <c r="A111" s="246" t="s">
        <v>97</v>
      </c>
      <c r="B111" s="247" t="s">
        <v>26</v>
      </c>
      <c r="C111" s="250" t="s">
        <v>200</v>
      </c>
      <c r="D111" s="251"/>
      <c r="E111" s="252"/>
      <c r="F111" s="253"/>
      <c r="G111" s="253"/>
      <c r="H111" s="252"/>
      <c r="I111" s="253"/>
      <c r="J111" s="253"/>
      <c r="K111" s="253"/>
      <c r="L111" s="253"/>
      <c r="M111" s="254"/>
      <c r="N111" s="252"/>
      <c r="O111" s="253"/>
      <c r="P111" s="254"/>
      <c r="Q111" s="253"/>
      <c r="R111" s="253"/>
      <c r="S111" s="254"/>
      <c r="T111" s="252"/>
      <c r="U111" s="253"/>
      <c r="V111" s="254"/>
      <c r="W111" s="253"/>
      <c r="X111" s="253"/>
      <c r="Y111" s="254"/>
      <c r="Z111" s="252"/>
      <c r="AA111" s="253"/>
      <c r="AB111" s="253"/>
      <c r="AC111" s="240"/>
      <c r="AD111" s="241"/>
      <c r="AE111" s="241"/>
      <c r="AF111" s="255"/>
      <c r="AG111" s="256"/>
      <c r="AH111" s="99"/>
      <c r="AI111" s="99"/>
    </row>
    <row r="112" spans="1:35" ht="30" customHeight="1">
      <c r="A112" s="257" t="s">
        <v>102</v>
      </c>
      <c r="B112" s="258" t="s">
        <v>103</v>
      </c>
      <c r="C112" s="259" t="s">
        <v>201</v>
      </c>
      <c r="D112" s="260"/>
      <c r="E112" s="261"/>
      <c r="F112" s="262"/>
      <c r="G112" s="263">
        <f>E112*F112</f>
        <v>0</v>
      </c>
      <c r="H112" s="261"/>
      <c r="I112" s="262"/>
      <c r="J112" s="264">
        <f>H112*I112</f>
        <v>0</v>
      </c>
      <c r="K112" s="265"/>
      <c r="L112" s="262"/>
      <c r="M112" s="264">
        <f>K112*L112</f>
        <v>0</v>
      </c>
      <c r="N112" s="261"/>
      <c r="O112" s="262"/>
      <c r="P112" s="264">
        <f>N112*O112</f>
        <v>0</v>
      </c>
      <c r="Q112" s="265"/>
      <c r="R112" s="262"/>
      <c r="S112" s="264">
        <f>Q112*R112</f>
        <v>0</v>
      </c>
      <c r="T112" s="261"/>
      <c r="U112" s="262"/>
      <c r="V112" s="264">
        <f>T112*U112</f>
        <v>0</v>
      </c>
      <c r="W112" s="265"/>
      <c r="X112" s="262"/>
      <c r="Y112" s="264">
        <f>W112*X112</f>
        <v>0</v>
      </c>
      <c r="Z112" s="261"/>
      <c r="AA112" s="262"/>
      <c r="AB112" s="264">
        <f>Z112*AA112</f>
        <v>0</v>
      </c>
      <c r="AC112" s="266">
        <f>G112+M112+S112+Y112</f>
        <v>0</v>
      </c>
      <c r="AD112" s="267">
        <f>J112+P112+V112+AB112</f>
        <v>0</v>
      </c>
      <c r="AE112" s="268">
        <f>AC112-AD112</f>
        <v>0</v>
      </c>
      <c r="AF112" s="269" t="e">
        <f>AE112/AC112</f>
        <v>#DIV/0!</v>
      </c>
      <c r="AG112" s="270"/>
      <c r="AH112" s="99"/>
      <c r="AI112" s="99"/>
    </row>
    <row r="113" spans="1:35" ht="30" customHeight="1">
      <c r="A113" s="113" t="s">
        <v>102</v>
      </c>
      <c r="B113" s="271" t="s">
        <v>106</v>
      </c>
      <c r="C113" s="272" t="s">
        <v>296</v>
      </c>
      <c r="D113" s="273" t="s">
        <v>362</v>
      </c>
      <c r="E113" s="117">
        <v>2</v>
      </c>
      <c r="F113" s="118">
        <v>11000</v>
      </c>
      <c r="G113" s="119">
        <f>E113*F113</f>
        <v>22000</v>
      </c>
      <c r="H113" s="117">
        <v>2</v>
      </c>
      <c r="I113" s="118">
        <v>11000</v>
      </c>
      <c r="J113" s="138">
        <f>H113*I113</f>
        <v>22000</v>
      </c>
      <c r="K113" s="205"/>
      <c r="L113" s="118"/>
      <c r="M113" s="138">
        <f>K113*L113</f>
        <v>0</v>
      </c>
      <c r="N113" s="117"/>
      <c r="O113" s="118"/>
      <c r="P113" s="138">
        <f>N113*O113</f>
        <v>0</v>
      </c>
      <c r="Q113" s="205"/>
      <c r="R113" s="118"/>
      <c r="S113" s="138">
        <f>Q113*R113</f>
        <v>0</v>
      </c>
      <c r="T113" s="117"/>
      <c r="U113" s="118"/>
      <c r="V113" s="138">
        <f>T113*U113</f>
        <v>0</v>
      </c>
      <c r="W113" s="205"/>
      <c r="X113" s="118"/>
      <c r="Y113" s="138">
        <f>W113*X113</f>
        <v>0</v>
      </c>
      <c r="Z113" s="117"/>
      <c r="AA113" s="118"/>
      <c r="AB113" s="138">
        <f>Z113*AA113</f>
        <v>0</v>
      </c>
      <c r="AC113" s="120">
        <f>G113+M113+S113+Y113</f>
        <v>22000</v>
      </c>
      <c r="AD113" s="121">
        <f>J113+P113+V113+AB113</f>
        <v>22000</v>
      </c>
      <c r="AE113" s="181">
        <f>AC113-AD113</f>
        <v>0</v>
      </c>
      <c r="AF113" s="274">
        <f>AE113/AC113</f>
        <v>0</v>
      </c>
      <c r="AG113" s="275"/>
      <c r="AH113" s="99"/>
      <c r="AI113" s="99"/>
    </row>
    <row r="114" spans="1:35" ht="30" customHeight="1">
      <c r="A114" s="113" t="s">
        <v>102</v>
      </c>
      <c r="B114" s="271" t="s">
        <v>107</v>
      </c>
      <c r="C114" s="412" t="s">
        <v>298</v>
      </c>
      <c r="D114" s="273" t="s">
        <v>362</v>
      </c>
      <c r="E114" s="117">
        <v>2</v>
      </c>
      <c r="F114" s="118">
        <v>12000</v>
      </c>
      <c r="G114" s="119">
        <f>E114*F114</f>
        <v>24000</v>
      </c>
      <c r="H114" s="117">
        <v>2</v>
      </c>
      <c r="I114" s="118">
        <v>12000</v>
      </c>
      <c r="J114" s="138">
        <f>H114*I114</f>
        <v>24000</v>
      </c>
      <c r="K114" s="205"/>
      <c r="L114" s="118"/>
      <c r="M114" s="138">
        <f>K114*L114</f>
        <v>0</v>
      </c>
      <c r="N114" s="117"/>
      <c r="O114" s="118"/>
      <c r="P114" s="138">
        <f>N114*O114</f>
        <v>0</v>
      </c>
      <c r="Q114" s="205"/>
      <c r="R114" s="118"/>
      <c r="S114" s="138">
        <f>Q114*R114</f>
        <v>0</v>
      </c>
      <c r="T114" s="117"/>
      <c r="U114" s="118"/>
      <c r="V114" s="138">
        <f>T114*U114</f>
        <v>0</v>
      </c>
      <c r="W114" s="205"/>
      <c r="X114" s="118"/>
      <c r="Y114" s="138">
        <f>W114*X114</f>
        <v>0</v>
      </c>
      <c r="Z114" s="117"/>
      <c r="AA114" s="118"/>
      <c r="AB114" s="138">
        <f>Z114*AA114</f>
        <v>0</v>
      </c>
      <c r="AC114" s="120">
        <f>G114+M114+S114+Y114</f>
        <v>24000</v>
      </c>
      <c r="AD114" s="121">
        <f>J114+P114+V114+AB114</f>
        <v>24000</v>
      </c>
      <c r="AE114" s="181">
        <f>AC114-AD114</f>
        <v>0</v>
      </c>
      <c r="AF114" s="274">
        <f>AE114/AC114</f>
        <v>0</v>
      </c>
      <c r="AG114" s="275"/>
      <c r="AH114" s="99"/>
      <c r="AI114" s="99"/>
    </row>
    <row r="115" spans="1:35" ht="30" customHeight="1">
      <c r="A115" s="139" t="s">
        <v>102</v>
      </c>
      <c r="B115" s="276" t="s">
        <v>185</v>
      </c>
      <c r="C115" s="277" t="s">
        <v>202</v>
      </c>
      <c r="D115" s="278"/>
      <c r="E115" s="143"/>
      <c r="F115" s="144"/>
      <c r="G115" s="145">
        <f>E115*F115</f>
        <v>0</v>
      </c>
      <c r="H115" s="143"/>
      <c r="I115" s="144"/>
      <c r="J115" s="146">
        <f>H115*I115</f>
        <v>0</v>
      </c>
      <c r="K115" s="207"/>
      <c r="L115" s="144"/>
      <c r="M115" s="146">
        <f>K115*L115</f>
        <v>0</v>
      </c>
      <c r="N115" s="143"/>
      <c r="O115" s="144"/>
      <c r="P115" s="146">
        <f>N115*O115</f>
        <v>0</v>
      </c>
      <c r="Q115" s="207"/>
      <c r="R115" s="144"/>
      <c r="S115" s="146">
        <f>Q115*R115</f>
        <v>0</v>
      </c>
      <c r="T115" s="143"/>
      <c r="U115" s="144"/>
      <c r="V115" s="146">
        <f>T115*U115</f>
        <v>0</v>
      </c>
      <c r="W115" s="207"/>
      <c r="X115" s="144"/>
      <c r="Y115" s="146">
        <f>W115*X115</f>
        <v>0</v>
      </c>
      <c r="Z115" s="143"/>
      <c r="AA115" s="144"/>
      <c r="AB115" s="146">
        <f>Z115*AA115</f>
        <v>0</v>
      </c>
      <c r="AC115" s="132">
        <f>G115+M115+S115+Y115</f>
        <v>0</v>
      </c>
      <c r="AD115" s="133">
        <f>J115+P115+V115+AB115</f>
        <v>0</v>
      </c>
      <c r="AE115" s="183">
        <f>AC115-AD115</f>
        <v>0</v>
      </c>
      <c r="AF115" s="274" t="e">
        <f>AE115/AC115</f>
        <v>#DIV/0!</v>
      </c>
      <c r="AG115" s="275"/>
      <c r="AH115" s="99"/>
      <c r="AI115" s="99"/>
    </row>
    <row r="116" spans="1:35" ht="15" customHeight="1">
      <c r="A116" s="279" t="s">
        <v>203</v>
      </c>
      <c r="B116" s="280"/>
      <c r="C116" s="281"/>
      <c r="D116" s="282"/>
      <c r="E116" s="283">
        <f aca="true" t="shared" si="51" ref="E116:AB116">SUM(E112:E115)</f>
        <v>4</v>
      </c>
      <c r="F116" s="284">
        <f t="shared" si="51"/>
        <v>23000</v>
      </c>
      <c r="G116" s="285">
        <f t="shared" si="51"/>
        <v>46000</v>
      </c>
      <c r="H116" s="286">
        <f t="shared" si="51"/>
        <v>4</v>
      </c>
      <c r="I116" s="287">
        <f t="shared" si="51"/>
        <v>23000</v>
      </c>
      <c r="J116" s="288">
        <f t="shared" si="51"/>
        <v>46000</v>
      </c>
      <c r="K116" s="289">
        <f t="shared" si="51"/>
        <v>0</v>
      </c>
      <c r="L116" s="284">
        <f t="shared" si="51"/>
        <v>0</v>
      </c>
      <c r="M116" s="290">
        <f t="shared" si="51"/>
        <v>0</v>
      </c>
      <c r="N116" s="283">
        <f t="shared" si="51"/>
        <v>0</v>
      </c>
      <c r="O116" s="284">
        <f t="shared" si="51"/>
        <v>0</v>
      </c>
      <c r="P116" s="290">
        <f t="shared" si="51"/>
        <v>0</v>
      </c>
      <c r="Q116" s="289">
        <f t="shared" si="51"/>
        <v>0</v>
      </c>
      <c r="R116" s="284">
        <f t="shared" si="51"/>
        <v>0</v>
      </c>
      <c r="S116" s="290">
        <f t="shared" si="51"/>
        <v>0</v>
      </c>
      <c r="T116" s="283">
        <f t="shared" si="51"/>
        <v>0</v>
      </c>
      <c r="U116" s="284">
        <f t="shared" si="51"/>
        <v>0</v>
      </c>
      <c r="V116" s="290">
        <f t="shared" si="51"/>
        <v>0</v>
      </c>
      <c r="W116" s="289">
        <f t="shared" si="51"/>
        <v>0</v>
      </c>
      <c r="X116" s="284">
        <f t="shared" si="51"/>
        <v>0</v>
      </c>
      <c r="Y116" s="290">
        <f t="shared" si="51"/>
        <v>0</v>
      </c>
      <c r="Z116" s="283">
        <f t="shared" si="51"/>
        <v>0</v>
      </c>
      <c r="AA116" s="284">
        <f t="shared" si="51"/>
        <v>0</v>
      </c>
      <c r="AB116" s="290">
        <f t="shared" si="51"/>
        <v>0</v>
      </c>
      <c r="AC116" s="189">
        <f>G116+M116+S116+Y116</f>
        <v>46000</v>
      </c>
      <c r="AD116" s="194">
        <f>J116+P116+V116+AB116</f>
        <v>46000</v>
      </c>
      <c r="AE116" s="193">
        <f>AC116-AD116</f>
        <v>0</v>
      </c>
      <c r="AF116" s="249">
        <f>AE116/AC116</f>
        <v>0</v>
      </c>
      <c r="AG116" s="196"/>
      <c r="AH116" s="99"/>
      <c r="AI116" s="99"/>
    </row>
    <row r="117" spans="1:35" ht="15" customHeight="1" thickBot="1">
      <c r="A117" s="246" t="s">
        <v>97</v>
      </c>
      <c r="B117" s="291" t="s">
        <v>27</v>
      </c>
      <c r="C117" s="165" t="s">
        <v>204</v>
      </c>
      <c r="D117" s="292"/>
      <c r="E117" s="89"/>
      <c r="F117" s="90"/>
      <c r="G117" s="90"/>
      <c r="H117" s="89"/>
      <c r="I117" s="90"/>
      <c r="J117" s="94"/>
      <c r="K117" s="90"/>
      <c r="L117" s="90"/>
      <c r="M117" s="94"/>
      <c r="N117" s="89"/>
      <c r="O117" s="90"/>
      <c r="P117" s="94"/>
      <c r="Q117" s="90"/>
      <c r="R117" s="90"/>
      <c r="S117" s="94"/>
      <c r="T117" s="89"/>
      <c r="U117" s="90"/>
      <c r="V117" s="94"/>
      <c r="W117" s="90"/>
      <c r="X117" s="90"/>
      <c r="Y117" s="94"/>
      <c r="Z117" s="89"/>
      <c r="AA117" s="90"/>
      <c r="AB117" s="90"/>
      <c r="AC117" s="240"/>
      <c r="AD117" s="241"/>
      <c r="AE117" s="241"/>
      <c r="AF117" s="255"/>
      <c r="AG117" s="256"/>
      <c r="AH117" s="99"/>
      <c r="AI117" s="99"/>
    </row>
    <row r="118" spans="1:35" ht="40.5" customHeight="1">
      <c r="A118" s="293" t="s">
        <v>102</v>
      </c>
      <c r="B118" s="294" t="s">
        <v>103</v>
      </c>
      <c r="C118" s="295" t="s">
        <v>301</v>
      </c>
      <c r="D118" s="296" t="s">
        <v>122</v>
      </c>
      <c r="E118" s="297">
        <v>1</v>
      </c>
      <c r="F118" s="298">
        <v>20000</v>
      </c>
      <c r="G118" s="299">
        <v>20000</v>
      </c>
      <c r="H118" s="261">
        <v>1</v>
      </c>
      <c r="I118" s="262">
        <v>30504</v>
      </c>
      <c r="J118" s="264">
        <f>H118*I118</f>
        <v>30504</v>
      </c>
      <c r="K118" s="300"/>
      <c r="L118" s="298"/>
      <c r="M118" s="301">
        <f>K118*L118</f>
        <v>0</v>
      </c>
      <c r="N118" s="297"/>
      <c r="O118" s="298"/>
      <c r="P118" s="301">
        <f>N118*O118</f>
        <v>0</v>
      </c>
      <c r="Q118" s="300"/>
      <c r="R118" s="298"/>
      <c r="S118" s="301">
        <f>Q118*R118</f>
        <v>0</v>
      </c>
      <c r="T118" s="297"/>
      <c r="U118" s="298"/>
      <c r="V118" s="301">
        <f>T118*U118</f>
        <v>0</v>
      </c>
      <c r="W118" s="300"/>
      <c r="X118" s="298"/>
      <c r="Y118" s="301">
        <f>W118*X118</f>
        <v>0</v>
      </c>
      <c r="Z118" s="297"/>
      <c r="AA118" s="298"/>
      <c r="AB118" s="301">
        <f>Z118*AA118</f>
        <v>0</v>
      </c>
      <c r="AC118" s="266">
        <f>G118+M118+S118+Y118</f>
        <v>20000</v>
      </c>
      <c r="AD118" s="267">
        <f>J118+P118+V118+AB118</f>
        <v>30504</v>
      </c>
      <c r="AE118" s="268">
        <f>AC118-AD118</f>
        <v>-10504</v>
      </c>
      <c r="AF118" s="269">
        <f>AE118/AC118</f>
        <v>-0.5252</v>
      </c>
      <c r="AG118" s="270"/>
      <c r="AH118" s="99"/>
      <c r="AI118" s="99"/>
    </row>
    <row r="119" spans="1:35" ht="30" customHeight="1" thickBot="1">
      <c r="A119" s="302" t="s">
        <v>102</v>
      </c>
      <c r="B119" s="294" t="s">
        <v>106</v>
      </c>
      <c r="C119" s="303" t="s">
        <v>205</v>
      </c>
      <c r="D119" s="128"/>
      <c r="E119" s="129"/>
      <c r="F119" s="130"/>
      <c r="G119" s="119">
        <f>E119*F119</f>
        <v>0</v>
      </c>
      <c r="H119" s="129"/>
      <c r="I119" s="130"/>
      <c r="J119" s="138">
        <f>H119*I119</f>
        <v>0</v>
      </c>
      <c r="K119" s="227"/>
      <c r="L119" s="130"/>
      <c r="M119" s="228">
        <f>K119*L119</f>
        <v>0</v>
      </c>
      <c r="N119" s="129"/>
      <c r="O119" s="130"/>
      <c r="P119" s="228">
        <f>N119*O119</f>
        <v>0</v>
      </c>
      <c r="Q119" s="227"/>
      <c r="R119" s="130"/>
      <c r="S119" s="228">
        <f>Q119*R119</f>
        <v>0</v>
      </c>
      <c r="T119" s="129"/>
      <c r="U119" s="130"/>
      <c r="V119" s="228">
        <f>T119*U119</f>
        <v>0</v>
      </c>
      <c r="W119" s="227"/>
      <c r="X119" s="130"/>
      <c r="Y119" s="228">
        <f>W119*X119</f>
        <v>0</v>
      </c>
      <c r="Z119" s="129"/>
      <c r="AA119" s="130"/>
      <c r="AB119" s="228">
        <f>Z119*AA119</f>
        <v>0</v>
      </c>
      <c r="AC119" s="132">
        <f>G119+M119+S119+Y119</f>
        <v>0</v>
      </c>
      <c r="AD119" s="133">
        <f>J119+P119+V119+AB119</f>
        <v>0</v>
      </c>
      <c r="AE119" s="183">
        <f>AC119-AD119</f>
        <v>0</v>
      </c>
      <c r="AF119" s="274" t="e">
        <f>AE119/AC119</f>
        <v>#DIV/0!</v>
      </c>
      <c r="AG119" s="275"/>
      <c r="AH119" s="99"/>
      <c r="AI119" s="99"/>
    </row>
    <row r="120" spans="1:35" ht="15" customHeight="1">
      <c r="A120" s="185" t="s">
        <v>206</v>
      </c>
      <c r="B120" s="186"/>
      <c r="C120" s="187"/>
      <c r="D120" s="188"/>
      <c r="E120" s="189">
        <f aca="true" t="shared" si="52" ref="E120:AB120">SUM(E118:E119)</f>
        <v>1</v>
      </c>
      <c r="F120" s="190">
        <f t="shared" si="52"/>
        <v>20000</v>
      </c>
      <c r="G120" s="191">
        <f t="shared" si="52"/>
        <v>20000</v>
      </c>
      <c r="H120" s="155">
        <f t="shared" si="52"/>
        <v>1</v>
      </c>
      <c r="I120" s="157">
        <f t="shared" si="52"/>
        <v>30504</v>
      </c>
      <c r="J120" s="208">
        <f t="shared" si="52"/>
        <v>30504</v>
      </c>
      <c r="K120" s="192">
        <f t="shared" si="52"/>
        <v>0</v>
      </c>
      <c r="L120" s="190">
        <f t="shared" si="52"/>
        <v>0</v>
      </c>
      <c r="M120" s="193">
        <f t="shared" si="52"/>
        <v>0</v>
      </c>
      <c r="N120" s="189">
        <f t="shared" si="52"/>
        <v>0</v>
      </c>
      <c r="O120" s="190">
        <f t="shared" si="52"/>
        <v>0</v>
      </c>
      <c r="P120" s="193">
        <f t="shared" si="52"/>
        <v>0</v>
      </c>
      <c r="Q120" s="192">
        <f t="shared" si="52"/>
        <v>0</v>
      </c>
      <c r="R120" s="190">
        <f t="shared" si="52"/>
        <v>0</v>
      </c>
      <c r="S120" s="193">
        <f t="shared" si="52"/>
        <v>0</v>
      </c>
      <c r="T120" s="189">
        <f t="shared" si="52"/>
        <v>0</v>
      </c>
      <c r="U120" s="190">
        <f t="shared" si="52"/>
        <v>0</v>
      </c>
      <c r="V120" s="193">
        <f t="shared" si="52"/>
        <v>0</v>
      </c>
      <c r="W120" s="192">
        <f t="shared" si="52"/>
        <v>0</v>
      </c>
      <c r="X120" s="190">
        <f t="shared" si="52"/>
        <v>0</v>
      </c>
      <c r="Y120" s="193">
        <f t="shared" si="52"/>
        <v>0</v>
      </c>
      <c r="Z120" s="189">
        <f t="shared" si="52"/>
        <v>0</v>
      </c>
      <c r="AA120" s="190">
        <f t="shared" si="52"/>
        <v>0</v>
      </c>
      <c r="AB120" s="193">
        <f t="shared" si="52"/>
        <v>0</v>
      </c>
      <c r="AC120" s="155">
        <f>G120+M120+S120+Y120</f>
        <v>20000</v>
      </c>
      <c r="AD120" s="160">
        <f>J120+P120+V120+AB120</f>
        <v>30504</v>
      </c>
      <c r="AE120" s="208">
        <f>AC120-AD120</f>
        <v>-10504</v>
      </c>
      <c r="AF120" s="304">
        <f>AE120/AC120</f>
        <v>-0.5252</v>
      </c>
      <c r="AG120" s="305"/>
      <c r="AH120" s="99"/>
      <c r="AI120" s="99"/>
    </row>
    <row r="121" spans="1:35" ht="54.75" customHeight="1">
      <c r="A121" s="306" t="s">
        <v>97</v>
      </c>
      <c r="B121" s="291" t="s">
        <v>28</v>
      </c>
      <c r="C121" s="165" t="s">
        <v>207</v>
      </c>
      <c r="D121" s="292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4"/>
      <c r="AC121" s="240"/>
      <c r="AD121" s="241"/>
      <c r="AE121" s="241"/>
      <c r="AF121" s="255"/>
      <c r="AG121" s="256"/>
      <c r="AH121" s="99"/>
      <c r="AI121" s="99"/>
    </row>
    <row r="122" spans="1:35" ht="30" customHeight="1">
      <c r="A122" s="293" t="s">
        <v>102</v>
      </c>
      <c r="B122" s="294" t="s">
        <v>103</v>
      </c>
      <c r="C122" s="295" t="s">
        <v>208</v>
      </c>
      <c r="D122" s="296" t="s">
        <v>209</v>
      </c>
      <c r="E122" s="297"/>
      <c r="F122" s="298"/>
      <c r="G122" s="299">
        <f>E122*F122</f>
        <v>0</v>
      </c>
      <c r="H122" s="261"/>
      <c r="I122" s="262"/>
      <c r="J122" s="264">
        <f>H122*I122</f>
        <v>0</v>
      </c>
      <c r="K122" s="300"/>
      <c r="L122" s="298"/>
      <c r="M122" s="301">
        <f>K122*L122</f>
        <v>0</v>
      </c>
      <c r="N122" s="297"/>
      <c r="O122" s="298"/>
      <c r="P122" s="301">
        <f>N122*O122</f>
        <v>0</v>
      </c>
      <c r="Q122" s="300"/>
      <c r="R122" s="298"/>
      <c r="S122" s="301">
        <f>Q122*R122</f>
        <v>0</v>
      </c>
      <c r="T122" s="297"/>
      <c r="U122" s="298"/>
      <c r="V122" s="301">
        <f>T122*U122</f>
        <v>0</v>
      </c>
      <c r="W122" s="300"/>
      <c r="X122" s="298"/>
      <c r="Y122" s="301">
        <f>W122*X122</f>
        <v>0</v>
      </c>
      <c r="Z122" s="297"/>
      <c r="AA122" s="298"/>
      <c r="AB122" s="301">
        <f>Z122*AA122</f>
        <v>0</v>
      </c>
      <c r="AC122" s="266">
        <f>G122+M122+S122+Y122</f>
        <v>0</v>
      </c>
      <c r="AD122" s="267">
        <f>J122+P122+V122+AB122</f>
        <v>0</v>
      </c>
      <c r="AE122" s="268">
        <f>AC122-AD122</f>
        <v>0</v>
      </c>
      <c r="AF122" s="274" t="e">
        <f>AE122/AC122</f>
        <v>#DIV/0!</v>
      </c>
      <c r="AG122" s="275"/>
      <c r="AH122" s="99"/>
      <c r="AI122" s="99"/>
    </row>
    <row r="123" spans="1:35" ht="30" customHeight="1" thickBot="1">
      <c r="A123" s="302" t="s">
        <v>102</v>
      </c>
      <c r="B123" s="294" t="s">
        <v>106</v>
      </c>
      <c r="C123" s="303" t="s">
        <v>208</v>
      </c>
      <c r="D123" s="128" t="s">
        <v>209</v>
      </c>
      <c r="E123" s="129"/>
      <c r="F123" s="130"/>
      <c r="G123" s="119">
        <f>E123*F123</f>
        <v>0</v>
      </c>
      <c r="H123" s="129"/>
      <c r="I123" s="130"/>
      <c r="J123" s="138">
        <f>H123*I123</f>
        <v>0</v>
      </c>
      <c r="K123" s="227"/>
      <c r="L123" s="130"/>
      <c r="M123" s="228">
        <f>K123*L123</f>
        <v>0</v>
      </c>
      <c r="N123" s="129"/>
      <c r="O123" s="130"/>
      <c r="P123" s="228">
        <f>N123*O123</f>
        <v>0</v>
      </c>
      <c r="Q123" s="227"/>
      <c r="R123" s="130"/>
      <c r="S123" s="228">
        <f>Q123*R123</f>
        <v>0</v>
      </c>
      <c r="T123" s="129"/>
      <c r="U123" s="130"/>
      <c r="V123" s="228">
        <f>T123*U123</f>
        <v>0</v>
      </c>
      <c r="W123" s="227"/>
      <c r="X123" s="130"/>
      <c r="Y123" s="228">
        <f>W123*X123</f>
        <v>0</v>
      </c>
      <c r="Z123" s="129"/>
      <c r="AA123" s="130"/>
      <c r="AB123" s="228">
        <f>Z123*AA123</f>
        <v>0</v>
      </c>
      <c r="AC123" s="132">
        <f>G123+M123+S123+Y123</f>
        <v>0</v>
      </c>
      <c r="AD123" s="133">
        <f>J123+P123+V123+AB123</f>
        <v>0</v>
      </c>
      <c r="AE123" s="183">
        <f>AC123-AD123</f>
        <v>0</v>
      </c>
      <c r="AF123" s="274" t="e">
        <f>AE123/AC123</f>
        <v>#DIV/0!</v>
      </c>
      <c r="AG123" s="275"/>
      <c r="AH123" s="99"/>
      <c r="AI123" s="99"/>
    </row>
    <row r="124" spans="1:35" ht="42" customHeight="1" thickBot="1">
      <c r="A124" s="466" t="s">
        <v>210</v>
      </c>
      <c r="B124" s="467"/>
      <c r="C124" s="468"/>
      <c r="D124" s="307"/>
      <c r="E124" s="308">
        <f aca="true" t="shared" si="53" ref="E124:AB124">SUM(E122:E123)</f>
        <v>0</v>
      </c>
      <c r="F124" s="309">
        <f t="shared" si="53"/>
        <v>0</v>
      </c>
      <c r="G124" s="310">
        <f t="shared" si="53"/>
        <v>0</v>
      </c>
      <c r="H124" s="311">
        <f t="shared" si="53"/>
        <v>0</v>
      </c>
      <c r="I124" s="312">
        <f t="shared" si="53"/>
        <v>0</v>
      </c>
      <c r="J124" s="312">
        <f t="shared" si="53"/>
        <v>0</v>
      </c>
      <c r="K124" s="313">
        <f t="shared" si="53"/>
        <v>0</v>
      </c>
      <c r="L124" s="309">
        <f t="shared" si="53"/>
        <v>0</v>
      </c>
      <c r="M124" s="309">
        <f t="shared" si="53"/>
        <v>0</v>
      </c>
      <c r="N124" s="308">
        <f t="shared" si="53"/>
        <v>0</v>
      </c>
      <c r="O124" s="309">
        <f t="shared" si="53"/>
        <v>0</v>
      </c>
      <c r="P124" s="309">
        <f t="shared" si="53"/>
        <v>0</v>
      </c>
      <c r="Q124" s="313">
        <f t="shared" si="53"/>
        <v>0</v>
      </c>
      <c r="R124" s="309">
        <f t="shared" si="53"/>
        <v>0</v>
      </c>
      <c r="S124" s="309">
        <f t="shared" si="53"/>
        <v>0</v>
      </c>
      <c r="T124" s="308">
        <f t="shared" si="53"/>
        <v>0</v>
      </c>
      <c r="U124" s="309">
        <f t="shared" si="53"/>
        <v>0</v>
      </c>
      <c r="V124" s="309">
        <f t="shared" si="53"/>
        <v>0</v>
      </c>
      <c r="W124" s="313">
        <f t="shared" si="53"/>
        <v>0</v>
      </c>
      <c r="X124" s="309">
        <f t="shared" si="53"/>
        <v>0</v>
      </c>
      <c r="Y124" s="309">
        <f t="shared" si="53"/>
        <v>0</v>
      </c>
      <c r="Z124" s="308">
        <f t="shared" si="53"/>
        <v>0</v>
      </c>
      <c r="AA124" s="309">
        <f t="shared" si="53"/>
        <v>0</v>
      </c>
      <c r="AB124" s="309">
        <f t="shared" si="53"/>
        <v>0</v>
      </c>
      <c r="AC124" s="155">
        <f>G124+M124+S124+Y124</f>
        <v>0</v>
      </c>
      <c r="AD124" s="160">
        <f>J124+P124+V124+AB124</f>
        <v>0</v>
      </c>
      <c r="AE124" s="208">
        <f>AC124-AD124</f>
        <v>0</v>
      </c>
      <c r="AF124" s="314" t="e">
        <f>AE124/AC124</f>
        <v>#DIV/0!</v>
      </c>
      <c r="AG124" s="315"/>
      <c r="AH124" s="99"/>
      <c r="AI124" s="99"/>
    </row>
    <row r="125" spans="1:35" ht="15.75" customHeight="1" thickBot="1">
      <c r="A125" s="197" t="s">
        <v>97</v>
      </c>
      <c r="B125" s="247" t="s">
        <v>29</v>
      </c>
      <c r="C125" s="250" t="s">
        <v>211</v>
      </c>
      <c r="D125" s="316"/>
      <c r="E125" s="317"/>
      <c r="F125" s="318"/>
      <c r="G125" s="318"/>
      <c r="H125" s="317"/>
      <c r="I125" s="318"/>
      <c r="J125" s="318"/>
      <c r="K125" s="318"/>
      <c r="L125" s="318"/>
      <c r="M125" s="319"/>
      <c r="N125" s="317"/>
      <c r="O125" s="318"/>
      <c r="P125" s="319"/>
      <c r="Q125" s="318"/>
      <c r="R125" s="318"/>
      <c r="S125" s="319"/>
      <c r="T125" s="317"/>
      <c r="U125" s="318"/>
      <c r="V125" s="319"/>
      <c r="W125" s="318"/>
      <c r="X125" s="318"/>
      <c r="Y125" s="319"/>
      <c r="Z125" s="317"/>
      <c r="AA125" s="318"/>
      <c r="AB125" s="319"/>
      <c r="AC125" s="317"/>
      <c r="AD125" s="318"/>
      <c r="AE125" s="318"/>
      <c r="AF125" s="255"/>
      <c r="AG125" s="256"/>
      <c r="AH125" s="99"/>
      <c r="AI125" s="99"/>
    </row>
    <row r="126" spans="1:35" ht="30" customHeight="1">
      <c r="A126" s="257" t="s">
        <v>102</v>
      </c>
      <c r="B126" s="258" t="s">
        <v>103</v>
      </c>
      <c r="C126" s="259" t="s">
        <v>212</v>
      </c>
      <c r="D126" s="260" t="s">
        <v>213</v>
      </c>
      <c r="E126" s="261"/>
      <c r="F126" s="262"/>
      <c r="G126" s="263">
        <f>E126*F126</f>
        <v>0</v>
      </c>
      <c r="H126" s="261"/>
      <c r="I126" s="262"/>
      <c r="J126" s="264">
        <f>H126*I126</f>
        <v>0</v>
      </c>
      <c r="K126" s="265"/>
      <c r="L126" s="262"/>
      <c r="M126" s="264">
        <f>K126*L126</f>
        <v>0</v>
      </c>
      <c r="N126" s="261"/>
      <c r="O126" s="262"/>
      <c r="P126" s="264">
        <f>N126*O126</f>
        <v>0</v>
      </c>
      <c r="Q126" s="265"/>
      <c r="R126" s="262"/>
      <c r="S126" s="264">
        <f>Q126*R126</f>
        <v>0</v>
      </c>
      <c r="T126" s="261"/>
      <c r="U126" s="262"/>
      <c r="V126" s="264">
        <f>T126*U126</f>
        <v>0</v>
      </c>
      <c r="W126" s="265"/>
      <c r="X126" s="262"/>
      <c r="Y126" s="264">
        <f>W126*X126</f>
        <v>0</v>
      </c>
      <c r="Z126" s="261"/>
      <c r="AA126" s="262"/>
      <c r="AB126" s="263">
        <f>Z126*AA126</f>
        <v>0</v>
      </c>
      <c r="AC126" s="266">
        <f>G126+M126+S126+Y126</f>
        <v>0</v>
      </c>
      <c r="AD126" s="320">
        <f>J126+P126+V126+AB126</f>
        <v>0</v>
      </c>
      <c r="AE126" s="321">
        <f>AC126-AD126</f>
        <v>0</v>
      </c>
      <c r="AF126" s="322" t="e">
        <f>AE126/AC126</f>
        <v>#DIV/0!</v>
      </c>
      <c r="AG126" s="275"/>
      <c r="AH126" s="99"/>
      <c r="AI126" s="99"/>
    </row>
    <row r="127" spans="1:35" ht="30" customHeight="1">
      <c r="A127" s="113" t="s">
        <v>102</v>
      </c>
      <c r="B127" s="271" t="s">
        <v>106</v>
      </c>
      <c r="C127" s="272" t="s">
        <v>214</v>
      </c>
      <c r="D127" s="273" t="s">
        <v>215</v>
      </c>
      <c r="E127" s="117"/>
      <c r="F127" s="118"/>
      <c r="G127" s="119">
        <f>E127*F127</f>
        <v>0</v>
      </c>
      <c r="H127" s="117"/>
      <c r="I127" s="118"/>
      <c r="J127" s="138">
        <f>H127*I127</f>
        <v>0</v>
      </c>
      <c r="K127" s="205"/>
      <c r="L127" s="118"/>
      <c r="M127" s="138">
        <f>K127*L127</f>
        <v>0</v>
      </c>
      <c r="N127" s="117"/>
      <c r="O127" s="118"/>
      <c r="P127" s="138">
        <f>N127*O127</f>
        <v>0</v>
      </c>
      <c r="Q127" s="205"/>
      <c r="R127" s="118"/>
      <c r="S127" s="138">
        <f>Q127*R127</f>
        <v>0</v>
      </c>
      <c r="T127" s="117"/>
      <c r="U127" s="118"/>
      <c r="V127" s="138">
        <f>T127*U127</f>
        <v>0</v>
      </c>
      <c r="W127" s="205"/>
      <c r="X127" s="118"/>
      <c r="Y127" s="138">
        <f>W127*X127</f>
        <v>0</v>
      </c>
      <c r="Z127" s="117"/>
      <c r="AA127" s="118"/>
      <c r="AB127" s="119">
        <f>Z127*AA127</f>
        <v>0</v>
      </c>
      <c r="AC127" s="120">
        <f>G127+M127+S127+Y127</f>
        <v>0</v>
      </c>
      <c r="AD127" s="323">
        <f>J127+P127+V127+AB127</f>
        <v>0</v>
      </c>
      <c r="AE127" s="324">
        <f>AC127-AD127</f>
        <v>0</v>
      </c>
      <c r="AF127" s="322" t="e">
        <f>AE127/AC127</f>
        <v>#DIV/0!</v>
      </c>
      <c r="AG127" s="275"/>
      <c r="AH127" s="99"/>
      <c r="AI127" s="99"/>
    </row>
    <row r="128" spans="1:35" ht="30" customHeight="1" thickBot="1">
      <c r="A128" s="139" t="s">
        <v>102</v>
      </c>
      <c r="B128" s="276" t="s">
        <v>107</v>
      </c>
      <c r="C128" s="277" t="s">
        <v>216</v>
      </c>
      <c r="D128" s="278" t="s">
        <v>215</v>
      </c>
      <c r="E128" s="143"/>
      <c r="F128" s="144"/>
      <c r="G128" s="145">
        <f>E128*F128</f>
        <v>0</v>
      </c>
      <c r="H128" s="143"/>
      <c r="I128" s="144"/>
      <c r="J128" s="146">
        <f>H128*I128</f>
        <v>0</v>
      </c>
      <c r="K128" s="207"/>
      <c r="L128" s="144"/>
      <c r="M128" s="146">
        <f>K128*L128</f>
        <v>0</v>
      </c>
      <c r="N128" s="143"/>
      <c r="O128" s="144"/>
      <c r="P128" s="146">
        <f>N128*O128</f>
        <v>0</v>
      </c>
      <c r="Q128" s="207"/>
      <c r="R128" s="144"/>
      <c r="S128" s="146">
        <f>Q128*R128</f>
        <v>0</v>
      </c>
      <c r="T128" s="143"/>
      <c r="U128" s="144"/>
      <c r="V128" s="146">
        <f>T128*U128</f>
        <v>0</v>
      </c>
      <c r="W128" s="207"/>
      <c r="X128" s="144"/>
      <c r="Y128" s="146">
        <f>W128*X128</f>
        <v>0</v>
      </c>
      <c r="Z128" s="143"/>
      <c r="AA128" s="144"/>
      <c r="AB128" s="145">
        <f>Z128*AA128</f>
        <v>0</v>
      </c>
      <c r="AC128" s="236">
        <f>G128+M128+S128+Y128</f>
        <v>0</v>
      </c>
      <c r="AD128" s="325">
        <f>J128+P128+V128+AB128</f>
        <v>0</v>
      </c>
      <c r="AE128" s="324">
        <f>AC128-AD128</f>
        <v>0</v>
      </c>
      <c r="AF128" s="322" t="e">
        <f>AE128/AC128</f>
        <v>#DIV/0!</v>
      </c>
      <c r="AG128" s="275"/>
      <c r="AH128" s="99"/>
      <c r="AI128" s="99"/>
    </row>
    <row r="129" spans="1:35" ht="15.75" customHeight="1" thickBot="1">
      <c r="A129" s="469" t="s">
        <v>217</v>
      </c>
      <c r="B129" s="470"/>
      <c r="C129" s="471"/>
      <c r="D129" s="326"/>
      <c r="E129" s="327">
        <f aca="true" t="shared" si="54" ref="E129:AB129">SUM(E126:E128)</f>
        <v>0</v>
      </c>
      <c r="F129" s="328">
        <f t="shared" si="54"/>
        <v>0</v>
      </c>
      <c r="G129" s="329">
        <f t="shared" si="54"/>
        <v>0</v>
      </c>
      <c r="H129" s="330">
        <f t="shared" si="54"/>
        <v>0</v>
      </c>
      <c r="I129" s="331">
        <f t="shared" si="54"/>
        <v>0</v>
      </c>
      <c r="J129" s="331">
        <f t="shared" si="54"/>
        <v>0</v>
      </c>
      <c r="K129" s="332">
        <f t="shared" si="54"/>
        <v>0</v>
      </c>
      <c r="L129" s="328">
        <f t="shared" si="54"/>
        <v>0</v>
      </c>
      <c r="M129" s="328">
        <f t="shared" si="54"/>
        <v>0</v>
      </c>
      <c r="N129" s="327">
        <f t="shared" si="54"/>
        <v>0</v>
      </c>
      <c r="O129" s="328">
        <f t="shared" si="54"/>
        <v>0</v>
      </c>
      <c r="P129" s="328">
        <f t="shared" si="54"/>
        <v>0</v>
      </c>
      <c r="Q129" s="332">
        <f t="shared" si="54"/>
        <v>0</v>
      </c>
      <c r="R129" s="328">
        <f t="shared" si="54"/>
        <v>0</v>
      </c>
      <c r="S129" s="328">
        <f t="shared" si="54"/>
        <v>0</v>
      </c>
      <c r="T129" s="327">
        <f t="shared" si="54"/>
        <v>0</v>
      </c>
      <c r="U129" s="328">
        <f t="shared" si="54"/>
        <v>0</v>
      </c>
      <c r="V129" s="328">
        <f t="shared" si="54"/>
        <v>0</v>
      </c>
      <c r="W129" s="332">
        <f t="shared" si="54"/>
        <v>0</v>
      </c>
      <c r="X129" s="328">
        <f t="shared" si="54"/>
        <v>0</v>
      </c>
      <c r="Y129" s="328">
        <f t="shared" si="54"/>
        <v>0</v>
      </c>
      <c r="Z129" s="327">
        <f t="shared" si="54"/>
        <v>0</v>
      </c>
      <c r="AA129" s="328">
        <f t="shared" si="54"/>
        <v>0</v>
      </c>
      <c r="AB129" s="328">
        <f t="shared" si="54"/>
        <v>0</v>
      </c>
      <c r="AC129" s="286">
        <f>G129+M129+S129+Y129</f>
        <v>0</v>
      </c>
      <c r="AD129" s="333">
        <f>J129+P129+V129+AB129</f>
        <v>0</v>
      </c>
      <c r="AE129" s="334">
        <f>AC129-AD129</f>
        <v>0</v>
      </c>
      <c r="AF129" s="335" t="e">
        <f>AE129/AC129</f>
        <v>#DIV/0!</v>
      </c>
      <c r="AG129" s="315"/>
      <c r="AH129" s="99"/>
      <c r="AI129" s="99"/>
    </row>
    <row r="130" spans="1:35" ht="15" customHeight="1" thickBot="1">
      <c r="A130" s="197" t="s">
        <v>97</v>
      </c>
      <c r="B130" s="247" t="s">
        <v>30</v>
      </c>
      <c r="C130" s="250" t="s">
        <v>218</v>
      </c>
      <c r="D130" s="251"/>
      <c r="E130" s="252"/>
      <c r="F130" s="253"/>
      <c r="G130" s="253"/>
      <c r="H130" s="252"/>
      <c r="I130" s="253"/>
      <c r="J130" s="254"/>
      <c r="K130" s="253"/>
      <c r="L130" s="253"/>
      <c r="M130" s="254"/>
      <c r="N130" s="252"/>
      <c r="O130" s="253"/>
      <c r="P130" s="254"/>
      <c r="Q130" s="253"/>
      <c r="R130" s="253"/>
      <c r="S130" s="254"/>
      <c r="T130" s="252"/>
      <c r="U130" s="253"/>
      <c r="V130" s="254"/>
      <c r="W130" s="253"/>
      <c r="X130" s="253"/>
      <c r="Y130" s="254"/>
      <c r="Z130" s="252"/>
      <c r="AA130" s="253"/>
      <c r="AB130" s="254"/>
      <c r="AC130" s="317"/>
      <c r="AD130" s="318"/>
      <c r="AE130" s="336"/>
      <c r="AF130" s="337"/>
      <c r="AG130" s="338"/>
      <c r="AH130" s="99"/>
      <c r="AI130" s="99"/>
    </row>
    <row r="131" spans="1:35" ht="30" customHeight="1">
      <c r="A131" s="257" t="s">
        <v>102</v>
      </c>
      <c r="B131" s="258" t="s">
        <v>103</v>
      </c>
      <c r="C131" s="259" t="s">
        <v>219</v>
      </c>
      <c r="D131" s="260" t="s">
        <v>220</v>
      </c>
      <c r="E131" s="261">
        <v>2</v>
      </c>
      <c r="F131" s="262">
        <v>8000</v>
      </c>
      <c r="G131" s="263">
        <f>E131*F131</f>
        <v>16000</v>
      </c>
      <c r="H131" s="261">
        <v>2</v>
      </c>
      <c r="I131" s="262">
        <v>8000</v>
      </c>
      <c r="J131" s="264">
        <f>H131*I131</f>
        <v>16000</v>
      </c>
      <c r="K131" s="265"/>
      <c r="L131" s="262"/>
      <c r="M131" s="264">
        <f>K131*L131</f>
        <v>0</v>
      </c>
      <c r="N131" s="261"/>
      <c r="O131" s="262"/>
      <c r="P131" s="264">
        <f>N131*O131</f>
        <v>0</v>
      </c>
      <c r="Q131" s="265"/>
      <c r="R131" s="262"/>
      <c r="S131" s="264">
        <f>Q131*R131</f>
        <v>0</v>
      </c>
      <c r="T131" s="261"/>
      <c r="U131" s="262"/>
      <c r="V131" s="264">
        <f>T131*U131</f>
        <v>0</v>
      </c>
      <c r="W131" s="265"/>
      <c r="X131" s="262"/>
      <c r="Y131" s="264">
        <f>W131*X131</f>
        <v>0</v>
      </c>
      <c r="Z131" s="261"/>
      <c r="AA131" s="262"/>
      <c r="AB131" s="263">
        <f>Z131*AA131</f>
        <v>0</v>
      </c>
      <c r="AC131" s="266">
        <f>G131+M131+S131+Y131</f>
        <v>16000</v>
      </c>
      <c r="AD131" s="320">
        <f>J131+P131+V131+AB131</f>
        <v>16000</v>
      </c>
      <c r="AE131" s="266">
        <f>AC131-AD131</f>
        <v>0</v>
      </c>
      <c r="AF131" s="269">
        <f>AE131/AC131</f>
        <v>0</v>
      </c>
      <c r="AG131" s="270"/>
      <c r="AH131" s="99"/>
      <c r="AI131" s="99"/>
    </row>
    <row r="132" spans="1:35" ht="42.75" customHeight="1">
      <c r="A132" s="113" t="s">
        <v>102</v>
      </c>
      <c r="B132" s="271" t="s">
        <v>106</v>
      </c>
      <c r="C132" s="272" t="s">
        <v>363</v>
      </c>
      <c r="D132" s="273" t="s">
        <v>220</v>
      </c>
      <c r="E132" s="117">
        <v>2</v>
      </c>
      <c r="F132" s="118">
        <v>6000</v>
      </c>
      <c r="G132" s="119">
        <f>E132*F132</f>
        <v>12000</v>
      </c>
      <c r="H132" s="117">
        <v>2</v>
      </c>
      <c r="I132" s="118">
        <v>6000</v>
      </c>
      <c r="J132" s="138">
        <f>H132*I132</f>
        <v>12000</v>
      </c>
      <c r="K132" s="205"/>
      <c r="L132" s="118"/>
      <c r="M132" s="138">
        <f>K132*L132</f>
        <v>0</v>
      </c>
      <c r="N132" s="117"/>
      <c r="O132" s="118"/>
      <c r="P132" s="138">
        <f>N132*O132</f>
        <v>0</v>
      </c>
      <c r="Q132" s="205"/>
      <c r="R132" s="118"/>
      <c r="S132" s="138">
        <f>Q132*R132</f>
        <v>0</v>
      </c>
      <c r="T132" s="117"/>
      <c r="U132" s="118"/>
      <c r="V132" s="138">
        <f>T132*U132</f>
        <v>0</v>
      </c>
      <c r="W132" s="205"/>
      <c r="X132" s="118"/>
      <c r="Y132" s="138">
        <f>W132*X132</f>
        <v>0</v>
      </c>
      <c r="Z132" s="117"/>
      <c r="AA132" s="118"/>
      <c r="AB132" s="119">
        <f>Z132*AA132</f>
        <v>0</v>
      </c>
      <c r="AC132" s="120">
        <f>G132+M132+S132+Y132</f>
        <v>12000</v>
      </c>
      <c r="AD132" s="323">
        <f>J132+P132+V132+AB132</f>
        <v>12000</v>
      </c>
      <c r="AE132" s="120">
        <f>AC132-AD132</f>
        <v>0</v>
      </c>
      <c r="AF132" s="274">
        <f>AE132/AC132</f>
        <v>0</v>
      </c>
      <c r="AG132" s="275"/>
      <c r="AH132" s="99"/>
      <c r="AI132" s="99"/>
    </row>
    <row r="133" spans="1:35" ht="30" customHeight="1">
      <c r="A133" s="113" t="s">
        <v>102</v>
      </c>
      <c r="B133" s="271" t="s">
        <v>107</v>
      </c>
      <c r="C133" s="272" t="s">
        <v>221</v>
      </c>
      <c r="D133" s="273" t="s">
        <v>220</v>
      </c>
      <c r="E133" s="117">
        <v>1</v>
      </c>
      <c r="F133" s="118">
        <v>15000</v>
      </c>
      <c r="G133" s="119">
        <f>E133*F133</f>
        <v>15000</v>
      </c>
      <c r="H133" s="117">
        <v>1</v>
      </c>
      <c r="I133" s="118">
        <v>15000</v>
      </c>
      <c r="J133" s="138">
        <f>H133*I133</f>
        <v>15000</v>
      </c>
      <c r="K133" s="205"/>
      <c r="L133" s="118"/>
      <c r="M133" s="138">
        <f>K133*L133</f>
        <v>0</v>
      </c>
      <c r="N133" s="117"/>
      <c r="O133" s="118"/>
      <c r="P133" s="138">
        <f>N133*O133</f>
        <v>0</v>
      </c>
      <c r="Q133" s="205"/>
      <c r="R133" s="118"/>
      <c r="S133" s="138">
        <f>Q133*R133</f>
        <v>0</v>
      </c>
      <c r="T133" s="117"/>
      <c r="U133" s="118"/>
      <c r="V133" s="138">
        <f>T133*U133</f>
        <v>0</v>
      </c>
      <c r="W133" s="205"/>
      <c r="X133" s="118"/>
      <c r="Y133" s="138">
        <f>W133*X133</f>
        <v>0</v>
      </c>
      <c r="Z133" s="117"/>
      <c r="AA133" s="118"/>
      <c r="AB133" s="119">
        <f>Z133*AA133</f>
        <v>0</v>
      </c>
      <c r="AC133" s="120">
        <f>G133+M133+S133+Y133</f>
        <v>15000</v>
      </c>
      <c r="AD133" s="323">
        <f>J133+P133+V133+AB133</f>
        <v>15000</v>
      </c>
      <c r="AE133" s="120">
        <f>AC133-AD133</f>
        <v>0</v>
      </c>
      <c r="AF133" s="274">
        <f>AE133/AC133</f>
        <v>0</v>
      </c>
      <c r="AG133" s="275"/>
      <c r="AH133" s="99"/>
      <c r="AI133" s="99"/>
    </row>
    <row r="134" spans="1:35" ht="30" customHeight="1" thickBot="1">
      <c r="A134" s="139" t="s">
        <v>102</v>
      </c>
      <c r="B134" s="276" t="s">
        <v>185</v>
      </c>
      <c r="C134" s="277" t="s">
        <v>222</v>
      </c>
      <c r="D134" s="278" t="s">
        <v>220</v>
      </c>
      <c r="E134" s="143"/>
      <c r="F134" s="144"/>
      <c r="G134" s="145">
        <f>E134*F134</f>
        <v>0</v>
      </c>
      <c r="H134" s="143"/>
      <c r="I134" s="144"/>
      <c r="J134" s="146">
        <f>H134*I134</f>
        <v>0</v>
      </c>
      <c r="K134" s="207"/>
      <c r="L134" s="144"/>
      <c r="M134" s="146">
        <f>K134*L134</f>
        <v>0</v>
      </c>
      <c r="N134" s="143"/>
      <c r="O134" s="144"/>
      <c r="P134" s="146">
        <f>N134*O134</f>
        <v>0</v>
      </c>
      <c r="Q134" s="207"/>
      <c r="R134" s="144"/>
      <c r="S134" s="146">
        <f>Q134*R134</f>
        <v>0</v>
      </c>
      <c r="T134" s="143"/>
      <c r="U134" s="144"/>
      <c r="V134" s="146">
        <f>T134*U134</f>
        <v>0</v>
      </c>
      <c r="W134" s="207"/>
      <c r="X134" s="144"/>
      <c r="Y134" s="146">
        <f>W134*X134</f>
        <v>0</v>
      </c>
      <c r="Z134" s="143"/>
      <c r="AA134" s="144"/>
      <c r="AB134" s="145">
        <f>Z134*AA134</f>
        <v>0</v>
      </c>
      <c r="AC134" s="236">
        <f>G134+M134+S134+Y134</f>
        <v>0</v>
      </c>
      <c r="AD134" s="325">
        <f>J134+P134+V134+AB134</f>
        <v>0</v>
      </c>
      <c r="AE134" s="236">
        <f>AC134-AD134</f>
        <v>0</v>
      </c>
      <c r="AF134" s="339" t="e">
        <f>AE134/AC134</f>
        <v>#DIV/0!</v>
      </c>
      <c r="AG134" s="340"/>
      <c r="AH134" s="99"/>
      <c r="AI134" s="99"/>
    </row>
    <row r="135" spans="1:35" ht="15" customHeight="1" thickBot="1">
      <c r="A135" s="459" t="s">
        <v>223</v>
      </c>
      <c r="B135" s="460"/>
      <c r="C135" s="461"/>
      <c r="D135" s="282"/>
      <c r="E135" s="327">
        <f aca="true" t="shared" si="55" ref="E135:AB135">SUM(E131:E134)</f>
        <v>5</v>
      </c>
      <c r="F135" s="328">
        <f t="shared" si="55"/>
        <v>29000</v>
      </c>
      <c r="G135" s="329">
        <f t="shared" si="55"/>
        <v>43000</v>
      </c>
      <c r="H135" s="330">
        <f t="shared" si="55"/>
        <v>5</v>
      </c>
      <c r="I135" s="331">
        <f t="shared" si="55"/>
        <v>29000</v>
      </c>
      <c r="J135" s="331">
        <f t="shared" si="55"/>
        <v>43000</v>
      </c>
      <c r="K135" s="332">
        <f t="shared" si="55"/>
        <v>0</v>
      </c>
      <c r="L135" s="328">
        <f t="shared" si="55"/>
        <v>0</v>
      </c>
      <c r="M135" s="328">
        <f t="shared" si="55"/>
        <v>0</v>
      </c>
      <c r="N135" s="327">
        <f t="shared" si="55"/>
        <v>0</v>
      </c>
      <c r="O135" s="328">
        <f t="shared" si="55"/>
        <v>0</v>
      </c>
      <c r="P135" s="328">
        <f t="shared" si="55"/>
        <v>0</v>
      </c>
      <c r="Q135" s="332">
        <f t="shared" si="55"/>
        <v>0</v>
      </c>
      <c r="R135" s="328">
        <f t="shared" si="55"/>
        <v>0</v>
      </c>
      <c r="S135" s="328">
        <f t="shared" si="55"/>
        <v>0</v>
      </c>
      <c r="T135" s="327">
        <f t="shared" si="55"/>
        <v>0</v>
      </c>
      <c r="U135" s="328">
        <f t="shared" si="55"/>
        <v>0</v>
      </c>
      <c r="V135" s="328">
        <f t="shared" si="55"/>
        <v>0</v>
      </c>
      <c r="W135" s="332">
        <f t="shared" si="55"/>
        <v>0</v>
      </c>
      <c r="X135" s="328">
        <f t="shared" si="55"/>
        <v>0</v>
      </c>
      <c r="Y135" s="328">
        <f t="shared" si="55"/>
        <v>0</v>
      </c>
      <c r="Z135" s="327">
        <f t="shared" si="55"/>
        <v>0</v>
      </c>
      <c r="AA135" s="328">
        <f t="shared" si="55"/>
        <v>0</v>
      </c>
      <c r="AB135" s="328">
        <f t="shared" si="55"/>
        <v>0</v>
      </c>
      <c r="AC135" s="286">
        <f>G135+M135+S135+Y135</f>
        <v>43000</v>
      </c>
      <c r="AD135" s="333">
        <f>J135+P135+V135+AB135</f>
        <v>43000</v>
      </c>
      <c r="AE135" s="341">
        <f>AC135-AD135</f>
        <v>0</v>
      </c>
      <c r="AF135" s="342">
        <f>AE135/AC135</f>
        <v>0</v>
      </c>
      <c r="AG135" s="343"/>
      <c r="AH135" s="99"/>
      <c r="AI135" s="99"/>
    </row>
    <row r="136" spans="1:35" ht="15" customHeight="1" thickBot="1">
      <c r="A136" s="344" t="s">
        <v>97</v>
      </c>
      <c r="B136" s="247" t="s">
        <v>224</v>
      </c>
      <c r="C136" s="165" t="s">
        <v>225</v>
      </c>
      <c r="D136" s="239"/>
      <c r="E136" s="240"/>
      <c r="F136" s="241"/>
      <c r="G136" s="241"/>
      <c r="H136" s="240"/>
      <c r="I136" s="241"/>
      <c r="J136" s="241"/>
      <c r="K136" s="241"/>
      <c r="L136" s="241"/>
      <c r="M136" s="242"/>
      <c r="N136" s="240"/>
      <c r="O136" s="241"/>
      <c r="P136" s="242"/>
      <c r="Q136" s="241"/>
      <c r="R136" s="241"/>
      <c r="S136" s="242"/>
      <c r="T136" s="240"/>
      <c r="U136" s="241"/>
      <c r="V136" s="242"/>
      <c r="W136" s="241"/>
      <c r="X136" s="241"/>
      <c r="Y136" s="242"/>
      <c r="Z136" s="240"/>
      <c r="AA136" s="241"/>
      <c r="AB136" s="242"/>
      <c r="AC136" s="240"/>
      <c r="AD136" s="241"/>
      <c r="AE136" s="318"/>
      <c r="AF136" s="337"/>
      <c r="AG136" s="338"/>
      <c r="AH136" s="99"/>
      <c r="AI136" s="99"/>
    </row>
    <row r="137" spans="1:35" ht="30" customHeight="1">
      <c r="A137" s="100" t="s">
        <v>99</v>
      </c>
      <c r="B137" s="101" t="s">
        <v>226</v>
      </c>
      <c r="C137" s="243" t="s">
        <v>227</v>
      </c>
      <c r="D137" s="179"/>
      <c r="E137" s="200">
        <f aca="true" t="shared" si="56" ref="E137:AB137">SUM(E138:E141)</f>
        <v>5</v>
      </c>
      <c r="F137" s="201">
        <f t="shared" si="56"/>
        <v>89440</v>
      </c>
      <c r="G137" s="202">
        <f t="shared" si="56"/>
        <v>107440</v>
      </c>
      <c r="H137" s="104">
        <f t="shared" si="56"/>
        <v>5</v>
      </c>
      <c r="I137" s="105">
        <f t="shared" si="56"/>
        <v>132640</v>
      </c>
      <c r="J137" s="137">
        <f t="shared" si="56"/>
        <v>150640</v>
      </c>
      <c r="K137" s="213">
        <f t="shared" si="56"/>
        <v>0</v>
      </c>
      <c r="L137" s="201">
        <f t="shared" si="56"/>
        <v>0</v>
      </c>
      <c r="M137" s="214">
        <f t="shared" si="56"/>
        <v>0</v>
      </c>
      <c r="N137" s="200">
        <f t="shared" si="56"/>
        <v>0</v>
      </c>
      <c r="O137" s="201">
        <f t="shared" si="56"/>
        <v>0</v>
      </c>
      <c r="P137" s="214">
        <f t="shared" si="56"/>
        <v>0</v>
      </c>
      <c r="Q137" s="213">
        <f t="shared" si="56"/>
        <v>0</v>
      </c>
      <c r="R137" s="201">
        <f t="shared" si="56"/>
        <v>0</v>
      </c>
      <c r="S137" s="214">
        <f t="shared" si="56"/>
        <v>0</v>
      </c>
      <c r="T137" s="200">
        <f t="shared" si="56"/>
        <v>0</v>
      </c>
      <c r="U137" s="201">
        <f t="shared" si="56"/>
        <v>0</v>
      </c>
      <c r="V137" s="214">
        <f t="shared" si="56"/>
        <v>0</v>
      </c>
      <c r="W137" s="213">
        <f t="shared" si="56"/>
        <v>0</v>
      </c>
      <c r="X137" s="201">
        <f t="shared" si="56"/>
        <v>0</v>
      </c>
      <c r="Y137" s="214">
        <f t="shared" si="56"/>
        <v>0</v>
      </c>
      <c r="Z137" s="200">
        <f t="shared" si="56"/>
        <v>0</v>
      </c>
      <c r="AA137" s="201">
        <f t="shared" si="56"/>
        <v>0</v>
      </c>
      <c r="AB137" s="214">
        <f t="shared" si="56"/>
        <v>0</v>
      </c>
      <c r="AC137" s="107">
        <f aca="true" t="shared" si="57" ref="AC137:AC159">G137+M137+S137+Y137</f>
        <v>107440</v>
      </c>
      <c r="AD137" s="345">
        <f aca="true" t="shared" si="58" ref="AD137:AD159">J137+P137+V137+AB137</f>
        <v>150640</v>
      </c>
      <c r="AE137" s="346">
        <f aca="true" t="shared" si="59" ref="AE137:AE160">AC137-AD137</f>
        <v>-43200</v>
      </c>
      <c r="AF137" s="347">
        <f aca="true" t="shared" si="60" ref="AF137:AF160">AE137/AC137</f>
        <v>-0.40208488458674607</v>
      </c>
      <c r="AG137" s="348"/>
      <c r="AH137" s="112"/>
      <c r="AI137" s="112"/>
    </row>
    <row r="138" spans="1:35" ht="42.75" customHeight="1">
      <c r="A138" s="113" t="s">
        <v>102</v>
      </c>
      <c r="B138" s="114" t="s">
        <v>103</v>
      </c>
      <c r="C138" s="115" t="s">
        <v>313</v>
      </c>
      <c r="D138" s="116" t="s">
        <v>122</v>
      </c>
      <c r="E138" s="117">
        <v>1</v>
      </c>
      <c r="F138" s="118">
        <v>30000</v>
      </c>
      <c r="G138" s="119">
        <f>E138*F138</f>
        <v>30000</v>
      </c>
      <c r="H138" s="117">
        <v>1</v>
      </c>
      <c r="I138" s="118">
        <v>30000</v>
      </c>
      <c r="J138" s="138">
        <f>H138*I138</f>
        <v>30000</v>
      </c>
      <c r="K138" s="205"/>
      <c r="L138" s="118"/>
      <c r="M138" s="138">
        <f>K138*L138</f>
        <v>0</v>
      </c>
      <c r="N138" s="117"/>
      <c r="O138" s="118"/>
      <c r="P138" s="138">
        <f>N138*O138</f>
        <v>0</v>
      </c>
      <c r="Q138" s="205"/>
      <c r="R138" s="118"/>
      <c r="S138" s="138">
        <f>Q138*R138</f>
        <v>0</v>
      </c>
      <c r="T138" s="117"/>
      <c r="U138" s="118"/>
      <c r="V138" s="138">
        <f>T138*U138</f>
        <v>0</v>
      </c>
      <c r="W138" s="205"/>
      <c r="X138" s="118"/>
      <c r="Y138" s="138">
        <f>W138*X138</f>
        <v>0</v>
      </c>
      <c r="Z138" s="117"/>
      <c r="AA138" s="118"/>
      <c r="AB138" s="138">
        <f>Z138*AA138</f>
        <v>0</v>
      </c>
      <c r="AC138" s="120">
        <f t="shared" si="57"/>
        <v>30000</v>
      </c>
      <c r="AD138" s="323">
        <f t="shared" si="58"/>
        <v>30000</v>
      </c>
      <c r="AE138" s="120">
        <f t="shared" si="59"/>
        <v>0</v>
      </c>
      <c r="AF138" s="274">
        <f t="shared" si="60"/>
        <v>0</v>
      </c>
      <c r="AG138" s="275"/>
      <c r="AH138" s="99"/>
      <c r="AI138" s="99"/>
    </row>
    <row r="139" spans="1:35" ht="42.75" customHeight="1">
      <c r="A139" s="113" t="s">
        <v>102</v>
      </c>
      <c r="B139" s="114" t="s">
        <v>106</v>
      </c>
      <c r="C139" s="115" t="s">
        <v>364</v>
      </c>
      <c r="D139" s="116" t="s">
        <v>122</v>
      </c>
      <c r="E139" s="117">
        <v>1</v>
      </c>
      <c r="F139" s="118">
        <v>28000</v>
      </c>
      <c r="G139" s="119">
        <f>E139*F139</f>
        <v>28000</v>
      </c>
      <c r="H139" s="117">
        <v>1</v>
      </c>
      <c r="I139" s="118">
        <v>28000</v>
      </c>
      <c r="J139" s="138">
        <f>H139*I139</f>
        <v>28000</v>
      </c>
      <c r="K139" s="205"/>
      <c r="L139" s="118"/>
      <c r="M139" s="138">
        <f>K139*L139</f>
        <v>0</v>
      </c>
      <c r="N139" s="117"/>
      <c r="O139" s="118"/>
      <c r="P139" s="138">
        <f>N139*O139</f>
        <v>0</v>
      </c>
      <c r="Q139" s="205"/>
      <c r="R139" s="118"/>
      <c r="S139" s="138">
        <f>Q139*R139</f>
        <v>0</v>
      </c>
      <c r="T139" s="117"/>
      <c r="U139" s="118"/>
      <c r="V139" s="138">
        <f>T139*U139</f>
        <v>0</v>
      </c>
      <c r="W139" s="205"/>
      <c r="X139" s="118"/>
      <c r="Y139" s="138">
        <f>W139*X139</f>
        <v>0</v>
      </c>
      <c r="Z139" s="117"/>
      <c r="AA139" s="118"/>
      <c r="AB139" s="138">
        <f>Z139*AA139</f>
        <v>0</v>
      </c>
      <c r="AC139" s="120">
        <f t="shared" si="57"/>
        <v>28000</v>
      </c>
      <c r="AD139" s="323">
        <f t="shared" si="58"/>
        <v>28000</v>
      </c>
      <c r="AE139" s="120">
        <f t="shared" si="59"/>
        <v>0</v>
      </c>
      <c r="AF139" s="274">
        <f t="shared" si="60"/>
        <v>0</v>
      </c>
      <c r="AG139" s="275"/>
      <c r="AH139" s="99"/>
      <c r="AI139" s="99"/>
    </row>
    <row r="140" spans="1:35" s="421" customFormat="1" ht="42.75" customHeight="1">
      <c r="A140" s="113" t="s">
        <v>102</v>
      </c>
      <c r="B140" s="126" t="s">
        <v>107</v>
      </c>
      <c r="C140" s="428" t="s">
        <v>325</v>
      </c>
      <c r="D140" s="128" t="s">
        <v>122</v>
      </c>
      <c r="E140" s="129">
        <v>1</v>
      </c>
      <c r="F140" s="130">
        <v>13440</v>
      </c>
      <c r="G140" s="422">
        <v>13440</v>
      </c>
      <c r="H140" s="129">
        <v>1</v>
      </c>
      <c r="I140" s="130">
        <v>56640</v>
      </c>
      <c r="J140" s="228">
        <v>56640</v>
      </c>
      <c r="K140" s="227"/>
      <c r="L140" s="130"/>
      <c r="M140" s="228"/>
      <c r="N140" s="129"/>
      <c r="O140" s="130"/>
      <c r="P140" s="228"/>
      <c r="Q140" s="227"/>
      <c r="R140" s="130"/>
      <c r="S140" s="228"/>
      <c r="T140" s="129"/>
      <c r="U140" s="130"/>
      <c r="V140" s="228"/>
      <c r="W140" s="227"/>
      <c r="X140" s="130"/>
      <c r="Y140" s="228"/>
      <c r="Z140" s="129"/>
      <c r="AA140" s="130"/>
      <c r="AB140" s="228"/>
      <c r="AC140" s="132"/>
      <c r="AD140" s="429"/>
      <c r="AE140" s="132"/>
      <c r="AF140" s="430"/>
      <c r="AG140" s="431"/>
      <c r="AH140" s="99"/>
      <c r="AI140" s="99"/>
    </row>
    <row r="141" spans="1:35" ht="42.75" customHeight="1" thickBot="1">
      <c r="A141" s="125" t="s">
        <v>102</v>
      </c>
      <c r="B141" s="126" t="s">
        <v>185</v>
      </c>
      <c r="C141" s="127" t="s">
        <v>365</v>
      </c>
      <c r="D141" s="128" t="s">
        <v>122</v>
      </c>
      <c r="E141" s="129">
        <v>2</v>
      </c>
      <c r="F141" s="130">
        <v>18000</v>
      </c>
      <c r="G141" s="131">
        <f>E141*F141</f>
        <v>36000</v>
      </c>
      <c r="H141" s="129">
        <v>2</v>
      </c>
      <c r="I141" s="130">
        <v>18000</v>
      </c>
      <c r="J141" s="228">
        <f>H141*I141</f>
        <v>36000</v>
      </c>
      <c r="K141" s="227"/>
      <c r="L141" s="130"/>
      <c r="M141" s="228">
        <f>K141*L141</f>
        <v>0</v>
      </c>
      <c r="N141" s="129"/>
      <c r="O141" s="130"/>
      <c r="P141" s="228">
        <f>N141*O141</f>
        <v>0</v>
      </c>
      <c r="Q141" s="227"/>
      <c r="R141" s="130"/>
      <c r="S141" s="228">
        <f>Q141*R141</f>
        <v>0</v>
      </c>
      <c r="T141" s="129"/>
      <c r="U141" s="130"/>
      <c r="V141" s="228">
        <f>T141*U141</f>
        <v>0</v>
      </c>
      <c r="W141" s="227"/>
      <c r="X141" s="130"/>
      <c r="Y141" s="228">
        <f>W141*X141</f>
        <v>0</v>
      </c>
      <c r="Z141" s="129"/>
      <c r="AA141" s="130"/>
      <c r="AB141" s="228">
        <f>Z141*AA141</f>
        <v>0</v>
      </c>
      <c r="AC141" s="236">
        <f t="shared" si="57"/>
        <v>36000</v>
      </c>
      <c r="AD141" s="325">
        <f t="shared" si="58"/>
        <v>36000</v>
      </c>
      <c r="AE141" s="132">
        <f t="shared" si="59"/>
        <v>0</v>
      </c>
      <c r="AF141" s="349">
        <f t="shared" si="60"/>
        <v>0</v>
      </c>
      <c r="AG141" s="350"/>
      <c r="AH141" s="99"/>
      <c r="AI141" s="99"/>
    </row>
    <row r="142" spans="1:35" ht="15" customHeight="1">
      <c r="A142" s="100" t="s">
        <v>99</v>
      </c>
      <c r="B142" s="101" t="s">
        <v>228</v>
      </c>
      <c r="C142" s="244" t="s">
        <v>229</v>
      </c>
      <c r="D142" s="103"/>
      <c r="E142" s="104">
        <f aca="true" t="shared" si="61" ref="E142:AB142">SUM(E143:E145)</f>
        <v>0</v>
      </c>
      <c r="F142" s="105">
        <f t="shared" si="61"/>
        <v>0</v>
      </c>
      <c r="G142" s="106">
        <f t="shared" si="61"/>
        <v>0</v>
      </c>
      <c r="H142" s="104">
        <f t="shared" si="61"/>
        <v>0</v>
      </c>
      <c r="I142" s="105">
        <f t="shared" si="61"/>
        <v>0</v>
      </c>
      <c r="J142" s="137">
        <f t="shared" si="61"/>
        <v>0</v>
      </c>
      <c r="K142" s="203">
        <f t="shared" si="61"/>
        <v>0</v>
      </c>
      <c r="L142" s="105">
        <f t="shared" si="61"/>
        <v>0</v>
      </c>
      <c r="M142" s="137">
        <f t="shared" si="61"/>
        <v>0</v>
      </c>
      <c r="N142" s="104">
        <f t="shared" si="61"/>
        <v>0</v>
      </c>
      <c r="O142" s="105">
        <f t="shared" si="61"/>
        <v>0</v>
      </c>
      <c r="P142" s="137">
        <f t="shared" si="61"/>
        <v>0</v>
      </c>
      <c r="Q142" s="203">
        <f t="shared" si="61"/>
        <v>0</v>
      </c>
      <c r="R142" s="105">
        <f t="shared" si="61"/>
        <v>0</v>
      </c>
      <c r="S142" s="137">
        <f t="shared" si="61"/>
        <v>0</v>
      </c>
      <c r="T142" s="104">
        <f t="shared" si="61"/>
        <v>0</v>
      </c>
      <c r="U142" s="105">
        <f t="shared" si="61"/>
        <v>0</v>
      </c>
      <c r="V142" s="137">
        <f t="shared" si="61"/>
        <v>0</v>
      </c>
      <c r="W142" s="203">
        <f t="shared" si="61"/>
        <v>0</v>
      </c>
      <c r="X142" s="105">
        <f t="shared" si="61"/>
        <v>0</v>
      </c>
      <c r="Y142" s="137">
        <f t="shared" si="61"/>
        <v>0</v>
      </c>
      <c r="Z142" s="104">
        <f t="shared" si="61"/>
        <v>0</v>
      </c>
      <c r="AA142" s="105">
        <f t="shared" si="61"/>
        <v>0</v>
      </c>
      <c r="AB142" s="137">
        <f t="shared" si="61"/>
        <v>0</v>
      </c>
      <c r="AC142" s="107">
        <f t="shared" si="57"/>
        <v>0</v>
      </c>
      <c r="AD142" s="345">
        <f t="shared" si="58"/>
        <v>0</v>
      </c>
      <c r="AE142" s="346">
        <f t="shared" si="59"/>
        <v>0</v>
      </c>
      <c r="AF142" s="347" t="e">
        <f t="shared" si="60"/>
        <v>#DIV/0!</v>
      </c>
      <c r="AG142" s="348"/>
      <c r="AH142" s="112"/>
      <c r="AI142" s="112"/>
    </row>
    <row r="143" spans="1:35" ht="30" customHeight="1">
      <c r="A143" s="113" t="s">
        <v>102</v>
      </c>
      <c r="B143" s="114" t="s">
        <v>103</v>
      </c>
      <c r="C143" s="115" t="s">
        <v>230</v>
      </c>
      <c r="D143" s="116" t="s">
        <v>122</v>
      </c>
      <c r="E143" s="117"/>
      <c r="F143" s="118"/>
      <c r="G143" s="119">
        <f>E143*F143</f>
        <v>0</v>
      </c>
      <c r="H143" s="117"/>
      <c r="I143" s="118"/>
      <c r="J143" s="138">
        <f>H143*I143</f>
        <v>0</v>
      </c>
      <c r="K143" s="205"/>
      <c r="L143" s="118"/>
      <c r="M143" s="138">
        <f>K143*L143</f>
        <v>0</v>
      </c>
      <c r="N143" s="117"/>
      <c r="O143" s="118"/>
      <c r="P143" s="138">
        <f>N143*O143</f>
        <v>0</v>
      </c>
      <c r="Q143" s="205"/>
      <c r="R143" s="118"/>
      <c r="S143" s="138">
        <f>Q143*R143</f>
        <v>0</v>
      </c>
      <c r="T143" s="117"/>
      <c r="U143" s="118"/>
      <c r="V143" s="138">
        <f>T143*U143</f>
        <v>0</v>
      </c>
      <c r="W143" s="205"/>
      <c r="X143" s="118"/>
      <c r="Y143" s="138">
        <f>W143*X143</f>
        <v>0</v>
      </c>
      <c r="Z143" s="117"/>
      <c r="AA143" s="118"/>
      <c r="AB143" s="138">
        <f>Z143*AA143</f>
        <v>0</v>
      </c>
      <c r="AC143" s="120">
        <f t="shared" si="57"/>
        <v>0</v>
      </c>
      <c r="AD143" s="323">
        <f t="shared" si="58"/>
        <v>0</v>
      </c>
      <c r="AE143" s="120">
        <f t="shared" si="59"/>
        <v>0</v>
      </c>
      <c r="AF143" s="274" t="e">
        <f t="shared" si="60"/>
        <v>#DIV/0!</v>
      </c>
      <c r="AG143" s="275"/>
      <c r="AH143" s="99"/>
      <c r="AI143" s="99"/>
    </row>
    <row r="144" spans="1:35" ht="30" customHeight="1">
      <c r="A144" s="113" t="s">
        <v>102</v>
      </c>
      <c r="B144" s="114" t="s">
        <v>106</v>
      </c>
      <c r="C144" s="115" t="s">
        <v>230</v>
      </c>
      <c r="D144" s="116" t="s">
        <v>122</v>
      </c>
      <c r="E144" s="117"/>
      <c r="F144" s="118"/>
      <c r="G144" s="119">
        <f>E144*F144</f>
        <v>0</v>
      </c>
      <c r="H144" s="117"/>
      <c r="I144" s="118"/>
      <c r="J144" s="138">
        <f>H144*I144</f>
        <v>0</v>
      </c>
      <c r="K144" s="205"/>
      <c r="L144" s="118"/>
      <c r="M144" s="138">
        <f>K144*L144</f>
        <v>0</v>
      </c>
      <c r="N144" s="117"/>
      <c r="O144" s="118"/>
      <c r="P144" s="138">
        <f>N144*O144</f>
        <v>0</v>
      </c>
      <c r="Q144" s="205"/>
      <c r="R144" s="118"/>
      <c r="S144" s="138">
        <f>Q144*R144</f>
        <v>0</v>
      </c>
      <c r="T144" s="117"/>
      <c r="U144" s="118"/>
      <c r="V144" s="138">
        <f>T144*U144</f>
        <v>0</v>
      </c>
      <c r="W144" s="205"/>
      <c r="X144" s="118"/>
      <c r="Y144" s="138">
        <f>W144*X144</f>
        <v>0</v>
      </c>
      <c r="Z144" s="117"/>
      <c r="AA144" s="118"/>
      <c r="AB144" s="138">
        <f>Z144*AA144</f>
        <v>0</v>
      </c>
      <c r="AC144" s="120">
        <f t="shared" si="57"/>
        <v>0</v>
      </c>
      <c r="AD144" s="323">
        <f t="shared" si="58"/>
        <v>0</v>
      </c>
      <c r="AE144" s="120">
        <f t="shared" si="59"/>
        <v>0</v>
      </c>
      <c r="AF144" s="274" t="e">
        <f t="shared" si="60"/>
        <v>#DIV/0!</v>
      </c>
      <c r="AG144" s="275"/>
      <c r="AH144" s="99"/>
      <c r="AI144" s="99"/>
    </row>
    <row r="145" spans="1:35" ht="30" customHeight="1">
      <c r="A145" s="125" t="s">
        <v>102</v>
      </c>
      <c r="B145" s="126" t="s">
        <v>107</v>
      </c>
      <c r="C145" s="127" t="s">
        <v>230</v>
      </c>
      <c r="D145" s="128" t="s">
        <v>122</v>
      </c>
      <c r="E145" s="129"/>
      <c r="F145" s="130"/>
      <c r="G145" s="131">
        <f>E145*F145</f>
        <v>0</v>
      </c>
      <c r="H145" s="129"/>
      <c r="I145" s="130"/>
      <c r="J145" s="228">
        <f>H145*I145</f>
        <v>0</v>
      </c>
      <c r="K145" s="227"/>
      <c r="L145" s="130"/>
      <c r="M145" s="228">
        <f>K145*L145</f>
        <v>0</v>
      </c>
      <c r="N145" s="129"/>
      <c r="O145" s="130"/>
      <c r="P145" s="228">
        <f>N145*O145</f>
        <v>0</v>
      </c>
      <c r="Q145" s="227"/>
      <c r="R145" s="130"/>
      <c r="S145" s="228">
        <f>Q145*R145</f>
        <v>0</v>
      </c>
      <c r="T145" s="129"/>
      <c r="U145" s="130"/>
      <c r="V145" s="228">
        <f>T145*U145</f>
        <v>0</v>
      </c>
      <c r="W145" s="227"/>
      <c r="X145" s="130"/>
      <c r="Y145" s="228">
        <f>W145*X145</f>
        <v>0</v>
      </c>
      <c r="Z145" s="129"/>
      <c r="AA145" s="130"/>
      <c r="AB145" s="228">
        <f>Z145*AA145</f>
        <v>0</v>
      </c>
      <c r="AC145" s="132">
        <f t="shared" si="57"/>
        <v>0</v>
      </c>
      <c r="AD145" s="351">
        <f t="shared" si="58"/>
        <v>0</v>
      </c>
      <c r="AE145" s="132">
        <f t="shared" si="59"/>
        <v>0</v>
      </c>
      <c r="AF145" s="349" t="e">
        <f t="shared" si="60"/>
        <v>#DIV/0!</v>
      </c>
      <c r="AG145" s="350"/>
      <c r="AH145" s="99"/>
      <c r="AI145" s="99"/>
    </row>
    <row r="146" spans="1:35" ht="15" customHeight="1">
      <c r="A146" s="100" t="s">
        <v>99</v>
      </c>
      <c r="B146" s="101" t="s">
        <v>231</v>
      </c>
      <c r="C146" s="244" t="s">
        <v>232</v>
      </c>
      <c r="D146" s="103"/>
      <c r="E146" s="104">
        <f aca="true" t="shared" si="62" ref="E146:AB146">SUM(E147:E151)</f>
        <v>18</v>
      </c>
      <c r="F146" s="105">
        <f t="shared" si="62"/>
        <v>8440</v>
      </c>
      <c r="G146" s="106">
        <f t="shared" si="62"/>
        <v>48160</v>
      </c>
      <c r="H146" s="104">
        <f t="shared" si="62"/>
        <v>18</v>
      </c>
      <c r="I146" s="105">
        <f t="shared" si="62"/>
        <v>8440</v>
      </c>
      <c r="J146" s="137">
        <f t="shared" si="62"/>
        <v>48160</v>
      </c>
      <c r="K146" s="203">
        <f t="shared" si="62"/>
        <v>0</v>
      </c>
      <c r="L146" s="105">
        <f t="shared" si="62"/>
        <v>0</v>
      </c>
      <c r="M146" s="137">
        <f t="shared" si="62"/>
        <v>0</v>
      </c>
      <c r="N146" s="104">
        <f t="shared" si="62"/>
        <v>0</v>
      </c>
      <c r="O146" s="105">
        <f t="shared" si="62"/>
        <v>0</v>
      </c>
      <c r="P146" s="137">
        <f t="shared" si="62"/>
        <v>0</v>
      </c>
      <c r="Q146" s="203">
        <f t="shared" si="62"/>
        <v>0</v>
      </c>
      <c r="R146" s="105">
        <f t="shared" si="62"/>
        <v>0</v>
      </c>
      <c r="S146" s="137">
        <f t="shared" si="62"/>
        <v>0</v>
      </c>
      <c r="T146" s="104">
        <f t="shared" si="62"/>
        <v>0</v>
      </c>
      <c r="U146" s="105">
        <f t="shared" si="62"/>
        <v>0</v>
      </c>
      <c r="V146" s="137">
        <f t="shared" si="62"/>
        <v>0</v>
      </c>
      <c r="W146" s="203">
        <f t="shared" si="62"/>
        <v>0</v>
      </c>
      <c r="X146" s="105">
        <f t="shared" si="62"/>
        <v>0</v>
      </c>
      <c r="Y146" s="137">
        <f t="shared" si="62"/>
        <v>0</v>
      </c>
      <c r="Z146" s="104">
        <f t="shared" si="62"/>
        <v>0</v>
      </c>
      <c r="AA146" s="105">
        <f t="shared" si="62"/>
        <v>0</v>
      </c>
      <c r="AB146" s="106">
        <f t="shared" si="62"/>
        <v>0</v>
      </c>
      <c r="AC146" s="346">
        <f t="shared" si="57"/>
        <v>48160</v>
      </c>
      <c r="AD146" s="352">
        <f t="shared" si="58"/>
        <v>48160</v>
      </c>
      <c r="AE146" s="346">
        <f t="shared" si="59"/>
        <v>0</v>
      </c>
      <c r="AF146" s="347">
        <f t="shared" si="60"/>
        <v>0</v>
      </c>
      <c r="AG146" s="348"/>
      <c r="AH146" s="112"/>
      <c r="AI146" s="112"/>
    </row>
    <row r="147" spans="1:35" ht="30" customHeight="1">
      <c r="A147" s="113" t="s">
        <v>102</v>
      </c>
      <c r="B147" s="114" t="s">
        <v>103</v>
      </c>
      <c r="C147" s="115" t="s">
        <v>326</v>
      </c>
      <c r="D147" s="116" t="s">
        <v>233</v>
      </c>
      <c r="E147" s="117">
        <v>14</v>
      </c>
      <c r="F147" s="118">
        <v>1440</v>
      </c>
      <c r="G147" s="119">
        <f>E147*F147</f>
        <v>20160</v>
      </c>
      <c r="H147" s="117">
        <v>14</v>
      </c>
      <c r="I147" s="118">
        <v>1440</v>
      </c>
      <c r="J147" s="138">
        <f>H147*I147</f>
        <v>20160</v>
      </c>
      <c r="K147" s="205"/>
      <c r="L147" s="118"/>
      <c r="M147" s="138">
        <f>K147*L147</f>
        <v>0</v>
      </c>
      <c r="N147" s="117"/>
      <c r="O147" s="118"/>
      <c r="P147" s="138">
        <f>N147*O147</f>
        <v>0</v>
      </c>
      <c r="Q147" s="205"/>
      <c r="R147" s="118"/>
      <c r="S147" s="138">
        <f>Q147*R147</f>
        <v>0</v>
      </c>
      <c r="T147" s="117"/>
      <c r="U147" s="118"/>
      <c r="V147" s="138">
        <f>T147*U147</f>
        <v>0</v>
      </c>
      <c r="W147" s="205"/>
      <c r="X147" s="118"/>
      <c r="Y147" s="138">
        <f>W147*X147</f>
        <v>0</v>
      </c>
      <c r="Z147" s="117"/>
      <c r="AA147" s="118"/>
      <c r="AB147" s="119">
        <f>Z147*AA147</f>
        <v>0</v>
      </c>
      <c r="AC147" s="120">
        <f t="shared" si="57"/>
        <v>20160</v>
      </c>
      <c r="AD147" s="323">
        <f t="shared" si="58"/>
        <v>20160</v>
      </c>
      <c r="AE147" s="120">
        <f t="shared" si="59"/>
        <v>0</v>
      </c>
      <c r="AF147" s="274">
        <f t="shared" si="60"/>
        <v>0</v>
      </c>
      <c r="AG147" s="275"/>
      <c r="AH147" s="99"/>
      <c r="AI147" s="99"/>
    </row>
    <row r="148" spans="1:35" ht="30" customHeight="1">
      <c r="A148" s="113" t="s">
        <v>102</v>
      </c>
      <c r="B148" s="114" t="s">
        <v>106</v>
      </c>
      <c r="C148" s="115" t="s">
        <v>328</v>
      </c>
      <c r="D148" s="116" t="s">
        <v>233</v>
      </c>
      <c r="E148" s="117">
        <v>4</v>
      </c>
      <c r="F148" s="118">
        <v>7000</v>
      </c>
      <c r="G148" s="119">
        <f>E148*F148</f>
        <v>28000</v>
      </c>
      <c r="H148" s="117">
        <v>4</v>
      </c>
      <c r="I148" s="118">
        <v>7000</v>
      </c>
      <c r="J148" s="138">
        <f>H148*I148</f>
        <v>28000</v>
      </c>
      <c r="K148" s="205"/>
      <c r="L148" s="118"/>
      <c r="M148" s="138">
        <f>K148*L148</f>
        <v>0</v>
      </c>
      <c r="N148" s="117"/>
      <c r="O148" s="118"/>
      <c r="P148" s="138">
        <f>N148*O148</f>
        <v>0</v>
      </c>
      <c r="Q148" s="205"/>
      <c r="R148" s="118"/>
      <c r="S148" s="138">
        <f>Q148*R148</f>
        <v>0</v>
      </c>
      <c r="T148" s="117"/>
      <c r="U148" s="118"/>
      <c r="V148" s="138">
        <f>T148*U148</f>
        <v>0</v>
      </c>
      <c r="W148" s="205"/>
      <c r="X148" s="118"/>
      <c r="Y148" s="138">
        <f>W148*X148</f>
        <v>0</v>
      </c>
      <c r="Z148" s="117"/>
      <c r="AA148" s="118"/>
      <c r="AB148" s="119">
        <f>Z148*AA148</f>
        <v>0</v>
      </c>
      <c r="AC148" s="120">
        <f t="shared" si="57"/>
        <v>28000</v>
      </c>
      <c r="AD148" s="323">
        <f t="shared" si="58"/>
        <v>28000</v>
      </c>
      <c r="AE148" s="120">
        <f t="shared" si="59"/>
        <v>0</v>
      </c>
      <c r="AF148" s="274">
        <f t="shared" si="60"/>
        <v>0</v>
      </c>
      <c r="AG148" s="275"/>
      <c r="AH148" s="99"/>
      <c r="AI148" s="99"/>
    </row>
    <row r="149" spans="1:35" ht="30" customHeight="1">
      <c r="A149" s="113" t="s">
        <v>102</v>
      </c>
      <c r="B149" s="114" t="s">
        <v>107</v>
      </c>
      <c r="C149" s="115" t="s">
        <v>234</v>
      </c>
      <c r="D149" s="116" t="s">
        <v>233</v>
      </c>
      <c r="E149" s="117"/>
      <c r="F149" s="118"/>
      <c r="G149" s="119">
        <f>E149*F149</f>
        <v>0</v>
      </c>
      <c r="H149" s="117"/>
      <c r="I149" s="118"/>
      <c r="J149" s="138">
        <f>H149*I149</f>
        <v>0</v>
      </c>
      <c r="K149" s="205"/>
      <c r="L149" s="118"/>
      <c r="M149" s="138">
        <f>K149*L149</f>
        <v>0</v>
      </c>
      <c r="N149" s="117"/>
      <c r="O149" s="118"/>
      <c r="P149" s="138">
        <f>N149*O149</f>
        <v>0</v>
      </c>
      <c r="Q149" s="205"/>
      <c r="R149" s="118"/>
      <c r="S149" s="138">
        <f>Q149*R149</f>
        <v>0</v>
      </c>
      <c r="T149" s="117"/>
      <c r="U149" s="118"/>
      <c r="V149" s="138">
        <f>T149*U149</f>
        <v>0</v>
      </c>
      <c r="W149" s="205"/>
      <c r="X149" s="118"/>
      <c r="Y149" s="138">
        <f>W149*X149</f>
        <v>0</v>
      </c>
      <c r="Z149" s="117"/>
      <c r="AA149" s="118"/>
      <c r="AB149" s="119">
        <f>Z149*AA149</f>
        <v>0</v>
      </c>
      <c r="AC149" s="120">
        <f t="shared" si="57"/>
        <v>0</v>
      </c>
      <c r="AD149" s="323">
        <f t="shared" si="58"/>
        <v>0</v>
      </c>
      <c r="AE149" s="120">
        <f t="shared" si="59"/>
        <v>0</v>
      </c>
      <c r="AF149" s="274" t="e">
        <f t="shared" si="60"/>
        <v>#DIV/0!</v>
      </c>
      <c r="AG149" s="275"/>
      <c r="AH149" s="99"/>
      <c r="AI149" s="99"/>
    </row>
    <row r="150" spans="1:35" ht="30" customHeight="1">
      <c r="A150" s="113" t="s">
        <v>102</v>
      </c>
      <c r="B150" s="114" t="s">
        <v>185</v>
      </c>
      <c r="C150" s="115" t="s">
        <v>235</v>
      </c>
      <c r="D150" s="116" t="s">
        <v>233</v>
      </c>
      <c r="E150" s="117"/>
      <c r="F150" s="118"/>
      <c r="G150" s="119">
        <f>E150*F150</f>
        <v>0</v>
      </c>
      <c r="H150" s="117"/>
      <c r="I150" s="118"/>
      <c r="J150" s="138">
        <f>H150*I150</f>
        <v>0</v>
      </c>
      <c r="K150" s="205"/>
      <c r="L150" s="118"/>
      <c r="M150" s="138">
        <f>K150*L150</f>
        <v>0</v>
      </c>
      <c r="N150" s="117"/>
      <c r="O150" s="118"/>
      <c r="P150" s="138">
        <f>N150*O150</f>
        <v>0</v>
      </c>
      <c r="Q150" s="205"/>
      <c r="R150" s="118"/>
      <c r="S150" s="138">
        <f>Q150*R150</f>
        <v>0</v>
      </c>
      <c r="T150" s="117"/>
      <c r="U150" s="118"/>
      <c r="V150" s="138">
        <f>T150*U150</f>
        <v>0</v>
      </c>
      <c r="W150" s="205"/>
      <c r="X150" s="118"/>
      <c r="Y150" s="138">
        <f>W150*X150</f>
        <v>0</v>
      </c>
      <c r="Z150" s="117"/>
      <c r="AA150" s="118"/>
      <c r="AB150" s="119">
        <f>Z150*AA150</f>
        <v>0</v>
      </c>
      <c r="AC150" s="120">
        <f t="shared" si="57"/>
        <v>0</v>
      </c>
      <c r="AD150" s="323">
        <f t="shared" si="58"/>
        <v>0</v>
      </c>
      <c r="AE150" s="120">
        <f t="shared" si="59"/>
        <v>0</v>
      </c>
      <c r="AF150" s="274" t="e">
        <f t="shared" si="60"/>
        <v>#DIV/0!</v>
      </c>
      <c r="AG150" s="275"/>
      <c r="AH150" s="99"/>
      <c r="AI150" s="99"/>
    </row>
    <row r="151" spans="1:35" ht="30" customHeight="1">
      <c r="A151" s="139" t="s">
        <v>102</v>
      </c>
      <c r="B151" s="140" t="s">
        <v>187</v>
      </c>
      <c r="C151" s="141" t="s">
        <v>236</v>
      </c>
      <c r="D151" s="142" t="s">
        <v>233</v>
      </c>
      <c r="E151" s="143"/>
      <c r="F151" s="144"/>
      <c r="G151" s="145">
        <f>E151*F151</f>
        <v>0</v>
      </c>
      <c r="H151" s="143"/>
      <c r="I151" s="144"/>
      <c r="J151" s="146">
        <f>H151*I151</f>
        <v>0</v>
      </c>
      <c r="K151" s="207"/>
      <c r="L151" s="144"/>
      <c r="M151" s="146">
        <f>K151*L151</f>
        <v>0</v>
      </c>
      <c r="N151" s="143"/>
      <c r="O151" s="144"/>
      <c r="P151" s="146">
        <f>N151*O151</f>
        <v>0</v>
      </c>
      <c r="Q151" s="207"/>
      <c r="R151" s="144"/>
      <c r="S151" s="146">
        <f>Q151*R151</f>
        <v>0</v>
      </c>
      <c r="T151" s="143"/>
      <c r="U151" s="144"/>
      <c r="V151" s="146">
        <f>T151*U151</f>
        <v>0</v>
      </c>
      <c r="W151" s="207"/>
      <c r="X151" s="144"/>
      <c r="Y151" s="146">
        <f>W151*X151</f>
        <v>0</v>
      </c>
      <c r="Z151" s="143"/>
      <c r="AA151" s="144"/>
      <c r="AB151" s="145">
        <f>Z151*AA151</f>
        <v>0</v>
      </c>
      <c r="AC151" s="132">
        <f t="shared" si="57"/>
        <v>0</v>
      </c>
      <c r="AD151" s="351">
        <f t="shared" si="58"/>
        <v>0</v>
      </c>
      <c r="AE151" s="132">
        <f t="shared" si="59"/>
        <v>0</v>
      </c>
      <c r="AF151" s="349" t="e">
        <f t="shared" si="60"/>
        <v>#DIV/0!</v>
      </c>
      <c r="AG151" s="350"/>
      <c r="AH151" s="99"/>
      <c r="AI151" s="99"/>
    </row>
    <row r="152" spans="1:35" ht="15" customHeight="1">
      <c r="A152" s="100" t="s">
        <v>99</v>
      </c>
      <c r="B152" s="101" t="s">
        <v>237</v>
      </c>
      <c r="C152" s="244" t="s">
        <v>225</v>
      </c>
      <c r="D152" s="103"/>
      <c r="E152" s="104">
        <f aca="true" t="shared" si="63" ref="E152:AB152">SUM(E153:E158)</f>
        <v>1</v>
      </c>
      <c r="F152" s="105">
        <f t="shared" si="63"/>
        <v>1000</v>
      </c>
      <c r="G152" s="106">
        <f t="shared" si="63"/>
        <v>1000</v>
      </c>
      <c r="H152" s="104">
        <f t="shared" si="63"/>
        <v>0</v>
      </c>
      <c r="I152" s="105">
        <f t="shared" si="63"/>
        <v>0</v>
      </c>
      <c r="J152" s="137">
        <f t="shared" si="63"/>
        <v>0</v>
      </c>
      <c r="K152" s="203">
        <f t="shared" si="63"/>
        <v>0</v>
      </c>
      <c r="L152" s="105">
        <f t="shared" si="63"/>
        <v>0</v>
      </c>
      <c r="M152" s="137">
        <f t="shared" si="63"/>
        <v>0</v>
      </c>
      <c r="N152" s="104">
        <f t="shared" si="63"/>
        <v>0</v>
      </c>
      <c r="O152" s="105">
        <f t="shared" si="63"/>
        <v>0</v>
      </c>
      <c r="P152" s="137">
        <f t="shared" si="63"/>
        <v>0</v>
      </c>
      <c r="Q152" s="203">
        <f t="shared" si="63"/>
        <v>0</v>
      </c>
      <c r="R152" s="105">
        <f t="shared" si="63"/>
        <v>0</v>
      </c>
      <c r="S152" s="137">
        <f t="shared" si="63"/>
        <v>0</v>
      </c>
      <c r="T152" s="104">
        <f t="shared" si="63"/>
        <v>0</v>
      </c>
      <c r="U152" s="105">
        <f t="shared" si="63"/>
        <v>0</v>
      </c>
      <c r="V152" s="137">
        <f t="shared" si="63"/>
        <v>0</v>
      </c>
      <c r="W152" s="203">
        <f t="shared" si="63"/>
        <v>0</v>
      </c>
      <c r="X152" s="105">
        <f t="shared" si="63"/>
        <v>0</v>
      </c>
      <c r="Y152" s="137">
        <f t="shared" si="63"/>
        <v>0</v>
      </c>
      <c r="Z152" s="104">
        <f t="shared" si="63"/>
        <v>0</v>
      </c>
      <c r="AA152" s="105">
        <f t="shared" si="63"/>
        <v>0</v>
      </c>
      <c r="AB152" s="106">
        <f t="shared" si="63"/>
        <v>0</v>
      </c>
      <c r="AC152" s="346">
        <f t="shared" si="57"/>
        <v>1000</v>
      </c>
      <c r="AD152" s="352">
        <f t="shared" si="58"/>
        <v>0</v>
      </c>
      <c r="AE152" s="346">
        <f t="shared" si="59"/>
        <v>1000</v>
      </c>
      <c r="AF152" s="347">
        <f t="shared" si="60"/>
        <v>1</v>
      </c>
      <c r="AG152" s="348"/>
      <c r="AH152" s="112"/>
      <c r="AI152" s="112"/>
    </row>
    <row r="153" spans="1:35" ht="30" customHeight="1">
      <c r="A153" s="113" t="s">
        <v>102</v>
      </c>
      <c r="B153" s="114" t="s">
        <v>103</v>
      </c>
      <c r="C153" s="115" t="s">
        <v>238</v>
      </c>
      <c r="D153" s="116"/>
      <c r="E153" s="117"/>
      <c r="F153" s="118"/>
      <c r="G153" s="119">
        <f aca="true" t="shared" si="64" ref="G153:G158">E153*F153</f>
        <v>0</v>
      </c>
      <c r="H153" s="117"/>
      <c r="I153" s="118"/>
      <c r="J153" s="138">
        <f aca="true" t="shared" si="65" ref="J153:J158">H153*I153</f>
        <v>0</v>
      </c>
      <c r="K153" s="205"/>
      <c r="L153" s="118"/>
      <c r="M153" s="138">
        <f aca="true" t="shared" si="66" ref="M153:M158">K153*L153</f>
        <v>0</v>
      </c>
      <c r="N153" s="117"/>
      <c r="O153" s="118"/>
      <c r="P153" s="138">
        <f aca="true" t="shared" si="67" ref="P153:P158">N153*O153</f>
        <v>0</v>
      </c>
      <c r="Q153" s="205"/>
      <c r="R153" s="118"/>
      <c r="S153" s="138">
        <f aca="true" t="shared" si="68" ref="S153:S158">Q153*R153</f>
        <v>0</v>
      </c>
      <c r="T153" s="117"/>
      <c r="U153" s="118"/>
      <c r="V153" s="138">
        <f aca="true" t="shared" si="69" ref="V153:V158">T153*U153</f>
        <v>0</v>
      </c>
      <c r="W153" s="205"/>
      <c r="X153" s="118"/>
      <c r="Y153" s="138">
        <f aca="true" t="shared" si="70" ref="Y153:Y158">W153*X153</f>
        <v>0</v>
      </c>
      <c r="Z153" s="117"/>
      <c r="AA153" s="118"/>
      <c r="AB153" s="119">
        <f aca="true" t="shared" si="71" ref="AB153:AB158">Z153*AA153</f>
        <v>0</v>
      </c>
      <c r="AC153" s="120">
        <f t="shared" si="57"/>
        <v>0</v>
      </c>
      <c r="AD153" s="323">
        <f t="shared" si="58"/>
        <v>0</v>
      </c>
      <c r="AE153" s="120">
        <f t="shared" si="59"/>
        <v>0</v>
      </c>
      <c r="AF153" s="274" t="e">
        <f t="shared" si="60"/>
        <v>#DIV/0!</v>
      </c>
      <c r="AG153" s="275"/>
      <c r="AH153" s="99"/>
      <c r="AI153" s="99"/>
    </row>
    <row r="154" spans="1:35" ht="30" customHeight="1">
      <c r="A154" s="113" t="s">
        <v>102</v>
      </c>
      <c r="B154" s="114" t="s">
        <v>106</v>
      </c>
      <c r="C154" s="115" t="s">
        <v>240</v>
      </c>
      <c r="D154" s="116" t="s">
        <v>122</v>
      </c>
      <c r="E154" s="117">
        <v>1</v>
      </c>
      <c r="F154" s="118">
        <v>1000</v>
      </c>
      <c r="G154" s="119">
        <f t="shared" si="64"/>
        <v>1000</v>
      </c>
      <c r="H154" s="117">
        <v>0</v>
      </c>
      <c r="I154" s="118">
        <v>0</v>
      </c>
      <c r="J154" s="138">
        <f t="shared" si="65"/>
        <v>0</v>
      </c>
      <c r="K154" s="205"/>
      <c r="L154" s="118"/>
      <c r="M154" s="138">
        <f t="shared" si="66"/>
        <v>0</v>
      </c>
      <c r="N154" s="117"/>
      <c r="O154" s="118"/>
      <c r="P154" s="138">
        <f t="shared" si="67"/>
        <v>0</v>
      </c>
      <c r="Q154" s="205"/>
      <c r="R154" s="118"/>
      <c r="S154" s="138">
        <f t="shared" si="68"/>
        <v>0</v>
      </c>
      <c r="T154" s="117"/>
      <c r="U154" s="118"/>
      <c r="V154" s="138">
        <f t="shared" si="69"/>
        <v>0</v>
      </c>
      <c r="W154" s="205"/>
      <c r="X154" s="118"/>
      <c r="Y154" s="138">
        <f t="shared" si="70"/>
        <v>0</v>
      </c>
      <c r="Z154" s="117"/>
      <c r="AA154" s="118"/>
      <c r="AB154" s="119">
        <f t="shared" si="71"/>
        <v>0</v>
      </c>
      <c r="AC154" s="120">
        <f t="shared" si="57"/>
        <v>1000</v>
      </c>
      <c r="AD154" s="323">
        <f t="shared" si="58"/>
        <v>0</v>
      </c>
      <c r="AE154" s="120">
        <f t="shared" si="59"/>
        <v>1000</v>
      </c>
      <c r="AF154" s="274">
        <f t="shared" si="60"/>
        <v>1</v>
      </c>
      <c r="AG154" s="275"/>
      <c r="AH154" s="99"/>
      <c r="AI154" s="99"/>
    </row>
    <row r="155" spans="1:35" ht="30" customHeight="1">
      <c r="A155" s="113" t="s">
        <v>102</v>
      </c>
      <c r="B155" s="114" t="s">
        <v>107</v>
      </c>
      <c r="C155" s="115" t="s">
        <v>239</v>
      </c>
      <c r="D155" s="116"/>
      <c r="E155" s="117"/>
      <c r="F155" s="118"/>
      <c r="G155" s="119">
        <f t="shared" si="64"/>
        <v>0</v>
      </c>
      <c r="H155" s="117"/>
      <c r="I155" s="118"/>
      <c r="J155" s="138">
        <f t="shared" si="65"/>
        <v>0</v>
      </c>
      <c r="K155" s="205"/>
      <c r="L155" s="118"/>
      <c r="M155" s="138">
        <f t="shared" si="66"/>
        <v>0</v>
      </c>
      <c r="N155" s="117"/>
      <c r="O155" s="118"/>
      <c r="P155" s="138">
        <f t="shared" si="67"/>
        <v>0</v>
      </c>
      <c r="Q155" s="205"/>
      <c r="R155" s="118"/>
      <c r="S155" s="138">
        <f t="shared" si="68"/>
        <v>0</v>
      </c>
      <c r="T155" s="117"/>
      <c r="U155" s="118"/>
      <c r="V155" s="138">
        <f t="shared" si="69"/>
        <v>0</v>
      </c>
      <c r="W155" s="205"/>
      <c r="X155" s="118"/>
      <c r="Y155" s="138">
        <f t="shared" si="70"/>
        <v>0</v>
      </c>
      <c r="Z155" s="117"/>
      <c r="AA155" s="118"/>
      <c r="AB155" s="119">
        <f t="shared" si="71"/>
        <v>0</v>
      </c>
      <c r="AC155" s="120">
        <f t="shared" si="57"/>
        <v>0</v>
      </c>
      <c r="AD155" s="323">
        <f t="shared" si="58"/>
        <v>0</v>
      </c>
      <c r="AE155" s="120">
        <f t="shared" si="59"/>
        <v>0</v>
      </c>
      <c r="AF155" s="274" t="e">
        <f t="shared" si="60"/>
        <v>#DIV/0!</v>
      </c>
      <c r="AG155" s="275"/>
      <c r="AH155" s="99"/>
      <c r="AI155" s="99"/>
    </row>
    <row r="156" spans="1:35" ht="30" customHeight="1">
      <c r="A156" s="113" t="s">
        <v>102</v>
      </c>
      <c r="B156" s="114" t="s">
        <v>185</v>
      </c>
      <c r="C156" s="115" t="s">
        <v>240</v>
      </c>
      <c r="D156" s="116"/>
      <c r="E156" s="117"/>
      <c r="F156" s="118"/>
      <c r="G156" s="119">
        <f t="shared" si="64"/>
        <v>0</v>
      </c>
      <c r="H156" s="117"/>
      <c r="I156" s="118"/>
      <c r="J156" s="138">
        <f t="shared" si="65"/>
        <v>0</v>
      </c>
      <c r="K156" s="205"/>
      <c r="L156" s="118"/>
      <c r="M156" s="138">
        <f t="shared" si="66"/>
        <v>0</v>
      </c>
      <c r="N156" s="117"/>
      <c r="O156" s="118"/>
      <c r="P156" s="138">
        <f t="shared" si="67"/>
        <v>0</v>
      </c>
      <c r="Q156" s="205"/>
      <c r="R156" s="118"/>
      <c r="S156" s="138">
        <f t="shared" si="68"/>
        <v>0</v>
      </c>
      <c r="T156" s="117"/>
      <c r="U156" s="118"/>
      <c r="V156" s="138">
        <f t="shared" si="69"/>
        <v>0</v>
      </c>
      <c r="W156" s="205"/>
      <c r="X156" s="118"/>
      <c r="Y156" s="138">
        <f t="shared" si="70"/>
        <v>0</v>
      </c>
      <c r="Z156" s="117"/>
      <c r="AA156" s="118"/>
      <c r="AB156" s="119">
        <f t="shared" si="71"/>
        <v>0</v>
      </c>
      <c r="AC156" s="120">
        <f t="shared" si="57"/>
        <v>0</v>
      </c>
      <c r="AD156" s="323">
        <f t="shared" si="58"/>
        <v>0</v>
      </c>
      <c r="AE156" s="120">
        <f t="shared" si="59"/>
        <v>0</v>
      </c>
      <c r="AF156" s="274" t="e">
        <f t="shared" si="60"/>
        <v>#DIV/0!</v>
      </c>
      <c r="AG156" s="275"/>
      <c r="AH156" s="99"/>
      <c r="AI156" s="99"/>
    </row>
    <row r="157" spans="1:35" ht="30" customHeight="1">
      <c r="A157" s="113" t="s">
        <v>102</v>
      </c>
      <c r="B157" s="114" t="s">
        <v>187</v>
      </c>
      <c r="C157" s="115" t="s">
        <v>241</v>
      </c>
      <c r="D157" s="116"/>
      <c r="E157" s="117"/>
      <c r="F157" s="118"/>
      <c r="G157" s="119">
        <f t="shared" si="64"/>
        <v>0</v>
      </c>
      <c r="H157" s="117"/>
      <c r="I157" s="118"/>
      <c r="J157" s="138">
        <f t="shared" si="65"/>
        <v>0</v>
      </c>
      <c r="K157" s="205"/>
      <c r="L157" s="118"/>
      <c r="M157" s="138">
        <f t="shared" si="66"/>
        <v>0</v>
      </c>
      <c r="N157" s="117"/>
      <c r="O157" s="118"/>
      <c r="P157" s="138">
        <f t="shared" si="67"/>
        <v>0</v>
      </c>
      <c r="Q157" s="205"/>
      <c r="R157" s="118"/>
      <c r="S157" s="138">
        <f t="shared" si="68"/>
        <v>0</v>
      </c>
      <c r="T157" s="117"/>
      <c r="U157" s="118"/>
      <c r="V157" s="138">
        <f t="shared" si="69"/>
        <v>0</v>
      </c>
      <c r="W157" s="205"/>
      <c r="X157" s="118"/>
      <c r="Y157" s="138">
        <f t="shared" si="70"/>
        <v>0</v>
      </c>
      <c r="Z157" s="117"/>
      <c r="AA157" s="118"/>
      <c r="AB157" s="119">
        <f t="shared" si="71"/>
        <v>0</v>
      </c>
      <c r="AC157" s="120">
        <f t="shared" si="57"/>
        <v>0</v>
      </c>
      <c r="AD157" s="323">
        <f t="shared" si="58"/>
        <v>0</v>
      </c>
      <c r="AE157" s="120">
        <f t="shared" si="59"/>
        <v>0</v>
      </c>
      <c r="AF157" s="274" t="e">
        <f t="shared" si="60"/>
        <v>#DIV/0!</v>
      </c>
      <c r="AG157" s="275"/>
      <c r="AH157" s="99"/>
      <c r="AI157" s="99"/>
    </row>
    <row r="158" spans="1:35" ht="30" customHeight="1" thickBot="1">
      <c r="A158" s="139" t="s">
        <v>102</v>
      </c>
      <c r="B158" s="140" t="s">
        <v>189</v>
      </c>
      <c r="C158" s="115" t="s">
        <v>242</v>
      </c>
      <c r="D158" s="142"/>
      <c r="E158" s="143"/>
      <c r="F158" s="144"/>
      <c r="G158" s="145">
        <f t="shared" si="64"/>
        <v>0</v>
      </c>
      <c r="H158" s="143"/>
      <c r="I158" s="144"/>
      <c r="J158" s="146">
        <f t="shared" si="65"/>
        <v>0</v>
      </c>
      <c r="K158" s="207"/>
      <c r="L158" s="144"/>
      <c r="M158" s="146">
        <f t="shared" si="66"/>
        <v>0</v>
      </c>
      <c r="N158" s="143"/>
      <c r="O158" s="144"/>
      <c r="P158" s="146">
        <f t="shared" si="67"/>
        <v>0</v>
      </c>
      <c r="Q158" s="207"/>
      <c r="R158" s="144"/>
      <c r="S158" s="146">
        <f t="shared" si="68"/>
        <v>0</v>
      </c>
      <c r="T158" s="143"/>
      <c r="U158" s="144"/>
      <c r="V158" s="146">
        <f t="shared" si="69"/>
        <v>0</v>
      </c>
      <c r="W158" s="207"/>
      <c r="X158" s="144"/>
      <c r="Y158" s="146">
        <f t="shared" si="70"/>
        <v>0</v>
      </c>
      <c r="Z158" s="143"/>
      <c r="AA158" s="144"/>
      <c r="AB158" s="145">
        <f t="shared" si="71"/>
        <v>0</v>
      </c>
      <c r="AC158" s="236">
        <f t="shared" si="57"/>
        <v>0</v>
      </c>
      <c r="AD158" s="325">
        <f t="shared" si="58"/>
        <v>0</v>
      </c>
      <c r="AE158" s="236">
        <f t="shared" si="59"/>
        <v>0</v>
      </c>
      <c r="AF158" s="339" t="e">
        <f t="shared" si="60"/>
        <v>#DIV/0!</v>
      </c>
      <c r="AG158" s="340"/>
      <c r="AH158" s="99"/>
      <c r="AI158" s="99"/>
    </row>
    <row r="159" spans="1:35" ht="15.75" customHeight="1" thickBot="1">
      <c r="A159" s="459" t="s">
        <v>243</v>
      </c>
      <c r="B159" s="460"/>
      <c r="C159" s="461"/>
      <c r="D159" s="353"/>
      <c r="E159" s="311">
        <f aca="true" t="shared" si="72" ref="E159:AB159">E152+E146+E142+E137</f>
        <v>24</v>
      </c>
      <c r="F159" s="311">
        <f t="shared" si="72"/>
        <v>98880</v>
      </c>
      <c r="G159" s="311">
        <f t="shared" si="72"/>
        <v>156600</v>
      </c>
      <c r="H159" s="311">
        <f t="shared" si="72"/>
        <v>23</v>
      </c>
      <c r="I159" s="311">
        <f t="shared" si="72"/>
        <v>141080</v>
      </c>
      <c r="J159" s="311">
        <f t="shared" si="72"/>
        <v>198800</v>
      </c>
      <c r="K159" s="354">
        <f t="shared" si="72"/>
        <v>0</v>
      </c>
      <c r="L159" s="311">
        <f t="shared" si="72"/>
        <v>0</v>
      </c>
      <c r="M159" s="311">
        <f t="shared" si="72"/>
        <v>0</v>
      </c>
      <c r="N159" s="311">
        <f t="shared" si="72"/>
        <v>0</v>
      </c>
      <c r="O159" s="311">
        <f t="shared" si="72"/>
        <v>0</v>
      </c>
      <c r="P159" s="311">
        <f t="shared" si="72"/>
        <v>0</v>
      </c>
      <c r="Q159" s="354">
        <f t="shared" si="72"/>
        <v>0</v>
      </c>
      <c r="R159" s="311">
        <f t="shared" si="72"/>
        <v>0</v>
      </c>
      <c r="S159" s="311">
        <f t="shared" si="72"/>
        <v>0</v>
      </c>
      <c r="T159" s="311">
        <f t="shared" si="72"/>
        <v>0</v>
      </c>
      <c r="U159" s="311">
        <f t="shared" si="72"/>
        <v>0</v>
      </c>
      <c r="V159" s="311">
        <f t="shared" si="72"/>
        <v>0</v>
      </c>
      <c r="W159" s="354">
        <f t="shared" si="72"/>
        <v>0</v>
      </c>
      <c r="X159" s="311">
        <f t="shared" si="72"/>
        <v>0</v>
      </c>
      <c r="Y159" s="311">
        <f t="shared" si="72"/>
        <v>0</v>
      </c>
      <c r="Z159" s="311">
        <f t="shared" si="72"/>
        <v>0</v>
      </c>
      <c r="AA159" s="311">
        <f t="shared" si="72"/>
        <v>0</v>
      </c>
      <c r="AB159" s="311">
        <f t="shared" si="72"/>
        <v>0</v>
      </c>
      <c r="AC159" s="286">
        <f t="shared" si="57"/>
        <v>156600</v>
      </c>
      <c r="AD159" s="333">
        <f t="shared" si="58"/>
        <v>198800</v>
      </c>
      <c r="AE159" s="341">
        <f t="shared" si="59"/>
        <v>-42200</v>
      </c>
      <c r="AF159" s="355">
        <f t="shared" si="60"/>
        <v>-0.26947637292464877</v>
      </c>
      <c r="AG159" s="356"/>
      <c r="AH159" s="99"/>
      <c r="AI159" s="99"/>
    </row>
    <row r="160" spans="1:35" ht="15.75" customHeight="1" thickBot="1">
      <c r="A160" s="357" t="s">
        <v>244</v>
      </c>
      <c r="B160" s="358"/>
      <c r="C160" s="359"/>
      <c r="D160" s="360"/>
      <c r="E160" s="361"/>
      <c r="F160" s="361"/>
      <c r="G160" s="362">
        <f>G27+G31+G45+G55+G77+G83+G97+G110+G116+G120+G124+G129+G135+G159</f>
        <v>410536</v>
      </c>
      <c r="H160" s="363"/>
      <c r="I160" s="363"/>
      <c r="J160" s="362">
        <f>J27+J31+J45+J55+J77+J83+J97+J110+J116+J120+J124+J129+J135+J159</f>
        <v>410536</v>
      </c>
      <c r="K160" s="361"/>
      <c r="L160" s="361"/>
      <c r="M160" s="362">
        <f>M27+M31+M45+M55+M77+M83+M97+M110+M116+M120+M124+M129+M135+M159</f>
        <v>0</v>
      </c>
      <c r="N160" s="361"/>
      <c r="O160" s="361"/>
      <c r="P160" s="362">
        <f>P27+P31+P45+P55+P77+P83+P97+P110+P116+P120+P124+P129+P135+P159</f>
        <v>0</v>
      </c>
      <c r="Q160" s="361"/>
      <c r="R160" s="361"/>
      <c r="S160" s="362">
        <f>S27+S31+S45+S55+S77+S83+S97+S110+S116+S120+S124+S129+S135+S159</f>
        <v>0</v>
      </c>
      <c r="T160" s="361"/>
      <c r="U160" s="361"/>
      <c r="V160" s="362">
        <f>V27+V31+V45+V55+V77+V83+V97+V110+V116+V120+V124+V129+V135+V159</f>
        <v>0</v>
      </c>
      <c r="W160" s="361"/>
      <c r="X160" s="361"/>
      <c r="Y160" s="362">
        <f>Y27+Y31+Y45+Y55+Y77+Y83+Y97+Y110+Y116+Y120+Y124+Y129+Y135+Y159</f>
        <v>0</v>
      </c>
      <c r="Z160" s="361"/>
      <c r="AA160" s="361"/>
      <c r="AB160" s="362">
        <f>AB27+AB31+AB45+AB55+AB77+AB83+AB97+AB110+AB116+AB120+AB124+AB129+AB135+AB159</f>
        <v>0</v>
      </c>
      <c r="AC160" s="362">
        <f>AC27+AC31+AC45+AC55+AC77+AC83+AC97+AC110+AC116+AC120+AC124+AC129+AC135+AC159</f>
        <v>410536</v>
      </c>
      <c r="AD160" s="362">
        <f>AD27+AD31+AD45+AD55+AD77+AD83+AD97+AD110+AD116+AD120+AD124+AD129+AD135+AD159</f>
        <v>410536</v>
      </c>
      <c r="AE160" s="362">
        <f t="shared" si="59"/>
        <v>0</v>
      </c>
      <c r="AF160" s="364">
        <f t="shared" si="60"/>
        <v>0</v>
      </c>
      <c r="AG160" s="365"/>
      <c r="AH160" s="366"/>
      <c r="AI160" s="366"/>
    </row>
    <row r="161" spans="1:35" ht="15.75" customHeight="1" thickBot="1">
      <c r="A161" s="462"/>
      <c r="B161" s="462"/>
      <c r="C161" s="462"/>
      <c r="D161" s="367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9"/>
      <c r="AD161" s="369"/>
      <c r="AE161" s="369"/>
      <c r="AF161" s="370"/>
      <c r="AG161" s="371"/>
      <c r="AH161" s="3"/>
      <c r="AI161" s="3"/>
    </row>
    <row r="162" spans="1:35" ht="15.75" customHeight="1" thickBot="1">
      <c r="A162" s="463" t="s">
        <v>245</v>
      </c>
      <c r="B162" s="464"/>
      <c r="C162" s="465"/>
      <c r="D162" s="372"/>
      <c r="E162" s="373"/>
      <c r="F162" s="373"/>
      <c r="G162" s="373">
        <f>Фінансування!C20-Витрати!G160</f>
        <v>0</v>
      </c>
      <c r="H162" s="373"/>
      <c r="I162" s="373"/>
      <c r="J162" s="373">
        <f>Фінансування!C21-Витрати!J160</f>
        <v>0</v>
      </c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>
        <f>Фінансування!N20-Витрати!AC160</f>
        <v>0</v>
      </c>
      <c r="AD162" s="373">
        <f>Фінансування!N21-Витрати!AD160</f>
        <v>0</v>
      </c>
      <c r="AE162" s="374"/>
      <c r="AF162" s="375"/>
      <c r="AG162" s="376"/>
      <c r="AH162" s="3"/>
      <c r="AI162" s="3"/>
    </row>
    <row r="163" spans="1:33" ht="15.75" customHeight="1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80"/>
      <c r="AD163" s="380"/>
      <c r="AE163" s="380"/>
      <c r="AF163" s="380"/>
      <c r="AG163" s="381"/>
    </row>
    <row r="164" spans="1:33" ht="15.75" customHeight="1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>
      <c r="A167" s="13"/>
      <c r="B167" s="377"/>
      <c r="C167" s="382" t="s">
        <v>246</v>
      </c>
      <c r="D167" s="383" t="s">
        <v>366</v>
      </c>
      <c r="E167" s="383"/>
      <c r="G167" s="383"/>
      <c r="H167" s="383"/>
      <c r="I167" s="38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>
      <c r="A168" s="13"/>
      <c r="B168" s="377"/>
      <c r="D168" s="382" t="s">
        <v>36</v>
      </c>
      <c r="G168" s="382" t="s">
        <v>37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>
      <c r="A169" s="13"/>
      <c r="B169" s="377"/>
      <c r="C169" s="37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3" ht="15.75" customHeight="1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3" ht="15.75" customHeight="1">
      <c r="A171" s="46"/>
      <c r="B171" s="384"/>
      <c r="C171" s="385"/>
      <c r="AG171" s="385"/>
    </row>
    <row r="172" spans="1:33" ht="15.75" customHeight="1">
      <c r="A172" s="46"/>
      <c r="B172" s="384"/>
      <c r="C172" s="385"/>
      <c r="AG172" s="385"/>
    </row>
    <row r="173" spans="1:33" ht="15.75" customHeight="1">
      <c r="A173" s="46"/>
      <c r="B173" s="384"/>
      <c r="C173" s="385"/>
      <c r="AG173" s="385"/>
    </row>
    <row r="174" spans="1:33" ht="15.75" customHeight="1">
      <c r="A174" s="46"/>
      <c r="B174" s="384"/>
      <c r="C174" s="385"/>
      <c r="AG174" s="385"/>
    </row>
    <row r="175" spans="1:33" ht="15.75" customHeight="1">
      <c r="A175" s="46"/>
      <c r="B175" s="384"/>
      <c r="C175" s="385"/>
      <c r="AG175" s="385"/>
    </row>
    <row r="176" spans="1:33" ht="15.75" customHeight="1">
      <c r="A176" s="46"/>
      <c r="B176" s="384"/>
      <c r="C176" s="385"/>
      <c r="AG176" s="385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  <row r="1002" spans="1:33" ht="15.75" customHeight="1">
      <c r="A1002" s="46"/>
      <c r="B1002" s="384"/>
      <c r="C1002" s="385"/>
      <c r="AG1002" s="385"/>
    </row>
    <row r="1003" spans="1:33" ht="15.75" customHeight="1">
      <c r="A1003" s="46"/>
      <c r="B1003" s="384"/>
      <c r="C1003" s="385"/>
      <c r="AG1003" s="385"/>
    </row>
  </sheetData>
  <sheetProtection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9:C159"/>
    <mergeCell ref="A161:C161"/>
    <mergeCell ref="A162:C162"/>
    <mergeCell ref="K7:M7"/>
    <mergeCell ref="N7:P7"/>
    <mergeCell ref="E7:G7"/>
    <mergeCell ref="H7:J7"/>
    <mergeCell ref="A124:C124"/>
    <mergeCell ref="A129:C129"/>
    <mergeCell ref="A135:C13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left="0" right="0" top="0.35433070866141736" bottom="0.35433070866141736" header="0" footer="0"/>
  <pageSetup fitToHeight="0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8"/>
  <sheetViews>
    <sheetView tabSelected="1" zoomScale="106" zoomScaleNormal="106" zoomScalePageLayoutView="0" workbookViewId="0" topLeftCell="B1">
      <selection activeCell="J26" sqref="J26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9.875" style="0" customWidth="1"/>
    <col min="4" max="4" width="16.375" style="0" customWidth="1"/>
    <col min="5" max="5" width="17.875" style="0" customWidth="1"/>
    <col min="6" max="6" width="16.375" style="0" customWidth="1"/>
    <col min="7" max="7" width="13.50390625" style="0" customWidth="1"/>
    <col min="8" max="8" width="14.00390625" style="0" customWidth="1"/>
    <col min="9" max="9" width="13.75390625" style="0" customWidth="1"/>
    <col min="10" max="10" width="16.625" style="0" customWidth="1"/>
    <col min="11" max="26" width="7.625" style="0" customWidth="1"/>
  </cols>
  <sheetData>
    <row r="1" spans="1:26" ht="15">
      <c r="A1" s="385"/>
      <c r="B1" s="385"/>
      <c r="C1" s="385"/>
      <c r="D1" s="3"/>
      <c r="E1" s="385"/>
      <c r="F1" s="3"/>
      <c r="G1" s="385"/>
      <c r="H1" s="385"/>
      <c r="I1" s="46"/>
      <c r="J1" s="386" t="s">
        <v>247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85"/>
      <c r="B2" s="385"/>
      <c r="C2" s="385"/>
      <c r="D2" s="3"/>
      <c r="E2" s="385"/>
      <c r="F2" s="3"/>
      <c r="G2" s="385"/>
      <c r="H2" s="480" t="s">
        <v>248</v>
      </c>
      <c r="I2" s="433"/>
      <c r="J2" s="43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5"/>
      <c r="B4" s="481" t="s">
        <v>249</v>
      </c>
      <c r="C4" s="433"/>
      <c r="D4" s="433"/>
      <c r="E4" s="433"/>
      <c r="F4" s="433"/>
      <c r="G4" s="433"/>
      <c r="H4" s="433"/>
      <c r="I4" s="433"/>
      <c r="J4" s="43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85"/>
      <c r="B5" s="482" t="s">
        <v>275</v>
      </c>
      <c r="C5" s="433"/>
      <c r="D5" s="433"/>
      <c r="E5" s="433"/>
      <c r="F5" s="433"/>
      <c r="G5" s="433"/>
      <c r="H5" s="433"/>
      <c r="I5" s="433"/>
      <c r="J5" s="43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5"/>
      <c r="B6" s="483" t="s">
        <v>250</v>
      </c>
      <c r="C6" s="433"/>
      <c r="D6" s="433"/>
      <c r="E6" s="433"/>
      <c r="F6" s="433"/>
      <c r="G6" s="433"/>
      <c r="H6" s="433"/>
      <c r="I6" s="433"/>
      <c r="J6" s="43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5"/>
      <c r="B7" s="482" t="s">
        <v>276</v>
      </c>
      <c r="C7" s="433"/>
      <c r="D7" s="433"/>
      <c r="E7" s="433"/>
      <c r="F7" s="433"/>
      <c r="G7" s="433"/>
      <c r="H7" s="433"/>
      <c r="I7" s="433"/>
      <c r="J7" s="43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>
      <c r="A9" s="15"/>
      <c r="B9" s="475" t="s">
        <v>251</v>
      </c>
      <c r="C9" s="476"/>
      <c r="D9" s="477"/>
      <c r="E9" s="478" t="s">
        <v>252</v>
      </c>
      <c r="F9" s="476"/>
      <c r="G9" s="476"/>
      <c r="H9" s="476"/>
      <c r="I9" s="476"/>
      <c r="J9" s="47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7" t="s">
        <v>253</v>
      </c>
      <c r="B10" s="387" t="s">
        <v>254</v>
      </c>
      <c r="C10" s="387" t="s">
        <v>43</v>
      </c>
      <c r="D10" s="388" t="s">
        <v>255</v>
      </c>
      <c r="E10" s="387" t="s">
        <v>256</v>
      </c>
      <c r="F10" s="388" t="s">
        <v>255</v>
      </c>
      <c r="G10" s="387" t="s">
        <v>257</v>
      </c>
      <c r="H10" s="387" t="s">
        <v>258</v>
      </c>
      <c r="I10" s="387" t="s">
        <v>259</v>
      </c>
      <c r="J10" s="387" t="s">
        <v>260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00" customFormat="1" ht="45">
      <c r="A11" s="387"/>
      <c r="B11" s="406" t="s">
        <v>281</v>
      </c>
      <c r="C11" s="404" t="s">
        <v>280</v>
      </c>
      <c r="D11" s="410">
        <v>0</v>
      </c>
      <c r="E11" s="406"/>
      <c r="F11" s="410">
        <v>0</v>
      </c>
      <c r="G11" s="406"/>
      <c r="H11" s="406"/>
      <c r="I11" s="406">
        <v>0</v>
      </c>
      <c r="J11" s="38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0">
      <c r="A12" s="389"/>
      <c r="B12" s="405" t="s">
        <v>282</v>
      </c>
      <c r="C12" s="412" t="s">
        <v>277</v>
      </c>
      <c r="D12" s="407">
        <v>43200</v>
      </c>
      <c r="E12" s="411" t="s">
        <v>287</v>
      </c>
      <c r="F12" s="408">
        <v>43200</v>
      </c>
      <c r="G12" s="406" t="s">
        <v>369</v>
      </c>
      <c r="H12" s="409" t="s">
        <v>370</v>
      </c>
      <c r="I12" s="408">
        <v>43200</v>
      </c>
      <c r="J12" s="390" t="s">
        <v>371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35">
      <c r="A13" s="389"/>
      <c r="B13" s="405" t="s">
        <v>283</v>
      </c>
      <c r="C13" s="412" t="s">
        <v>278</v>
      </c>
      <c r="D13" s="407">
        <v>10800</v>
      </c>
      <c r="E13" s="411" t="s">
        <v>288</v>
      </c>
      <c r="F13" s="408">
        <v>10800</v>
      </c>
      <c r="G13" s="406" t="s">
        <v>369</v>
      </c>
      <c r="H13" s="409" t="s">
        <v>372</v>
      </c>
      <c r="I13" s="408">
        <v>10800</v>
      </c>
      <c r="J13" s="390" t="s">
        <v>373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35">
      <c r="A14" s="389"/>
      <c r="B14" s="405" t="s">
        <v>284</v>
      </c>
      <c r="C14" s="412" t="s">
        <v>279</v>
      </c>
      <c r="D14" s="407">
        <v>10800</v>
      </c>
      <c r="E14" s="411" t="s">
        <v>289</v>
      </c>
      <c r="F14" s="408">
        <v>10800</v>
      </c>
      <c r="G14" s="406" t="s">
        <v>369</v>
      </c>
      <c r="H14" s="409" t="s">
        <v>372</v>
      </c>
      <c r="I14" s="408">
        <v>10800</v>
      </c>
      <c r="J14" s="390" t="s">
        <v>374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35">
      <c r="A15" s="389"/>
      <c r="B15" s="405" t="s">
        <v>286</v>
      </c>
      <c r="C15" s="412" t="s">
        <v>285</v>
      </c>
      <c r="D15" s="407">
        <v>10800</v>
      </c>
      <c r="E15" s="411" t="s">
        <v>290</v>
      </c>
      <c r="F15" s="408">
        <v>10800</v>
      </c>
      <c r="G15" s="406" t="s">
        <v>369</v>
      </c>
      <c r="H15" s="409" t="s">
        <v>372</v>
      </c>
      <c r="I15" s="408">
        <v>10800</v>
      </c>
      <c r="J15" s="390" t="s">
        <v>375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00" customFormat="1" ht="45">
      <c r="A16" s="389"/>
      <c r="B16" s="405" t="s">
        <v>291</v>
      </c>
      <c r="C16" s="412" t="s">
        <v>280</v>
      </c>
      <c r="D16" s="407">
        <v>0</v>
      </c>
      <c r="E16" s="411"/>
      <c r="F16" s="408">
        <v>0</v>
      </c>
      <c r="G16" s="409"/>
      <c r="H16" s="409"/>
      <c r="I16" s="408">
        <v>0</v>
      </c>
      <c r="J16" s="39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00" customFormat="1" ht="165">
      <c r="A17" s="389"/>
      <c r="B17" s="405" t="s">
        <v>292</v>
      </c>
      <c r="C17" s="412" t="s">
        <v>277</v>
      </c>
      <c r="D17" s="407">
        <v>9504</v>
      </c>
      <c r="E17" s="411"/>
      <c r="F17" s="408">
        <v>9504</v>
      </c>
      <c r="G17" s="409" t="s">
        <v>376</v>
      </c>
      <c r="H17" s="409"/>
      <c r="I17" s="408">
        <v>9504</v>
      </c>
      <c r="J17" s="390" t="s">
        <v>377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00" customFormat="1" ht="240">
      <c r="A18" s="389"/>
      <c r="B18" s="405" t="s">
        <v>293</v>
      </c>
      <c r="C18" s="412" t="s">
        <v>278</v>
      </c>
      <c r="D18" s="407">
        <v>2376</v>
      </c>
      <c r="E18" s="411"/>
      <c r="F18" s="408">
        <v>2376</v>
      </c>
      <c r="G18" s="409" t="s">
        <v>378</v>
      </c>
      <c r="H18" s="409"/>
      <c r="I18" s="408">
        <v>2376</v>
      </c>
      <c r="J18" s="390" t="s">
        <v>379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00" customFormat="1" ht="240">
      <c r="A19" s="389"/>
      <c r="B19" s="405" t="s">
        <v>294</v>
      </c>
      <c r="C19" s="412" t="s">
        <v>279</v>
      </c>
      <c r="D19" s="407">
        <v>2376</v>
      </c>
      <c r="E19" s="411"/>
      <c r="F19" s="408">
        <v>2376</v>
      </c>
      <c r="G19" s="409" t="s">
        <v>380</v>
      </c>
      <c r="H19" s="409"/>
      <c r="I19" s="408">
        <v>2376</v>
      </c>
      <c r="J19" s="390" t="s">
        <v>381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00" customFormat="1" ht="240">
      <c r="A20" s="389"/>
      <c r="B20" s="405" t="s">
        <v>295</v>
      </c>
      <c r="C20" s="412" t="s">
        <v>285</v>
      </c>
      <c r="D20" s="407">
        <v>2376</v>
      </c>
      <c r="E20" s="411"/>
      <c r="F20" s="408">
        <v>2376</v>
      </c>
      <c r="G20" s="409" t="s">
        <v>382</v>
      </c>
      <c r="H20" s="409"/>
      <c r="I20" s="408">
        <v>2376</v>
      </c>
      <c r="J20" s="390" t="s">
        <v>383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00" customFormat="1" ht="90">
      <c r="A21" s="389"/>
      <c r="B21" s="405" t="s">
        <v>297</v>
      </c>
      <c r="C21" s="412" t="s">
        <v>296</v>
      </c>
      <c r="D21" s="408">
        <v>22000</v>
      </c>
      <c r="E21" s="412" t="s">
        <v>336</v>
      </c>
      <c r="F21" s="408">
        <v>22000</v>
      </c>
      <c r="G21" s="409" t="s">
        <v>334</v>
      </c>
      <c r="H21" s="409" t="s">
        <v>384</v>
      </c>
      <c r="I21" s="408">
        <v>22000</v>
      </c>
      <c r="J21" s="390" t="s">
        <v>385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00" customFormat="1" ht="45">
      <c r="A22" s="389"/>
      <c r="B22" s="405" t="s">
        <v>299</v>
      </c>
      <c r="C22" s="412" t="s">
        <v>298</v>
      </c>
      <c r="D22" s="408">
        <v>24000</v>
      </c>
      <c r="E22" s="411" t="s">
        <v>358</v>
      </c>
      <c r="F22" s="408">
        <v>24000</v>
      </c>
      <c r="G22" s="409" t="s">
        <v>359</v>
      </c>
      <c r="H22" s="409" t="s">
        <v>360</v>
      </c>
      <c r="I22" s="408">
        <v>24000</v>
      </c>
      <c r="J22" s="415" t="s">
        <v>361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00" customFormat="1" ht="50.25" customHeight="1">
      <c r="A23" s="389"/>
      <c r="B23" s="405" t="s">
        <v>300</v>
      </c>
      <c r="C23" s="412" t="s">
        <v>301</v>
      </c>
      <c r="D23" s="408">
        <v>30504</v>
      </c>
      <c r="E23" s="412" t="s">
        <v>337</v>
      </c>
      <c r="F23" s="408">
        <v>30504</v>
      </c>
      <c r="G23" s="409" t="s">
        <v>338</v>
      </c>
      <c r="H23" s="409" t="s">
        <v>339</v>
      </c>
      <c r="I23" s="408">
        <v>20000</v>
      </c>
      <c r="J23" s="417" t="s">
        <v>340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00" customFormat="1" ht="45">
      <c r="A24" s="389"/>
      <c r="B24" s="405" t="s">
        <v>302</v>
      </c>
      <c r="C24" s="415" t="s">
        <v>219</v>
      </c>
      <c r="D24" s="408">
        <v>16000</v>
      </c>
      <c r="E24" s="415" t="s">
        <v>308</v>
      </c>
      <c r="F24" s="408">
        <v>16000</v>
      </c>
      <c r="G24" s="409" t="s">
        <v>344</v>
      </c>
      <c r="H24" s="409" t="s">
        <v>345</v>
      </c>
      <c r="I24" s="408">
        <v>16000</v>
      </c>
      <c r="J24" s="415" t="s">
        <v>346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00" customFormat="1" ht="75">
      <c r="A25" s="389"/>
      <c r="B25" s="405" t="s">
        <v>304</v>
      </c>
      <c r="C25" s="390" t="s">
        <v>303</v>
      </c>
      <c r="D25" s="408">
        <v>12000</v>
      </c>
      <c r="E25" s="417" t="s">
        <v>309</v>
      </c>
      <c r="F25" s="408">
        <v>12000</v>
      </c>
      <c r="G25" s="409" t="s">
        <v>310</v>
      </c>
      <c r="H25" s="409" t="s">
        <v>311</v>
      </c>
      <c r="I25" s="408">
        <v>12000</v>
      </c>
      <c r="J25" s="409" t="s">
        <v>356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00" customFormat="1" ht="135">
      <c r="A26" s="389"/>
      <c r="B26" s="405" t="s">
        <v>305</v>
      </c>
      <c r="C26" s="415" t="s">
        <v>221</v>
      </c>
      <c r="D26" s="408">
        <v>15000</v>
      </c>
      <c r="E26" s="417" t="s">
        <v>307</v>
      </c>
      <c r="F26" s="408">
        <v>15000</v>
      </c>
      <c r="G26" s="416" t="s">
        <v>306</v>
      </c>
      <c r="H26" s="415" t="s">
        <v>386</v>
      </c>
      <c r="I26" s="408">
        <v>0</v>
      </c>
      <c r="J26" s="39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00" customFormat="1" ht="60">
      <c r="A27" s="389"/>
      <c r="B27" s="405" t="s">
        <v>312</v>
      </c>
      <c r="C27" s="390" t="s">
        <v>313</v>
      </c>
      <c r="D27" s="408">
        <v>30000</v>
      </c>
      <c r="E27" s="417" t="s">
        <v>353</v>
      </c>
      <c r="F27" s="408">
        <v>30000</v>
      </c>
      <c r="G27" s="409" t="s">
        <v>354</v>
      </c>
      <c r="H27" s="415" t="s">
        <v>335</v>
      </c>
      <c r="I27" s="408">
        <v>30000</v>
      </c>
      <c r="J27" s="415" t="s">
        <v>355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13" customFormat="1" ht="90">
      <c r="A28" s="389"/>
      <c r="B28" s="405" t="s">
        <v>314</v>
      </c>
      <c r="C28" s="390" t="s">
        <v>315</v>
      </c>
      <c r="D28" s="408">
        <v>28000</v>
      </c>
      <c r="E28" s="417" t="s">
        <v>322</v>
      </c>
      <c r="F28" s="408">
        <v>28000</v>
      </c>
      <c r="G28" s="409" t="s">
        <v>323</v>
      </c>
      <c r="H28" s="409" t="s">
        <v>324</v>
      </c>
      <c r="I28" s="408">
        <v>28000</v>
      </c>
      <c r="J28" s="417" t="s">
        <v>357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13" customFormat="1" ht="45">
      <c r="A29" s="389"/>
      <c r="B29" s="405" t="s">
        <v>316</v>
      </c>
      <c r="C29" s="390" t="s">
        <v>325</v>
      </c>
      <c r="D29" s="408">
        <v>13440</v>
      </c>
      <c r="E29" s="417" t="s">
        <v>349</v>
      </c>
      <c r="F29" s="408">
        <v>13440</v>
      </c>
      <c r="G29" s="409" t="s">
        <v>350</v>
      </c>
      <c r="H29" s="415" t="s">
        <v>333</v>
      </c>
      <c r="I29" s="408">
        <v>13440</v>
      </c>
      <c r="J29" s="415" t="s">
        <v>351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14" customFormat="1" ht="45">
      <c r="A30" s="389"/>
      <c r="B30" s="405" t="s">
        <v>316</v>
      </c>
      <c r="C30" s="390" t="s">
        <v>325</v>
      </c>
      <c r="D30" s="408">
        <v>43200</v>
      </c>
      <c r="E30" s="417" t="s">
        <v>332</v>
      </c>
      <c r="F30" s="408">
        <v>43200</v>
      </c>
      <c r="G30" s="409" t="s">
        <v>331</v>
      </c>
      <c r="H30" s="415" t="s">
        <v>333</v>
      </c>
      <c r="I30" s="408">
        <v>0</v>
      </c>
      <c r="J30" s="39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13" customFormat="1" ht="60">
      <c r="A31" s="389"/>
      <c r="B31" s="405" t="s">
        <v>318</v>
      </c>
      <c r="C31" s="415" t="s">
        <v>317</v>
      </c>
      <c r="D31" s="408">
        <v>36000</v>
      </c>
      <c r="E31" s="417" t="s">
        <v>321</v>
      </c>
      <c r="F31" s="408">
        <v>36000</v>
      </c>
      <c r="G31" s="409" t="s">
        <v>319</v>
      </c>
      <c r="H31" s="390" t="s">
        <v>320</v>
      </c>
      <c r="I31" s="408">
        <v>36000</v>
      </c>
      <c r="J31" s="390" t="s">
        <v>352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13" customFormat="1" ht="90">
      <c r="A32" s="389"/>
      <c r="B32" s="405" t="s">
        <v>327</v>
      </c>
      <c r="C32" s="390" t="s">
        <v>326</v>
      </c>
      <c r="D32" s="408">
        <v>20160</v>
      </c>
      <c r="E32" s="417" t="s">
        <v>348</v>
      </c>
      <c r="F32" s="408">
        <v>20160</v>
      </c>
      <c r="G32" s="409" t="s">
        <v>347</v>
      </c>
      <c r="H32" s="409" t="s">
        <v>333</v>
      </c>
      <c r="I32" s="408">
        <v>0</v>
      </c>
      <c r="J32" s="39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13" customFormat="1" ht="105">
      <c r="A33" s="389"/>
      <c r="B33" s="405" t="s">
        <v>329</v>
      </c>
      <c r="C33" s="417" t="s">
        <v>328</v>
      </c>
      <c r="D33" s="408">
        <v>28000</v>
      </c>
      <c r="E33" s="417" t="s">
        <v>342</v>
      </c>
      <c r="F33" s="408">
        <v>28000</v>
      </c>
      <c r="G33" s="409" t="s">
        <v>343</v>
      </c>
      <c r="H33" s="409" t="s">
        <v>333</v>
      </c>
      <c r="I33" s="408">
        <v>26547</v>
      </c>
      <c r="J33" s="409" t="s">
        <v>341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13" customFormat="1" ht="30">
      <c r="A34" s="389"/>
      <c r="B34" s="405" t="s">
        <v>330</v>
      </c>
      <c r="C34" s="390" t="s">
        <v>240</v>
      </c>
      <c r="D34" s="408">
        <v>0</v>
      </c>
      <c r="E34" s="417"/>
      <c r="F34" s="408">
        <v>0</v>
      </c>
      <c r="G34" s="390"/>
      <c r="H34" s="390"/>
      <c r="I34" s="408">
        <v>0</v>
      </c>
      <c r="J34" s="390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" customHeight="1">
      <c r="A35" s="392"/>
      <c r="B35" s="479" t="s">
        <v>262</v>
      </c>
      <c r="C35" s="476"/>
      <c r="D35" s="418">
        <f>D11+D12+D13+D14+D15+D16+D17+D18+D19+D20+D21+D22+D23+D24+D25+D26+D28+D27+D29+D30+D31+D32+D33+D34</f>
        <v>410536</v>
      </c>
      <c r="E35" s="393"/>
      <c r="F35" s="418">
        <f>F11+F12+F13+F14+F15+F16+F17+F18+F19+F20+F21+F22+F23+F24+F25+F26+F27+F28+F29+F30+F31+F32+F33+F34</f>
        <v>410536</v>
      </c>
      <c r="G35" s="393"/>
      <c r="H35" s="393"/>
      <c r="I35" s="419">
        <f>I11+I12+I13+I14+I15+I16+I17+I18+I19+I20+I21+I22+I23+I24+I25+I26+I27+I28+I29+I30+I31+I32+I33+I34</f>
        <v>320219</v>
      </c>
      <c r="J35" s="39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385"/>
      <c r="B36" s="385"/>
      <c r="C36" s="385"/>
      <c r="D36" s="3"/>
      <c r="E36" s="385"/>
      <c r="F36" s="3"/>
      <c r="G36" s="385"/>
      <c r="H36" s="38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>
      <c r="A37" s="15"/>
      <c r="B37" s="475" t="s">
        <v>263</v>
      </c>
      <c r="C37" s="476"/>
      <c r="D37" s="477"/>
      <c r="E37" s="478" t="s">
        <v>252</v>
      </c>
      <c r="F37" s="476"/>
      <c r="G37" s="476"/>
      <c r="H37" s="476"/>
      <c r="I37" s="476"/>
      <c r="J37" s="47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75">
      <c r="A38" s="387" t="s">
        <v>253</v>
      </c>
      <c r="B38" s="387" t="s">
        <v>254</v>
      </c>
      <c r="C38" s="387" t="s">
        <v>43</v>
      </c>
      <c r="D38" s="388" t="s">
        <v>255</v>
      </c>
      <c r="E38" s="387" t="s">
        <v>256</v>
      </c>
      <c r="F38" s="388" t="s">
        <v>255</v>
      </c>
      <c r="G38" s="387" t="s">
        <v>257</v>
      </c>
      <c r="H38" s="387" t="s">
        <v>258</v>
      </c>
      <c r="I38" s="387" t="s">
        <v>259</v>
      </c>
      <c r="J38" s="387" t="s">
        <v>260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389"/>
      <c r="B39" s="389" t="s">
        <v>100</v>
      </c>
      <c r="C39" s="390"/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389"/>
      <c r="B40" s="389" t="s">
        <v>114</v>
      </c>
      <c r="C40" s="390"/>
      <c r="D40" s="391"/>
      <c r="E40" s="390"/>
      <c r="F40" s="391"/>
      <c r="G40" s="390"/>
      <c r="H40" s="390"/>
      <c r="I40" s="391"/>
      <c r="J40" s="39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389"/>
      <c r="B41" s="389" t="s">
        <v>261</v>
      </c>
      <c r="C41" s="390"/>
      <c r="D41" s="391"/>
      <c r="E41" s="390"/>
      <c r="F41" s="391"/>
      <c r="G41" s="390"/>
      <c r="H41" s="390"/>
      <c r="I41" s="391"/>
      <c r="J41" s="390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389"/>
      <c r="B42" s="389" t="s">
        <v>119</v>
      </c>
      <c r="C42" s="390"/>
      <c r="D42" s="391"/>
      <c r="E42" s="390"/>
      <c r="F42" s="391"/>
      <c r="G42" s="390"/>
      <c r="H42" s="390"/>
      <c r="I42" s="391"/>
      <c r="J42" s="390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>
      <c r="A43" s="389"/>
      <c r="B43" s="389" t="s">
        <v>132</v>
      </c>
      <c r="C43" s="390"/>
      <c r="D43" s="391"/>
      <c r="E43" s="390"/>
      <c r="F43" s="391"/>
      <c r="G43" s="390"/>
      <c r="H43" s="390"/>
      <c r="I43" s="391"/>
      <c r="J43" s="39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389"/>
      <c r="B44" s="389"/>
      <c r="C44" s="390"/>
      <c r="D44" s="391"/>
      <c r="E44" s="390"/>
      <c r="F44" s="391"/>
      <c r="G44" s="390"/>
      <c r="H44" s="390"/>
      <c r="I44" s="391"/>
      <c r="J44" s="390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" customHeight="1">
      <c r="A45" s="392"/>
      <c r="B45" s="479" t="s">
        <v>262</v>
      </c>
      <c r="C45" s="476"/>
      <c r="D45" s="393"/>
      <c r="E45" s="393"/>
      <c r="F45" s="393"/>
      <c r="G45" s="393"/>
      <c r="H45" s="393"/>
      <c r="I45" s="394"/>
      <c r="J45" s="39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85"/>
      <c r="B46" s="385"/>
      <c r="C46" s="385"/>
      <c r="D46" s="3"/>
      <c r="E46" s="385"/>
      <c r="F46" s="3"/>
      <c r="G46" s="385"/>
      <c r="H46" s="38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15"/>
      <c r="B47" s="475" t="s">
        <v>264</v>
      </c>
      <c r="C47" s="476"/>
      <c r="D47" s="477"/>
      <c r="E47" s="478" t="s">
        <v>252</v>
      </c>
      <c r="F47" s="476"/>
      <c r="G47" s="476"/>
      <c r="H47" s="476"/>
      <c r="I47" s="476"/>
      <c r="J47" s="47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5.5" customHeight="1">
      <c r="A48" s="387" t="s">
        <v>253</v>
      </c>
      <c r="B48" s="387" t="s">
        <v>254</v>
      </c>
      <c r="C48" s="387" t="s">
        <v>43</v>
      </c>
      <c r="D48" s="388" t="s">
        <v>255</v>
      </c>
      <c r="E48" s="387" t="s">
        <v>256</v>
      </c>
      <c r="F48" s="388" t="s">
        <v>255</v>
      </c>
      <c r="G48" s="387" t="s">
        <v>257</v>
      </c>
      <c r="H48" s="387" t="s">
        <v>258</v>
      </c>
      <c r="I48" s="387" t="s">
        <v>259</v>
      </c>
      <c r="J48" s="387" t="s">
        <v>260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389"/>
      <c r="B49" s="389" t="s">
        <v>100</v>
      </c>
      <c r="C49" s="390"/>
      <c r="D49" s="391"/>
      <c r="E49" s="390"/>
      <c r="F49" s="391"/>
      <c r="G49" s="390"/>
      <c r="H49" s="390"/>
      <c r="I49" s="391"/>
      <c r="J49" s="39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89"/>
      <c r="B50" s="389" t="s">
        <v>114</v>
      </c>
      <c r="C50" s="390"/>
      <c r="D50" s="391"/>
      <c r="E50" s="390"/>
      <c r="F50" s="391"/>
      <c r="G50" s="390"/>
      <c r="H50" s="390"/>
      <c r="I50" s="391"/>
      <c r="J50" s="39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89"/>
      <c r="B51" s="389" t="s">
        <v>261</v>
      </c>
      <c r="C51" s="390"/>
      <c r="D51" s="391"/>
      <c r="E51" s="390"/>
      <c r="F51" s="391"/>
      <c r="G51" s="390"/>
      <c r="H51" s="390"/>
      <c r="I51" s="391"/>
      <c r="J51" s="39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389"/>
      <c r="B52" s="389" t="s">
        <v>119</v>
      </c>
      <c r="C52" s="390"/>
      <c r="D52" s="391"/>
      <c r="E52" s="390"/>
      <c r="F52" s="391"/>
      <c r="G52" s="390"/>
      <c r="H52" s="390"/>
      <c r="I52" s="391"/>
      <c r="J52" s="390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389"/>
      <c r="B53" s="389" t="s">
        <v>132</v>
      </c>
      <c r="C53" s="390"/>
      <c r="D53" s="391"/>
      <c r="E53" s="390"/>
      <c r="F53" s="391"/>
      <c r="G53" s="390"/>
      <c r="H53" s="390"/>
      <c r="I53" s="391"/>
      <c r="J53" s="390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389"/>
      <c r="B54" s="389"/>
      <c r="C54" s="390"/>
      <c r="D54" s="391"/>
      <c r="E54" s="390"/>
      <c r="F54" s="391"/>
      <c r="G54" s="390"/>
      <c r="H54" s="390"/>
      <c r="I54" s="391"/>
      <c r="J54" s="390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" customHeight="1">
      <c r="A55" s="392"/>
      <c r="B55" s="479" t="s">
        <v>262</v>
      </c>
      <c r="C55" s="476"/>
      <c r="D55" s="393"/>
      <c r="E55" s="393"/>
      <c r="F55" s="393"/>
      <c r="G55" s="393"/>
      <c r="H55" s="393"/>
      <c r="I55" s="394"/>
      <c r="J55" s="39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95"/>
      <c r="B57" s="395" t="s">
        <v>265</v>
      </c>
      <c r="C57" s="395"/>
      <c r="D57" s="396"/>
      <c r="E57" s="395"/>
      <c r="F57" s="396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</row>
    <row r="58" spans="1:26" ht="15.75" customHeight="1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</sheetData>
  <sheetProtection/>
  <mergeCells count="14">
    <mergeCell ref="B35:C35"/>
    <mergeCell ref="B37:D37"/>
    <mergeCell ref="E37:J37"/>
    <mergeCell ref="B45:C45"/>
    <mergeCell ref="B47:D47"/>
    <mergeCell ref="E47:J47"/>
    <mergeCell ref="B55:C55"/>
    <mergeCell ref="H2:J2"/>
    <mergeCell ref="B4:J4"/>
    <mergeCell ref="B5:J5"/>
    <mergeCell ref="B6:J6"/>
    <mergeCell ref="B7:J7"/>
    <mergeCell ref="B9:D9"/>
    <mergeCell ref="E9:J9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vasyl koretskyj</dc:creator>
  <cp:keywords/>
  <dc:description/>
  <cp:lastModifiedBy>Пользователь Windows</cp:lastModifiedBy>
  <cp:lastPrinted>2020-10-15T11:51:45Z</cp:lastPrinted>
  <dcterms:created xsi:type="dcterms:W3CDTF">2020-10-12T08:56:17Z</dcterms:created>
  <dcterms:modified xsi:type="dcterms:W3CDTF">2020-10-26T15:11:07Z</dcterms:modified>
  <cp:category/>
  <cp:version/>
  <cp:contentType/>
  <cp:contentStatus/>
</cp:coreProperties>
</file>