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Витрати" sheetId="2" r:id="rId5"/>
    <sheet state="visible" name="Реєстр документів" sheetId="3" r:id="rId6"/>
  </sheets>
  <definedNames>
    <definedName hidden="1" localSheetId="1" name="_xlnm._FilterDatabase">'Витрати'!$A$9:$AF$9</definedName>
  </definedNames>
  <calcPr/>
  <extLst>
    <ext uri="GoogleSheetsCustomDataVersion1">
      <go:sheetsCustomData xmlns:go="http://customooxmlschemas.google.com/" r:id="rId7" roundtripDataSignature="AMtx7miJjfbzoP2jaQQ6F2d45uhX8i03Ow=="/>
    </ext>
  </extLst>
</workbook>
</file>

<file path=xl/sharedStrings.xml><?xml version="1.0" encoding="utf-8"?>
<sst xmlns="http://schemas.openxmlformats.org/spreadsheetml/2006/main" count="971" uniqueCount="481">
  <si>
    <t>Додаток №4</t>
  </si>
  <si>
    <t>до Договору про надання гранту № _________________</t>
  </si>
  <si>
    <t xml:space="preserve">
3CAN31-5305</t>
  </si>
  <si>
    <t>від "01" червня 2020 року</t>
  </si>
  <si>
    <t>Конкурсна програма: Аналітика культури</t>
  </si>
  <si>
    <t>ЛОТ: 3. Прикладні секторальні/міжсекторальні наукові дослідження</t>
  </si>
  <si>
    <t>Назва Заявника: ФОП Воробей В.Г.</t>
  </si>
  <si>
    <t>Назва проекту: Фінансування креативних індустрій</t>
  </si>
  <si>
    <t xml:space="preserve">  ЗВІТ</t>
  </si>
  <si>
    <t xml:space="preserve">про надходження та використання коштів для реалізації проекту </t>
  </si>
  <si>
    <t>за період з 01.06.2020 по 22.10.2020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</si>
  <si>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</si>
  <si>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</si>
  <si>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</si>
  <si>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</si>
  <si>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</si>
  <si>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</si>
  <si>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</si>
  <si>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</si>
  <si>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</si>
  <si>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</si>
  <si>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</si>
  <si>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</si>
  <si>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</si>
  <si>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</si>
  <si>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</si>
  <si>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</si>
  <si>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</si>
  <si>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</si>
  <si>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</si>
  <si>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</si>
  <si>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</si>
  <si>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</si>
  <si>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</si>
  <si>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</si>
  <si>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</si>
  <si>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</si>
  <si>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</si>
  <si>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</si>
  <si>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</si>
  <si>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</si>
  <si>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</si>
  <si>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</si>
  <si>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Бухгалтер</t>
  </si>
  <si>
    <t>Леус Оксана Ярославівна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</si>
  <si>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</si>
  <si>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</si>
  <si>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</si>
  <si>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</si>
  <si>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</si>
  <si>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ФОП Воробей В.Г.</t>
  </si>
  <si>
    <t>Назва проекту:</t>
  </si>
  <si>
    <t>Фінансування креативних індустрій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</si>
  <si>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</si>
  <si>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</si>
  <si>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</si>
  <si>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</si>
  <si>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</si>
  <si>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</si>
  <si>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</si>
  <si>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</si>
  <si>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</si>
  <si>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</si>
  <si>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</si>
  <si>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</si>
  <si>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</si>
  <si>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</si>
  <si>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</si>
  <si>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</si>
  <si>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</si>
  <si>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</si>
  <si>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</si>
  <si>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</si>
  <si>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</si>
  <si>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</si>
  <si>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</si>
  <si>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</si>
  <si>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</si>
  <si>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</si>
  <si>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</si>
  <si>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</si>
  <si>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</si>
  <si>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</si>
  <si>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</si>
  <si>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</si>
  <si>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</si>
  <si>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</si>
  <si>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</si>
  <si>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</si>
  <si>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</si>
  <si>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</si>
  <si>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</si>
  <si>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</si>
  <si>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</si>
  <si>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</si>
  <si>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</si>
  <si>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</si>
  <si>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</si>
  <si>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</si>
  <si>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</si>
  <si>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</si>
  <si>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</si>
  <si>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</si>
  <si>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</si>
  <si>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</si>
  <si>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</si>
  <si>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</si>
  <si>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</si>
  <si>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</si>
  <si>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</si>
  <si>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</si>
  <si>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</si>
  <si>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</si>
  <si>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</si>
  <si>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</si>
  <si>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</si>
  <si>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</si>
  <si>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</si>
  <si>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</si>
  <si>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</si>
  <si>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</si>
  <si>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</si>
  <si>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</si>
  <si>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</si>
  <si>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</si>
  <si>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</si>
  <si>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</si>
  <si>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</si>
  <si>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</si>
  <si>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</si>
  <si>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</si>
  <si>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</si>
  <si>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</si>
  <si>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</si>
  <si>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</si>
  <si>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</si>
  <si>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</si>
  <si>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</si>
  <si>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</si>
  <si>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</si>
  <si>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</si>
  <si>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</si>
  <si>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</si>
  <si>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</si>
  <si>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</si>
  <si>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</si>
  <si>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</si>
  <si>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</si>
  <si>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</si>
  <si>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</si>
  <si>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</si>
  <si>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</si>
  <si>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</si>
  <si>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</si>
  <si>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</si>
  <si>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</si>
  <si>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</si>
  <si>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</si>
  <si>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</si>
  <si>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</si>
  <si>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</si>
  <si>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</si>
  <si>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</si>
  <si>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</si>
  <si>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</si>
  <si>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</si>
  <si>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</si>
  <si>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</si>
  <si>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</si>
  <si>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</si>
  <si>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</si>
  <si>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</si>
  <si>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</si>
  <si>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</si>
  <si>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</si>
  <si>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</si>
  <si>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</si>
  <si>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</si>
  <si>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</si>
  <si>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</si>
  <si>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</si>
  <si>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</si>
  <si>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</si>
  <si>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</si>
  <si>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</si>
  <si>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</si>
  <si>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</si>
  <si>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</si>
  <si>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</si>
  <si>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</si>
  <si>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</si>
  <si>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</si>
  <si>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</si>
  <si>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</si>
  <si>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</si>
  <si>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</si>
  <si>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</si>
  <si>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</si>
  <si>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</si>
  <si>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</si>
  <si>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</si>
  <si>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</si>
  <si>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</si>
  <si>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</si>
  <si>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</si>
  <si>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</si>
  <si>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</si>
  <si>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</si>
  <si>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</si>
  <si>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</si>
  <si>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</si>
  <si>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</si>
  <si>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</si>
  <si>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 xml:space="preserve">Розробка та супровід інформаційної кампанії </t>
  </si>
  <si>
    <t>послуга</t>
  </si>
  <si>
    <t>Публікації в медіа</t>
  </si>
  <si>
    <t xml:space="preserve">Створення інфографіки </t>
  </si>
  <si>
    <t xml:space="preserve">Платна реклама </t>
  </si>
  <si>
    <t>Економія по даній статті виникла у звязку із неправильним розрахунок вартості платних постів на етапі формування кошторису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</si>
  <si>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</si>
  <si>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</si>
  <si>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</si>
  <si>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</si>
  <si>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</si>
  <si>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</si>
  <si>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</si>
  <si>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</si>
  <si>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</si>
  <si>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</si>
  <si>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</si>
  <si>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</si>
  <si>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</si>
  <si>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</si>
  <si>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</si>
  <si>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</si>
  <si>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</si>
  <si>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</si>
  <si>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</si>
  <si>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</si>
  <si>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</si>
  <si>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</si>
  <si>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</si>
  <si>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</si>
  <si>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</si>
  <si>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</si>
  <si>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</si>
  <si>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</si>
  <si>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</si>
  <si>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</si>
  <si>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</si>
  <si>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</si>
  <si>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</si>
  <si>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Сума витрат на дану статтю збільшилась у звязку із необхідністю вичитки та коректури додаткового обєму, а саме 2 таблиць.</t>
  </si>
  <si>
    <t>Послуги верстки</t>
  </si>
  <si>
    <t>Друк книг</t>
  </si>
  <si>
    <t>екземпляр</t>
  </si>
  <si>
    <t>Друк журналів</t>
  </si>
  <si>
    <t>Інші витрати (вказати надану послугу)</t>
  </si>
  <si>
    <t>14.4</t>
  </si>
  <si>
    <t xml:space="preserve">Послуги проектного менеджера </t>
  </si>
  <si>
    <t>місяць</t>
  </si>
  <si>
    <t xml:space="preserve">Послуги асистента проектного менеджера </t>
  </si>
  <si>
    <t>Оплата акаунта в ZOOM</t>
  </si>
  <si>
    <t>Дана стаття не була використана у звязку із наявною проплатою акаунту за рахунок іншого проекту</t>
  </si>
  <si>
    <t xml:space="preserve">Розробка методології дослідження </t>
  </si>
  <si>
    <t xml:space="preserve">Послуги із проведення опитування випускників програми Creative Enterprise </t>
  </si>
  <si>
    <t xml:space="preserve">Блок дослідження №1 </t>
  </si>
  <si>
    <t xml:space="preserve">Блок дослідження №2 </t>
  </si>
  <si>
    <t>Підготовка кейсів</t>
  </si>
  <si>
    <t>Опитування грантоотримувачів УКФ</t>
  </si>
  <si>
    <t xml:space="preserve">Блок дослідження №3 </t>
  </si>
  <si>
    <t>і</t>
  </si>
  <si>
    <t>Проведення інтерв'ю</t>
  </si>
  <si>
    <t>ї</t>
  </si>
  <si>
    <t xml:space="preserve">Блок дослідження №4 </t>
  </si>
  <si>
    <t>й</t>
  </si>
  <si>
    <t xml:space="preserve">Розробка моделі роботи клубу бізнес-янголів та наліз можливих форм та форматів роботи клубу бізнес-янголів </t>
  </si>
  <si>
    <t>к</t>
  </si>
  <si>
    <t>Розробка пакету юридичних документів</t>
  </si>
  <si>
    <t>л</t>
  </si>
  <si>
    <t>Аналіз можливих механізмів кредитування проектів ОКІ операторами фінансового ринку та розробка таких механізмів</t>
  </si>
  <si>
    <t>н</t>
  </si>
  <si>
    <t>Розробка пакету типових документів для кредитування проєктів ОКІ</t>
  </si>
  <si>
    <t>о</t>
  </si>
  <si>
    <t xml:space="preserve">Блок дослідження №5 </t>
  </si>
  <si>
    <t>п</t>
  </si>
  <si>
    <t xml:space="preserve">Аналіз механізмів доступу до фінансування та відповідних політик в країнах ЄС </t>
  </si>
  <si>
    <t>р</t>
  </si>
  <si>
    <t xml:space="preserve">Розробка рекомендацій щодо покращення доступу креативних підприємців до фінансування в Україні </t>
  </si>
  <si>
    <t>с</t>
  </si>
  <si>
    <t>Проведення інтерв'ю (представники ЄС)</t>
  </si>
  <si>
    <t>т</t>
  </si>
  <si>
    <t xml:space="preserve">Зведення аналітичного звіту </t>
  </si>
  <si>
    <t>Всього по підрозділу 14 "Інші прямі витрати":</t>
  </si>
  <si>
    <t>0,00</t>
  </si>
  <si>
    <t>Всього по розділу ІІ "Витрати":</t>
  </si>
  <si>
    <t>РЕЗУЛЬТАТ РЕАЛІЗАЦІЇ ПРОЕКТУ</t>
  </si>
  <si>
    <t>Склав</t>
  </si>
  <si>
    <t>Леус О.Я.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</si>
  <si>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</si>
  <si>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</si>
  <si>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</si>
  <si>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проектом "Фінансування креативних індустрій"</t>
  </si>
  <si>
    <t>(назва проекту)</t>
  </si>
  <si>
    <t>у період з 01.06.2020 року по 22.10.2020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</si>
  <si>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</si>
  <si>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</si>
  <si>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</si>
  <si>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</si>
  <si>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</si>
  <si>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</si>
  <si>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</si>
  <si>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</si>
  <si>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</si>
  <si>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</si>
  <si>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9а</t>
  </si>
  <si>
    <t>№3-УКФ/2020 від 01.06.2020</t>
  </si>
  <si>
    <t>Акт №1 УКФ/2020 від 30.06.2020</t>
  </si>
  <si>
    <t>Платіжне доручення №515 від 27.07.2020</t>
  </si>
  <si>
    <t>Акт №2 УКФ/2020 від 31.07.2020</t>
  </si>
  <si>
    <t>Платіжне доручення №526 від 09.09.2020</t>
  </si>
  <si>
    <t>Акт №3 УКФ/2020 від 31.08.2020</t>
  </si>
  <si>
    <t>Платіжне доручення №552 від 19.10.2020</t>
  </si>
  <si>
    <t>Акт №4 УКФ/2020 від 30.09.2020</t>
  </si>
  <si>
    <t>Акт №5 УКФ/2020 від 16.10.2020</t>
  </si>
  <si>
    <t>9б</t>
  </si>
  <si>
    <t>№07.09.2020 від 07.09.2020</t>
  </si>
  <si>
    <t>Акт виконаних послуг №56</t>
  </si>
  <si>
    <t>Платіжне доручення №528 від 23.09.2020</t>
  </si>
  <si>
    <t>Платіжне доручення №543 від 13.10.2020</t>
  </si>
  <si>
    <t>Договір без № від 07.09.2020</t>
  </si>
  <si>
    <t>Акт приймання-передачі послуг від 30.09.2020</t>
  </si>
  <si>
    <t>Платіжне доручення №533від 05.10.2020</t>
  </si>
  <si>
    <t>№1101-2020/ДР від 10.09.2020</t>
  </si>
  <si>
    <t>Акт здачі-приймання робіт (надання послуг) №83545 від 30.09.2020</t>
  </si>
  <si>
    <t>Платіжне доручення №558 від 20.10.2020</t>
  </si>
  <si>
    <t>№ 17-УКФ/2020 від 14.09.2020</t>
  </si>
  <si>
    <t>Акт №8 від 30.09.2020</t>
  </si>
  <si>
    <t>Платіжне доручення №532 від 05.10.2020</t>
  </si>
  <si>
    <t>№ 23/09/20 від 23.09.2020</t>
  </si>
  <si>
    <t>АКТ
приймання-передачі наданих послуг від 15.10.2020</t>
  </si>
  <si>
    <t>Платіжне доручення №534 від 05.10.2020</t>
  </si>
  <si>
    <t>Платіжне доручення №549 від 19.10.2020</t>
  </si>
  <si>
    <t>9в</t>
  </si>
  <si>
    <t>№19-УКФ/2020 від 21.09.2020</t>
  </si>
  <si>
    <t>Акт виконаних робіт від 09.10.2020</t>
  </si>
  <si>
    <t>Платіжне доручення №547 від 13.10.2020</t>
  </si>
  <si>
    <t>9г</t>
  </si>
  <si>
    <t>Створення інфографіки</t>
  </si>
  <si>
    <t>№20-УКФ/2020 від 21.09.2020</t>
  </si>
  <si>
    <t>Акт виконаних робіт від 15.10.2020</t>
  </si>
  <si>
    <t>Платіжне доручення №554 від 19.10.2020</t>
  </si>
  <si>
    <t>9д</t>
  </si>
  <si>
    <t>Платна реклама</t>
  </si>
  <si>
    <t>Акт №6 УКФ/2020 від 16.10.2020</t>
  </si>
  <si>
    <t>Платіжне доручення №513 від 06.07.2020</t>
  </si>
  <si>
    <t>13а</t>
  </si>
  <si>
    <t>№1-УКФ/2020 від 01.06.2020</t>
  </si>
  <si>
    <t xml:space="preserve">АКТ № 1
прийому-здачі наданої послуги 
від 30.06.2020 </t>
  </si>
  <si>
    <t xml:space="preserve">АКТ № 2
прийому-здачі наданої послуги 
від 31.07.2020 </t>
  </si>
  <si>
    <t xml:space="preserve">АКТ № 3
прийому-здачі наданої послуги 
від 31.08.2020 </t>
  </si>
  <si>
    <t xml:space="preserve">АКТ № 4
прийому-здачі наданої послуги 
від 30.09.2020 </t>
  </si>
  <si>
    <t>Платіжне доручення №559 від 20.10.2020</t>
  </si>
  <si>
    <t xml:space="preserve">АКТ № 5
прийому-здачі наданої послуги 
від 20.10.2020 </t>
  </si>
  <si>
    <t>13б</t>
  </si>
  <si>
    <t>№4104 від 14.07.2020</t>
  </si>
  <si>
    <t>АКТ №ОУ-0000118 здачі-прийняття робіт (надання послуг) від 22.10.2020</t>
  </si>
  <si>
    <t>Платіжне доручення №518 від 31.07.2020</t>
  </si>
  <si>
    <t>Платіжне доручення №563 від 22.10.2020</t>
  </si>
  <si>
    <t>14.3.а</t>
  </si>
  <si>
    <t>№201013 від 21.09.2020</t>
  </si>
  <si>
    <t>Акт приймання здачі редакційних послуг від 15.10.2020</t>
  </si>
  <si>
    <t>Платіжне доручення №553 від 19.10.2020</t>
  </si>
  <si>
    <t>14.3.б</t>
  </si>
  <si>
    <t>№ 24-УКФ/2020 від 21.09.2020</t>
  </si>
  <si>
    <t>Акт виконаних робіт  від 15.10.2020</t>
  </si>
  <si>
    <t>14.4.а</t>
  </si>
  <si>
    <t>Послуги проектного менеджера</t>
  </si>
  <si>
    <t>-</t>
  </si>
  <si>
    <t>Перекидка коштiв мiж власними рахунками згiдно
проекту "Фiнансування креативних iндустрiй"
(управлiння проектом у червнi 2020р.)</t>
  </si>
  <si>
    <t>Платіжне доручення №510 від 3.07.2020</t>
  </si>
  <si>
    <t>14.4.б</t>
  </si>
  <si>
    <t>Послуги асистента проектного менеджера</t>
  </si>
  <si>
    <t>№2-УКФ/2020 від 01.06.2020</t>
  </si>
  <si>
    <t>Акт наданих послуг № 001/ucf від 30.06.2020</t>
  </si>
  <si>
    <t>Платіжне доручення №522 від 13.08.2020</t>
  </si>
  <si>
    <t>Акт наданих послуг № 002/ucf від 31.07.2020</t>
  </si>
  <si>
    <t>Акт наданих послуг № 003/ucf від 31.08.2020</t>
  </si>
  <si>
    <t xml:space="preserve">Платіжне доручення №524 від 09.09.2020
</t>
  </si>
  <si>
    <t>Акт наданих послуг № 004/ucf від 30.09.2020</t>
  </si>
  <si>
    <t xml:space="preserve">Платіжне доручення №561 від 20.10.2020
</t>
  </si>
  <si>
    <t>Акт наданих послуг № 005/ucf від 20.10.2020</t>
  </si>
  <si>
    <t>14.4.г</t>
  </si>
  <si>
    <t>Розробка методології дослідження</t>
  </si>
  <si>
    <t>№ 4-УКФ/2020 від 10.06.2020</t>
  </si>
  <si>
    <t xml:space="preserve">АКТ № 1
прийому-здачі наданої послуги 
від 30.06.2020
</t>
  </si>
  <si>
    <t xml:space="preserve">Платіжне доручення №511 від 06.09.2020
</t>
  </si>
  <si>
    <t>14.4.д</t>
  </si>
  <si>
    <t>Послуги із проведення опитування випускників програми Creative Enterprise</t>
  </si>
  <si>
    <t>№5/2-УКФ/2020 від 07.07.2020</t>
  </si>
  <si>
    <t xml:space="preserve">АКТ прийому- здачі наданої послуги № 1-УКФ-2020 
від 24.07.2020 </t>
  </si>
  <si>
    <t xml:space="preserve">Платіжне доручення №526 від 09.09.2020
</t>
  </si>
  <si>
    <t>14.4.е</t>
  </si>
  <si>
    <t>Блок дослідження №1</t>
  </si>
  <si>
    <t>№5.1-УКФ/2020 від 02.06.2020</t>
  </si>
  <si>
    <t xml:space="preserve">Акт наданих послуг № 002-Ucf-2020 від 25.07.2020
</t>
  </si>
  <si>
    <t xml:space="preserve">Платіжне доручення №546 від 13.10.2020
</t>
  </si>
  <si>
    <t>14.4.є</t>
  </si>
  <si>
    <t>Блок дослідження №2</t>
  </si>
  <si>
    <t>№5-УКФ/2020 від 02.06.2020</t>
  </si>
  <si>
    <t xml:space="preserve">Акт наданих послуг № 001-Ucf-2020 від 03.07.2020 </t>
  </si>
  <si>
    <t>Платіжне доручення №512 від 06.07.2020</t>
  </si>
  <si>
    <t>14.4.ж</t>
  </si>
  <si>
    <t>№ 12-УКФ/2020 від 14.08.2020</t>
  </si>
  <si>
    <t>№ 13-УКФ/2020 від 14.08.2020</t>
  </si>
  <si>
    <t>№ 14-УКФ/2020 від 17.08.2020</t>
  </si>
  <si>
    <t>14.4.з</t>
  </si>
  <si>
    <t>Проведення опитування грантоотримувачів УКФ</t>
  </si>
  <si>
    <t>№5/3-УКФ/2020 від 15.07.2020</t>
  </si>
  <si>
    <t xml:space="preserve">АКТ прийому- здачі наданої послуги № 2-УКФ-2020 
від 31.07.2020
</t>
  </si>
  <si>
    <t>Платіжне доручення №525 від 09.09.2020</t>
  </si>
  <si>
    <t>14.4.и</t>
  </si>
  <si>
    <t>Блок дослідження №3</t>
  </si>
  <si>
    <t>№9-УКФ/2020 від 22.07.2020</t>
  </si>
  <si>
    <t xml:space="preserve">АКТ №4 про надання послуг від 31.08.2020 
</t>
  </si>
  <si>
    <t>14.4.і.</t>
  </si>
  <si>
    <t>№10-УКФ/2020 від 03.08.2020</t>
  </si>
  <si>
    <t xml:space="preserve">АКТ
прийому-здачі наданої послуги 
від 18.09.2020
</t>
  </si>
  <si>
    <t>Платіжне доручення №562 від 20.10.2020</t>
  </si>
  <si>
    <t>№ 11-УКФ/2020 від 12.08.2020</t>
  </si>
  <si>
    <t>14.4.ї</t>
  </si>
  <si>
    <t>Блок дослідження №4</t>
  </si>
  <si>
    <t>№21-УКФ/2020 від 21.09.2020</t>
  </si>
  <si>
    <t xml:space="preserve">Акт наданих послуг № 003-Ucf-2020 від 30.09.2020
</t>
  </si>
  <si>
    <t>Платіжне доручення №544 від 13.10.2020</t>
  </si>
  <si>
    <t>14.4.й</t>
  </si>
  <si>
    <t>Розробка моделі роботи клубу бізнес-янголів та аналіз можливих форм та форматів роботи клубу бізнес-янголів</t>
  </si>
  <si>
    <t>№6-УКФ/2020 від 22.07.2020</t>
  </si>
  <si>
    <t xml:space="preserve">АКТ №1 про надання послуг від 10.08.2020 
</t>
  </si>
  <si>
    <t>Платіжне доручення №521 від 13.08.2020</t>
  </si>
  <si>
    <t>14.4.к</t>
  </si>
  <si>
    <t>№16-УКФ/2020 від 07.09.2020</t>
  </si>
  <si>
    <t xml:space="preserve">АКТ №59 про надання послуг від 23.09.2020 
</t>
  </si>
  <si>
    <t>Платіжне доручення №527 від 23.09.2020</t>
  </si>
  <si>
    <t>Платіжне доручення №557 від 20.10.2020</t>
  </si>
  <si>
    <t>14.4. л</t>
  </si>
  <si>
    <t>№ 7-УКФ/2020 від 22.07.2020</t>
  </si>
  <si>
    <t>14.4.н</t>
  </si>
  <si>
    <t>Розробка пакету типових документів</t>
  </si>
  <si>
    <t>№15-УКФ/2020 від 07.09.2020</t>
  </si>
  <si>
    <t xml:space="preserve">АКТ №9 про надання послуг від 19.10.2020 
</t>
  </si>
  <si>
    <t>Платіжне доручення №560 від 20.10.2020</t>
  </si>
  <si>
    <t>14.4.о</t>
  </si>
  <si>
    <t>Блок дослідження №5</t>
  </si>
  <si>
    <t>№-8-УКФ/2020 від 22.07.2020</t>
  </si>
  <si>
    <t xml:space="preserve">АКТ №3 про надання послуг від 10.08.2020 
</t>
  </si>
  <si>
    <t>14.4.п</t>
  </si>
  <si>
    <t>Аналіз механізмів доступу до фінансування та політик в країнах ЄС</t>
  </si>
  <si>
    <t>№9.2-УКФ/2020 від 03.08.2020</t>
  </si>
  <si>
    <t xml:space="preserve">АКТ №5 про надання послуг від 28.09.2020
</t>
  </si>
  <si>
    <t>Платіжне доручення №531 від 30.09.2020</t>
  </si>
  <si>
    <t>14.4.р</t>
  </si>
  <si>
    <t>Розробка рекомендацій щодо покращення доступу до креативних підприємців до до фінансування в Україні</t>
  </si>
  <si>
    <t>№23-УКФ/2020 від 21.09.2020</t>
  </si>
  <si>
    <t xml:space="preserve">АКТ прийому- здачі наданої послуги № 3-УКФ-2020 
від 07.10.2020
</t>
  </si>
  <si>
    <t>Платіжне доручення №550 від 19.10.2020</t>
  </si>
  <si>
    <t>14.4.с</t>
  </si>
  <si>
    <t>Підготовка інтервю з представниками ЄС</t>
  </si>
  <si>
    <t>№ 18-УКФ/2020 від 14.09.2020</t>
  </si>
  <si>
    <t>АКТ 
прийому-здачі наданої послуги від 13 жовтня 2020</t>
  </si>
  <si>
    <t>Платіжне доручення №551 від 19.10.2020</t>
  </si>
  <si>
    <t>14.4.т</t>
  </si>
  <si>
    <t>Зведення аналітичного звіту</t>
  </si>
  <si>
    <t>№22-УКФ/2020 від 21.09.2020</t>
  </si>
  <si>
    <t>Акт наданих послуг № 004-Ucf-2020 від 05.10.2020</t>
  </si>
  <si>
    <t>Платіжне доручення №545 від 13.10.2020</t>
  </si>
  <si>
    <t>ЗАГАЛЬНА СУМА:</t>
  </si>
  <si>
    <t>Витрати за даними звіту за рахунок співфінансування</t>
  </si>
  <si>
    <t>2.2</t>
  </si>
  <si>
    <t>Витрати за даними звіту за рахунок реінвестицій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</si>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</sst>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</numFmts>
  <fonts count="31">
    <font>
      <sz val="11.0"/>
      <color theme="1"/>
      <name val="Arial"/>
    </font>
    <font>
      <b/>
      <sz val="11.0"/>
      <color theme="1"/>
      <name val="Calibri"/>
    </font>
    <font>
      <sz val="11.0"/>
      <color theme="1"/>
      <name val="Calibri"/>
    </font>
    <font>
      <sz val="12.0"/>
      <color theme="1"/>
      <name val="Times New Roman"/>
    </font>
    <font>
      <b/>
      <sz val="10.0"/>
      <color theme="1"/>
      <name val="Arial"/>
    </font>
    <font>
      <u/>
      <sz val="10.0"/>
      <color theme="1"/>
      <name val="Arial"/>
    </font>
    <font>
      <sz val="10.0"/>
      <color theme="1"/>
      <name val="Arial"/>
    </font>
    <font>
      <u/>
      <sz val="10.0"/>
      <color theme="1"/>
      <name val="Arial"/>
    </font>
    <font>
      <b/>
      <sz val="12.0"/>
      <color theme="1"/>
      <name val="Arial"/>
    </font>
    <font>
      <b/>
      <sz val="12.0"/>
      <color theme="1"/>
      <name val="Calibri"/>
    </font>
    <font/>
    <font>
      <sz val="12.0"/>
      <color theme="1"/>
      <name val="Calibri"/>
    </font>
    <font>
      <b/>
      <sz val="12.0"/>
      <color rgb="FF000000"/>
      <name val="Arial"/>
    </font>
    <font>
      <b/>
      <sz val="10.0"/>
      <color theme="0"/>
      <name val="Arial"/>
    </font>
    <font>
      <b/>
      <i/>
      <sz val="10.0"/>
      <color theme="1"/>
      <name val="Arial"/>
    </font>
    <font>
      <sz val="12.0"/>
      <color theme="1"/>
      <name val="Arial"/>
    </font>
    <font>
      <b/>
      <sz val="12.0"/>
      <color rgb="FFC00000"/>
      <name val="Arial"/>
    </font>
    <font>
      <b/>
      <sz val="10.0"/>
      <color rgb="FFC00000"/>
      <name val="Arial"/>
    </font>
    <font>
      <b/>
      <sz val="10.0"/>
      <color rgb="FFFF0000"/>
      <name val="Arial"/>
    </font>
    <font>
      <sz val="10.0"/>
      <color rgb="FF000000"/>
      <name val="Arial"/>
    </font>
    <font>
      <b/>
      <color rgb="FF000000"/>
      <name val="Arial"/>
    </font>
    <font>
      <sz val="11.0"/>
      <color rgb="FF000000"/>
      <name val="Calibri"/>
    </font>
    <font>
      <b/>
      <i/>
      <sz val="12.0"/>
      <color rgb="FF000000"/>
      <name val="Arial"/>
    </font>
    <font>
      <sz val="12.0"/>
      <color rgb="FF000000"/>
      <name val="Calibri"/>
    </font>
    <font>
      <i/>
      <sz val="11.0"/>
      <color theme="1"/>
      <name val="Calibri"/>
    </font>
    <font>
      <i/>
      <sz val="11.0"/>
      <color rgb="FF000000"/>
      <name val="Calibri"/>
    </font>
    <font>
      <b/>
      <sz val="14.0"/>
      <color theme="1"/>
      <name val="Calibri"/>
    </font>
    <font>
      <vertAlign val="superscript"/>
      <sz val="14.0"/>
      <color theme="1"/>
      <name val="Calibri"/>
    </font>
    <font>
      <sz val="11.0"/>
      <color rgb="FF000000"/>
      <name val="Docs-Calibri"/>
    </font>
    <font>
      <i/>
      <sz val="10.0"/>
      <color theme="1"/>
      <name val="Calibri"/>
    </font>
    <font>
      <color theme="1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rgb="FFFFFFFF"/>
        <bgColor rgb="FFFFFFFF"/>
      </patternFill>
    </fill>
  </fills>
  <borders count="122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top/>
      <bottom/>
    </border>
    <border>
      <top/>
      <bottom/>
    </border>
    <border>
      <right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53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10" xfId="0" applyFont="1" applyNumberFormat="1"/>
    <xf borderId="0" fillId="0" fontId="2" numFmtId="4" xfId="0" applyFont="1" applyNumberFormat="1"/>
    <xf borderId="0" fillId="0" fontId="2" numFmtId="10" xfId="0" applyAlignment="1" applyFont="1" applyNumberFormat="1">
      <alignment shrinkToFit="0" wrapText="1"/>
    </xf>
    <xf borderId="0" fillId="0" fontId="3" numFmtId="0" xfId="0" applyFont="1"/>
    <xf borderId="0" fillId="0" fontId="4" numFmtId="10" xfId="0" applyFont="1" applyNumberFormat="1"/>
    <xf borderId="0" fillId="0" fontId="3" numFmtId="4" xfId="0" applyFont="1" applyNumberFormat="1"/>
    <xf borderId="0" fillId="0" fontId="3" numFmtId="10" xfId="0" applyFont="1" applyNumberFormat="1"/>
    <xf borderId="0" fillId="0" fontId="5" numFmtId="4" xfId="0" applyFont="1" applyNumberFormat="1"/>
    <xf borderId="0" fillId="0" fontId="6" numFmtId="4" xfId="0" applyFont="1" applyNumberFormat="1"/>
    <xf borderId="0" fillId="0" fontId="6" numFmtId="10" xfId="0" applyFont="1" applyNumberFormat="1"/>
    <xf borderId="0" fillId="0" fontId="4" numFmtId="0" xfId="0" applyFont="1"/>
    <xf borderId="0" fillId="0" fontId="0" numFmtId="0" xfId="0" applyAlignment="1" applyFont="1">
      <alignment horizontal="center"/>
    </xf>
    <xf borderId="0" fillId="0" fontId="6" numFmtId="0" xfId="0" applyFont="1"/>
    <xf borderId="0" fillId="0" fontId="7" numFmtId="0" xfId="0" applyFont="1"/>
    <xf borderId="0" fillId="0" fontId="8" numFmtId="0" xfId="0" applyAlignment="1" applyFont="1">
      <alignment horizontal="center"/>
    </xf>
    <xf borderId="0" fillId="0" fontId="8" numFmtId="0" xfId="0" applyAlignment="1" applyFont="1">
      <alignment horizontal="center" readingOrder="0" vertical="center"/>
    </xf>
    <xf borderId="1" fillId="0" fontId="1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3" fillId="0" fontId="10" numFmtId="0" xfId="0" applyBorder="1" applyFont="1"/>
    <xf borderId="4" fillId="0" fontId="9" numFmtId="0" xfId="0" applyAlignment="1" applyBorder="1" applyFont="1">
      <alignment horizontal="center" shrinkToFit="0" vertical="center" wrapText="1"/>
    </xf>
    <xf borderId="5" fillId="0" fontId="10" numFmtId="0" xfId="0" applyBorder="1" applyFont="1"/>
    <xf borderId="6" fillId="0" fontId="10" numFmtId="0" xfId="0" applyBorder="1" applyFont="1"/>
    <xf borderId="7" fillId="0" fontId="9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8" fillId="0" fontId="10" numFmtId="0" xfId="0" applyBorder="1" applyFont="1"/>
    <xf borderId="9" fillId="0" fontId="10" numFmtId="0" xfId="0" applyBorder="1" applyFont="1"/>
    <xf borderId="10" fillId="0" fontId="10" numFmtId="0" xfId="0" applyBorder="1" applyFont="1"/>
    <xf borderId="11" fillId="0" fontId="2" numFmtId="10" xfId="0" applyAlignment="1" applyBorder="1" applyFont="1" applyNumberFormat="1">
      <alignment horizontal="center" shrinkToFit="0" wrapText="1"/>
    </xf>
    <xf borderId="12" fillId="0" fontId="2" numFmtId="10" xfId="0" applyAlignment="1" applyBorder="1" applyFont="1" applyNumberFormat="1">
      <alignment horizontal="center" shrinkToFit="0" wrapText="1"/>
    </xf>
    <xf borderId="13" fillId="0" fontId="11" numFmtId="10" xfId="0" applyAlignment="1" applyBorder="1" applyFont="1" applyNumberFormat="1">
      <alignment horizontal="center" vertical="center"/>
    </xf>
    <xf borderId="14" fillId="0" fontId="10" numFmtId="0" xfId="0" applyBorder="1" applyFont="1"/>
    <xf borderId="15" fillId="0" fontId="10" numFmtId="0" xfId="0" applyBorder="1" applyFont="1"/>
    <xf borderId="16" fillId="0" fontId="10" numFmtId="0" xfId="0" applyBorder="1" applyFont="1"/>
    <xf borderId="11" fillId="0" fontId="2" numFmtId="10" xfId="0" applyAlignment="1" applyBorder="1" applyFont="1" applyNumberFormat="1">
      <alignment horizontal="center" vertical="center"/>
    </xf>
    <xf borderId="17" fillId="0" fontId="2" numFmtId="4" xfId="0" applyAlignment="1" applyBorder="1" applyFont="1" applyNumberFormat="1">
      <alignment horizontal="center" vertical="center"/>
    </xf>
    <xf borderId="12" fillId="0" fontId="2" numFmtId="10" xfId="0" applyAlignment="1" applyBorder="1" applyFont="1" applyNumberFormat="1">
      <alignment horizontal="center" vertical="center"/>
    </xf>
    <xf borderId="17" fillId="0" fontId="2" numFmtId="4" xfId="0" applyAlignment="1" applyBorder="1" applyFont="1" applyNumberFormat="1">
      <alignment horizontal="center" shrinkToFit="0" vertical="center" wrapText="1"/>
    </xf>
    <xf borderId="11" fillId="0" fontId="1" numFmtId="10" xfId="0" applyAlignment="1" applyBorder="1" applyFont="1" applyNumberFormat="1">
      <alignment horizontal="center" vertical="center"/>
    </xf>
    <xf borderId="17" fillId="0" fontId="1" numFmtId="4" xfId="0" applyAlignment="1" applyBorder="1" applyFont="1" applyNumberFormat="1">
      <alignment horizontal="center" vertical="center"/>
    </xf>
    <xf borderId="0" fillId="0" fontId="2" numFmtId="0" xfId="0" applyAlignment="1" applyFont="1">
      <alignment horizontal="center" vertical="center"/>
    </xf>
    <xf borderId="16" fillId="0" fontId="2" numFmtId="49" xfId="0" applyAlignment="1" applyBorder="1" applyFont="1" applyNumberFormat="1">
      <alignment horizontal="center" shrinkToFit="0" vertical="center" wrapText="1"/>
    </xf>
    <xf borderId="18" fillId="0" fontId="2" numFmtId="49" xfId="0" applyAlignment="1" applyBorder="1" applyFont="1" applyNumberFormat="1">
      <alignment horizontal="center" vertical="center"/>
    </xf>
    <xf borderId="19" fillId="0" fontId="2" numFmtId="49" xfId="0" applyAlignment="1" applyBorder="1" applyFont="1" applyNumberFormat="1">
      <alignment horizontal="center" vertical="center"/>
    </xf>
    <xf borderId="20" fillId="0" fontId="2" numFmtId="49" xfId="0" applyAlignment="1" applyBorder="1" applyFont="1" applyNumberFormat="1">
      <alignment horizontal="center" vertical="center"/>
    </xf>
    <xf borderId="21" fillId="0" fontId="2" numFmtId="49" xfId="0" applyAlignment="1" applyBorder="1" applyFont="1" applyNumberFormat="1">
      <alignment horizontal="center" vertical="center"/>
    </xf>
    <xf borderId="0" fillId="0" fontId="2" numFmtId="49" xfId="0" applyAlignment="1" applyFont="1" applyNumberFormat="1">
      <alignment horizontal="center" vertical="center"/>
    </xf>
    <xf borderId="16" fillId="0" fontId="2" numFmtId="0" xfId="0" applyAlignment="1" applyBorder="1" applyFont="1">
      <alignment horizontal="center" shrinkToFit="0" vertical="center" wrapText="1"/>
    </xf>
    <xf borderId="18" fillId="0" fontId="2" numFmtId="10" xfId="0" applyAlignment="1" applyBorder="1" applyFont="1" applyNumberFormat="1">
      <alignment horizontal="center" vertical="center"/>
    </xf>
    <xf borderId="19" fillId="0" fontId="2" numFmtId="4" xfId="0" applyAlignment="1" applyBorder="1" applyFont="1" applyNumberFormat="1">
      <alignment horizontal="center" vertical="center"/>
    </xf>
    <xf borderId="20" fillId="0" fontId="2" numFmtId="4" xfId="0" applyAlignment="1" applyBorder="1" applyFont="1" applyNumberFormat="1">
      <alignment horizontal="center" vertical="center"/>
    </xf>
    <xf borderId="21" fillId="0" fontId="2" numFmtId="4" xfId="0" applyAlignment="1" applyBorder="1" applyFont="1" applyNumberFormat="1">
      <alignment horizontal="center" vertical="center"/>
    </xf>
    <xf borderId="21" fillId="0" fontId="2" numFmtId="10" xfId="0" applyAlignment="1" applyBorder="1" applyFont="1" applyNumberFormat="1">
      <alignment horizontal="center" vertical="center"/>
    </xf>
    <xf borderId="20" fillId="0" fontId="2" numFmtId="10" xfId="0" applyAlignment="1" applyBorder="1" applyFont="1" applyNumberFormat="1">
      <alignment horizontal="center" vertical="center"/>
    </xf>
    <xf borderId="20" fillId="0" fontId="1" numFmtId="10" xfId="0" applyAlignment="1" applyBorder="1" applyFont="1" applyNumberFormat="1">
      <alignment horizontal="center" vertical="center"/>
    </xf>
    <xf borderId="19" fillId="0" fontId="1" numFmtId="4" xfId="0" applyAlignment="1" applyBorder="1" applyFont="1" applyNumberFormat="1">
      <alignment horizontal="center" vertical="center"/>
    </xf>
    <xf borderId="22" fillId="0" fontId="2" numFmtId="0" xfId="0" applyAlignment="1" applyBorder="1" applyFont="1">
      <alignment horizontal="center" shrinkToFit="0" vertical="center" wrapText="1"/>
    </xf>
    <xf borderId="18" fillId="0" fontId="2" numFmtId="10" xfId="0" applyAlignment="1" applyBorder="1" applyFont="1" applyNumberFormat="1">
      <alignment horizontal="center" readingOrder="0" vertical="center"/>
    </xf>
    <xf borderId="19" fillId="0" fontId="2" numFmtId="4" xfId="0" applyAlignment="1" applyBorder="1" applyFont="1" applyNumberFormat="1">
      <alignment horizontal="center" readingOrder="0" vertical="center"/>
    </xf>
    <xf borderId="20" fillId="0" fontId="2" numFmtId="4" xfId="0" applyAlignment="1" applyBorder="1" applyFont="1" applyNumberFormat="1">
      <alignment horizontal="center" readingOrder="0" vertical="center"/>
    </xf>
    <xf borderId="21" fillId="0" fontId="2" numFmtId="4" xfId="0" applyAlignment="1" applyBorder="1" applyFont="1" applyNumberFormat="1">
      <alignment horizontal="center" readingOrder="0" vertical="center"/>
    </xf>
    <xf borderId="21" fillId="0" fontId="2" numFmtId="10" xfId="0" applyAlignment="1" applyBorder="1" applyFont="1" applyNumberFormat="1">
      <alignment horizontal="center" readingOrder="0" vertical="center"/>
    </xf>
    <xf borderId="20" fillId="0" fontId="2" numFmtId="10" xfId="0" applyAlignment="1" applyBorder="1" applyFont="1" applyNumberFormat="1">
      <alignment horizontal="center" readingOrder="0" vertical="center"/>
    </xf>
    <xf borderId="23" fillId="0" fontId="2" numFmtId="0" xfId="0" applyAlignment="1" applyBorder="1" applyFont="1">
      <alignment horizontal="center" shrinkToFit="0" vertical="center" wrapText="1"/>
    </xf>
    <xf borderId="0" fillId="0" fontId="11" numFmtId="0" xfId="0" applyFont="1"/>
    <xf borderId="9" fillId="0" fontId="11" numFmtId="0" xfId="0" applyAlignment="1" applyBorder="1" applyFont="1">
      <alignment horizontal="center"/>
    </xf>
    <xf borderId="9" fillId="0" fontId="11" numFmtId="0" xfId="0" applyBorder="1" applyFont="1"/>
    <xf borderId="0" fillId="0" fontId="11" numFmtId="10" xfId="0" applyFont="1" applyNumberFormat="1"/>
    <xf borderId="0" fillId="0" fontId="2" numFmtId="0" xfId="0" applyAlignment="1" applyFont="1">
      <alignment horizontal="right"/>
    </xf>
    <xf borderId="0" fillId="0" fontId="2" numFmtId="0" xfId="0" applyFont="1"/>
    <xf borderId="0" fillId="0" fontId="12" numFmtId="0" xfId="0" applyAlignment="1" applyFont="1">
      <alignment horizontal="left"/>
    </xf>
    <xf borderId="0" fillId="0" fontId="4" numFmtId="0" xfId="0" applyAlignment="1" applyFont="1">
      <alignment shrinkToFit="0" wrapText="1"/>
    </xf>
    <xf borderId="0" fillId="0" fontId="4" numFmtId="0" xfId="0" applyAlignment="1" applyFont="1">
      <alignment vertical="center"/>
    </xf>
    <xf borderId="0" fillId="0" fontId="4" numFmtId="0" xfId="0" applyAlignment="1" applyFont="1">
      <alignment horizontal="center" vertical="center"/>
    </xf>
    <xf borderId="0" fillId="0" fontId="6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13" numFmtId="0" xfId="0" applyFont="1"/>
    <xf borderId="0" fillId="0" fontId="14" numFmtId="0" xfId="0" applyAlignment="1" applyFont="1">
      <alignment vertical="center"/>
    </xf>
    <xf borderId="0" fillId="0" fontId="4" numFmtId="0" xfId="0" applyAlignment="1" applyFont="1">
      <alignment shrinkToFit="0" vertical="center" wrapText="1"/>
    </xf>
    <xf borderId="0" fillId="0" fontId="13" numFmtId="0" xfId="0" applyAlignment="1" applyFont="1">
      <alignment shrinkToFit="0" wrapText="1"/>
    </xf>
    <xf borderId="0" fillId="0" fontId="14" numFmtId="0" xfId="0" applyAlignment="1" applyFont="1">
      <alignment shrinkToFit="0" vertical="center" wrapText="1"/>
    </xf>
    <xf borderId="1" fillId="2" fontId="4" numFmtId="0" xfId="0" applyAlignment="1" applyBorder="1" applyFill="1" applyFont="1">
      <alignment horizontal="center" shrinkToFit="0" vertical="center" wrapText="1"/>
    </xf>
    <xf borderId="24" fillId="2" fontId="4" numFmtId="0" xfId="0" applyAlignment="1" applyBorder="1" applyFont="1">
      <alignment horizontal="center" vertical="center"/>
    </xf>
    <xf borderId="25" fillId="2" fontId="4" numFmtId="0" xfId="0" applyAlignment="1" applyBorder="1" applyFont="1">
      <alignment horizontal="center" shrinkToFit="0" vertical="center" wrapText="1"/>
    </xf>
    <xf borderId="25" fillId="2" fontId="4" numFmtId="3" xfId="0" applyAlignment="1" applyBorder="1" applyFont="1" applyNumberFormat="1">
      <alignment horizontal="center" shrinkToFit="0" vertical="center" wrapText="1"/>
    </xf>
    <xf borderId="26" fillId="2" fontId="4" numFmtId="0" xfId="0" applyAlignment="1" applyBorder="1" applyFont="1">
      <alignment horizontal="center" vertical="center"/>
    </xf>
    <xf borderId="27" fillId="0" fontId="10" numFmtId="0" xfId="0" applyBorder="1" applyFont="1"/>
    <xf borderId="28" fillId="0" fontId="10" numFmtId="0" xfId="0" applyBorder="1" applyFont="1"/>
    <xf borderId="26" fillId="2" fontId="4" numFmtId="164" xfId="0" applyAlignment="1" applyBorder="1" applyFont="1" applyNumberFormat="1">
      <alignment horizontal="center" shrinkToFit="0" vertical="center" wrapText="1"/>
    </xf>
    <xf borderId="29" fillId="0" fontId="10" numFmtId="0" xfId="0" applyBorder="1" applyFont="1"/>
    <xf borderId="30" fillId="0" fontId="10" numFmtId="0" xfId="0" applyBorder="1" applyFont="1"/>
    <xf borderId="31" fillId="0" fontId="10" numFmtId="0" xfId="0" applyBorder="1" applyFont="1"/>
    <xf borderId="26" fillId="2" fontId="4" numFmtId="0" xfId="0" applyAlignment="1" applyBorder="1" applyFont="1">
      <alignment horizontal="center" shrinkToFit="0" vertical="center" wrapText="1"/>
    </xf>
    <xf borderId="1" fillId="2" fontId="4" numFmtId="164" xfId="0" applyAlignment="1" applyBorder="1" applyFont="1" applyNumberFormat="1">
      <alignment horizontal="center" shrinkToFit="0" vertical="center" wrapText="1"/>
    </xf>
    <xf borderId="32" fillId="0" fontId="10" numFmtId="0" xfId="0" applyBorder="1" applyFont="1"/>
    <xf borderId="33" fillId="0" fontId="10" numFmtId="0" xfId="0" applyBorder="1" applyFont="1"/>
    <xf borderId="34" fillId="0" fontId="10" numFmtId="0" xfId="0" applyBorder="1" applyFont="1"/>
    <xf borderId="35" fillId="2" fontId="4" numFmtId="3" xfId="0" applyAlignment="1" applyBorder="1" applyFont="1" applyNumberFormat="1">
      <alignment horizontal="center" shrinkToFit="0" vertical="center" wrapText="1"/>
    </xf>
    <xf borderId="36" fillId="2" fontId="4" numFmtId="3" xfId="0" applyAlignment="1" applyBorder="1" applyFont="1" applyNumberFormat="1">
      <alignment horizontal="center" shrinkToFit="0" vertical="center" wrapText="1"/>
    </xf>
    <xf borderId="37" fillId="2" fontId="4" numFmtId="3" xfId="0" applyAlignment="1" applyBorder="1" applyFont="1" applyNumberFormat="1">
      <alignment horizontal="center" shrinkToFit="0" vertical="center" wrapText="1"/>
    </xf>
    <xf borderId="38" fillId="0" fontId="10" numFmtId="0" xfId="0" applyBorder="1" applyFont="1"/>
    <xf borderId="39" fillId="2" fontId="4" numFmtId="164" xfId="0" applyAlignment="1" applyBorder="1" applyFont="1" applyNumberFormat="1">
      <alignment horizontal="center" shrinkToFit="0" vertical="center" wrapText="1"/>
    </xf>
    <xf borderId="40" fillId="2" fontId="4" numFmtId="164" xfId="0" applyAlignment="1" applyBorder="1" applyFont="1" applyNumberFormat="1">
      <alignment horizontal="center" shrinkToFit="0" vertical="center" wrapText="1"/>
    </xf>
    <xf borderId="36" fillId="3" fontId="4" numFmtId="0" xfId="0" applyAlignment="1" applyBorder="1" applyFill="1" applyFont="1">
      <alignment shrinkToFit="0" vertical="center" wrapText="1"/>
    </xf>
    <xf borderId="36" fillId="3" fontId="4" numFmtId="0" xfId="0" applyAlignment="1" applyBorder="1" applyFont="1">
      <alignment horizontal="center" vertical="center"/>
    </xf>
    <xf borderId="35" fillId="3" fontId="4" numFmtId="0" xfId="0" applyAlignment="1" applyBorder="1" applyFont="1">
      <alignment horizontal="center" shrinkToFit="0" vertical="center" wrapText="1"/>
    </xf>
    <xf borderId="35" fillId="3" fontId="4" numFmtId="3" xfId="0" applyAlignment="1" applyBorder="1" applyFont="1" applyNumberFormat="1">
      <alignment horizontal="center" shrinkToFit="0" vertical="center" wrapText="1"/>
    </xf>
    <xf borderId="36" fillId="3" fontId="4" numFmtId="3" xfId="0" applyAlignment="1" applyBorder="1" applyFont="1" applyNumberFormat="1">
      <alignment horizontal="center" shrinkToFit="0" vertical="center" wrapText="1"/>
    </xf>
    <xf borderId="36" fillId="3" fontId="4" numFmtId="0" xfId="0" applyAlignment="1" applyBorder="1" applyFont="1">
      <alignment horizontal="center" shrinkToFit="0" vertical="center" wrapText="1"/>
    </xf>
    <xf borderId="37" fillId="3" fontId="4" numFmtId="0" xfId="0" applyAlignment="1" applyBorder="1" applyFont="1">
      <alignment horizontal="center" shrinkToFit="0" vertical="center" wrapText="1"/>
    </xf>
    <xf borderId="41" fillId="3" fontId="4" numFmtId="0" xfId="0" applyAlignment="1" applyBorder="1" applyFont="1">
      <alignment horizontal="center" shrinkToFit="0" vertical="center" wrapText="1"/>
    </xf>
    <xf borderId="35" fillId="3" fontId="4" numFmtId="0" xfId="0" applyAlignment="1" applyBorder="1" applyFont="1">
      <alignment shrinkToFit="0" vertical="center" wrapText="1"/>
    </xf>
    <xf borderId="41" fillId="3" fontId="4" numFmtId="0" xfId="0" applyAlignment="1" applyBorder="1" applyFont="1">
      <alignment horizontal="center" vertical="center"/>
    </xf>
    <xf borderId="41" fillId="3" fontId="4" numFmtId="3" xfId="0" applyAlignment="1" applyBorder="1" applyFont="1" applyNumberFormat="1">
      <alignment horizontal="center" shrinkToFit="0" vertical="center" wrapText="1"/>
    </xf>
    <xf borderId="37" fillId="3" fontId="4" numFmtId="3" xfId="0" applyAlignment="1" applyBorder="1" applyFont="1" applyNumberFormat="1">
      <alignment horizontal="center" shrinkToFit="0" vertical="center" wrapText="1"/>
    </xf>
    <xf borderId="35" fillId="4" fontId="8" numFmtId="0" xfId="0" applyAlignment="1" applyBorder="1" applyFill="1" applyFont="1">
      <alignment vertical="top"/>
    </xf>
    <xf borderId="41" fillId="4" fontId="8" numFmtId="0" xfId="0" applyAlignment="1" applyBorder="1" applyFont="1">
      <alignment horizontal="center" vertical="top"/>
    </xf>
    <xf borderId="41" fillId="4" fontId="8" numFmtId="0" xfId="0" applyAlignment="1" applyBorder="1" applyFont="1">
      <alignment shrinkToFit="0" vertical="top" wrapText="1"/>
    </xf>
    <xf borderId="41" fillId="4" fontId="15" numFmtId="165" xfId="0" applyAlignment="1" applyBorder="1" applyFont="1" applyNumberFormat="1">
      <alignment vertical="top"/>
    </xf>
    <xf borderId="35" fillId="4" fontId="15" numFmtId="165" xfId="0" applyAlignment="1" applyBorder="1" applyFont="1" applyNumberFormat="1">
      <alignment vertical="top"/>
    </xf>
    <xf borderId="37" fillId="4" fontId="15" numFmtId="165" xfId="0" applyAlignment="1" applyBorder="1" applyFont="1" applyNumberFormat="1">
      <alignment vertical="top"/>
    </xf>
    <xf borderId="35" fillId="4" fontId="16" numFmtId="165" xfId="0" applyAlignment="1" applyBorder="1" applyFont="1" applyNumberFormat="1">
      <alignment vertical="top"/>
    </xf>
    <xf borderId="41" fillId="4" fontId="16" numFmtId="165" xfId="0" applyAlignment="1" applyBorder="1" applyFont="1" applyNumberFormat="1">
      <alignment vertical="top"/>
    </xf>
    <xf borderId="36" fillId="4" fontId="16" numFmtId="0" xfId="0" applyAlignment="1" applyBorder="1" applyFont="1">
      <alignment shrinkToFit="0" vertical="top" wrapText="1"/>
    </xf>
    <xf borderId="0" fillId="0" fontId="11" numFmtId="0" xfId="0" applyAlignment="1" applyFont="1">
      <alignment vertical="top"/>
    </xf>
    <xf borderId="36" fillId="5" fontId="4" numFmtId="0" xfId="0" applyAlignment="1" applyBorder="1" applyFill="1" applyFont="1">
      <alignment vertical="top"/>
    </xf>
    <xf borderId="35" fillId="5" fontId="4" numFmtId="0" xfId="0" applyAlignment="1" applyBorder="1" applyFont="1">
      <alignment horizontal="center" vertical="top"/>
    </xf>
    <xf borderId="42" fillId="5" fontId="4" numFmtId="0" xfId="0" applyAlignment="1" applyBorder="1" applyFont="1">
      <alignment shrinkToFit="0" vertical="top" wrapText="1"/>
    </xf>
    <xf borderId="43" fillId="5" fontId="6" numFmtId="165" xfId="0" applyAlignment="1" applyBorder="1" applyFont="1" applyNumberFormat="1">
      <alignment vertical="top"/>
    </xf>
    <xf borderId="42" fillId="5" fontId="6" numFmtId="4" xfId="0" applyAlignment="1" applyBorder="1" applyFont="1" applyNumberFormat="1">
      <alignment horizontal="right" vertical="top"/>
    </xf>
    <xf borderId="43" fillId="5" fontId="6" numFmtId="4" xfId="0" applyAlignment="1" applyBorder="1" applyFont="1" applyNumberFormat="1">
      <alignment horizontal="right" vertical="top"/>
    </xf>
    <xf borderId="44" fillId="5" fontId="6" numFmtId="4" xfId="0" applyAlignment="1" applyBorder="1" applyFont="1" applyNumberFormat="1">
      <alignment horizontal="right" vertical="top"/>
    </xf>
    <xf borderId="45" fillId="5" fontId="6" numFmtId="4" xfId="0" applyAlignment="1" applyBorder="1" applyFont="1" applyNumberFormat="1">
      <alignment horizontal="right" vertical="top"/>
    </xf>
    <xf borderId="46" fillId="5" fontId="6" numFmtId="4" xfId="0" applyAlignment="1" applyBorder="1" applyFont="1" applyNumberFormat="1">
      <alignment horizontal="right" vertical="top"/>
    </xf>
    <xf borderId="47" fillId="5" fontId="6" numFmtId="4" xfId="0" applyAlignment="1" applyBorder="1" applyFont="1" applyNumberFormat="1">
      <alignment horizontal="right" vertical="top"/>
    </xf>
    <xf borderId="42" fillId="5" fontId="17" numFmtId="4" xfId="0" applyAlignment="1" applyBorder="1" applyFont="1" applyNumberFormat="1">
      <alignment horizontal="right" vertical="top"/>
    </xf>
    <xf borderId="43" fillId="5" fontId="17" numFmtId="4" xfId="0" applyAlignment="1" applyBorder="1" applyFont="1" applyNumberFormat="1">
      <alignment horizontal="right" vertical="top"/>
    </xf>
    <xf borderId="43" fillId="5" fontId="17" numFmtId="10" xfId="0" applyAlignment="1" applyBorder="1" applyFont="1" applyNumberFormat="1">
      <alignment horizontal="right" vertical="top"/>
    </xf>
    <xf borderId="48" fillId="5" fontId="17" numFmtId="0" xfId="0" applyAlignment="1" applyBorder="1" applyFont="1">
      <alignment horizontal="right" shrinkToFit="0" vertical="top" wrapText="1"/>
    </xf>
    <xf borderId="0" fillId="0" fontId="2" numFmtId="4" xfId="0" applyAlignment="1" applyFont="1" applyNumberFormat="1">
      <alignment vertical="top"/>
    </xf>
    <xf borderId="49" fillId="6" fontId="4" numFmtId="166" xfId="0" applyAlignment="1" applyBorder="1" applyFill="1" applyFont="1" applyNumberFormat="1">
      <alignment vertical="top"/>
    </xf>
    <xf borderId="50" fillId="6" fontId="4" numFmtId="49" xfId="0" applyAlignment="1" applyBorder="1" applyFont="1" applyNumberFormat="1">
      <alignment horizontal="center" vertical="top"/>
    </xf>
    <xf borderId="51" fillId="6" fontId="14" numFmtId="166" xfId="0" applyAlignment="1" applyBorder="1" applyFont="1" applyNumberFormat="1">
      <alignment shrinkToFit="0" vertical="top" wrapText="1"/>
    </xf>
    <xf borderId="52" fillId="6" fontId="4" numFmtId="166" xfId="0" applyAlignment="1" applyBorder="1" applyFont="1" applyNumberFormat="1">
      <alignment vertical="top"/>
    </xf>
    <xf borderId="49" fillId="6" fontId="4" numFmtId="4" xfId="0" applyAlignment="1" applyBorder="1" applyFont="1" applyNumberFormat="1">
      <alignment horizontal="right" vertical="top"/>
    </xf>
    <xf borderId="50" fillId="6" fontId="4" numFmtId="4" xfId="0" applyAlignment="1" applyBorder="1" applyFont="1" applyNumberFormat="1">
      <alignment horizontal="right" vertical="top"/>
    </xf>
    <xf borderId="51" fillId="6" fontId="4" numFmtId="4" xfId="0" applyAlignment="1" applyBorder="1" applyFont="1" applyNumberFormat="1">
      <alignment horizontal="right" vertical="top"/>
    </xf>
    <xf borderId="53" fillId="6" fontId="17" numFmtId="4" xfId="0" applyAlignment="1" applyBorder="1" applyFont="1" applyNumberFormat="1">
      <alignment horizontal="right" vertical="top"/>
    </xf>
    <xf borderId="37" fillId="6" fontId="17" numFmtId="4" xfId="0" applyAlignment="1" applyBorder="1" applyFont="1" applyNumberFormat="1">
      <alignment horizontal="right" vertical="top"/>
    </xf>
    <xf borderId="54" fillId="6" fontId="17" numFmtId="4" xfId="0" applyAlignment="1" applyBorder="1" applyFont="1" applyNumberFormat="1">
      <alignment horizontal="right" vertical="top"/>
    </xf>
    <xf borderId="55" fillId="6" fontId="17" numFmtId="10" xfId="0" applyAlignment="1" applyBorder="1" applyFont="1" applyNumberFormat="1">
      <alignment horizontal="right" vertical="top"/>
    </xf>
    <xf borderId="56" fillId="6" fontId="17" numFmtId="0" xfId="0" applyAlignment="1" applyBorder="1" applyFont="1">
      <alignment horizontal="right" shrinkToFit="0" vertical="top" wrapText="1"/>
    </xf>
    <xf borderId="0" fillId="0" fontId="1" numFmtId="4" xfId="0" applyAlignment="1" applyFont="1" applyNumberFormat="1">
      <alignment vertical="top"/>
    </xf>
    <xf borderId="11" fillId="0" fontId="4" numFmtId="166" xfId="0" applyAlignment="1" applyBorder="1" applyFont="1" applyNumberFormat="1">
      <alignment vertical="top"/>
    </xf>
    <xf borderId="12" fillId="0" fontId="4" numFmtId="49" xfId="0" applyAlignment="1" applyBorder="1" applyFont="1" applyNumberFormat="1">
      <alignment horizontal="center" vertical="top"/>
    </xf>
    <xf borderId="13" fillId="0" fontId="6" numFmtId="166" xfId="0" applyAlignment="1" applyBorder="1" applyFont="1" applyNumberFormat="1">
      <alignment shrinkToFit="0" vertical="top" wrapText="1"/>
    </xf>
    <xf borderId="57" fillId="0" fontId="6" numFmtId="166" xfId="0" applyAlignment="1" applyBorder="1" applyFont="1" applyNumberFormat="1">
      <alignment horizontal="center" vertical="top"/>
    </xf>
    <xf borderId="11" fillId="0" fontId="6" numFmtId="4" xfId="0" applyAlignment="1" applyBorder="1" applyFont="1" applyNumberFormat="1">
      <alignment horizontal="right" vertical="top"/>
    </xf>
    <xf borderId="12" fillId="0" fontId="6" numFmtId="4" xfId="0" applyAlignment="1" applyBorder="1" applyFont="1" applyNumberFormat="1">
      <alignment horizontal="right" vertical="top"/>
    </xf>
    <xf borderId="13" fillId="0" fontId="6" numFmtId="4" xfId="0" applyAlignment="1" applyBorder="1" applyFont="1" applyNumberFormat="1">
      <alignment horizontal="right" vertical="top"/>
    </xf>
    <xf borderId="11" fillId="0" fontId="17" numFmtId="4" xfId="0" applyAlignment="1" applyBorder="1" applyFont="1" applyNumberFormat="1">
      <alignment horizontal="right" vertical="top"/>
    </xf>
    <xf borderId="17" fillId="0" fontId="17" numFmtId="4" xfId="0" applyAlignment="1" applyBorder="1" applyFont="1" applyNumberFormat="1">
      <alignment horizontal="right" vertical="top"/>
    </xf>
    <xf borderId="58" fillId="0" fontId="17" numFmtId="4" xfId="0" applyAlignment="1" applyBorder="1" applyFont="1" applyNumberFormat="1">
      <alignment horizontal="right" vertical="top"/>
    </xf>
    <xf borderId="13" fillId="0" fontId="18" numFmtId="10" xfId="0" applyAlignment="1" applyBorder="1" applyFont="1" applyNumberFormat="1">
      <alignment horizontal="right" vertical="top"/>
    </xf>
    <xf borderId="22" fillId="0" fontId="18" numFmtId="0" xfId="0" applyAlignment="1" applyBorder="1" applyFont="1">
      <alignment horizontal="right" shrinkToFit="0" vertical="top" wrapText="1"/>
    </xf>
    <xf borderId="59" fillId="0" fontId="4" numFmtId="166" xfId="0" applyAlignment="1" applyBorder="1" applyFont="1" applyNumberFormat="1">
      <alignment vertical="top"/>
    </xf>
    <xf borderId="60" fillId="0" fontId="4" numFmtId="49" xfId="0" applyAlignment="1" applyBorder="1" applyFont="1" applyNumberFormat="1">
      <alignment horizontal="center" vertical="top"/>
    </xf>
    <xf borderId="61" fillId="0" fontId="6" numFmtId="166" xfId="0" applyAlignment="1" applyBorder="1" applyFont="1" applyNumberFormat="1">
      <alignment shrinkToFit="0" vertical="top" wrapText="1"/>
    </xf>
    <xf borderId="62" fillId="0" fontId="6" numFmtId="166" xfId="0" applyAlignment="1" applyBorder="1" applyFont="1" applyNumberFormat="1">
      <alignment horizontal="center" vertical="top"/>
    </xf>
    <xf borderId="59" fillId="0" fontId="6" numFmtId="4" xfId="0" applyAlignment="1" applyBorder="1" applyFont="1" applyNumberFormat="1">
      <alignment horizontal="right" vertical="top"/>
    </xf>
    <xf borderId="60" fillId="0" fontId="6" numFmtId="4" xfId="0" applyAlignment="1" applyBorder="1" applyFont="1" applyNumberFormat="1">
      <alignment horizontal="right" vertical="top"/>
    </xf>
    <xf borderId="61" fillId="0" fontId="6" numFmtId="4" xfId="0" applyAlignment="1" applyBorder="1" applyFont="1" applyNumberFormat="1">
      <alignment horizontal="right" vertical="top"/>
    </xf>
    <xf borderId="59" fillId="0" fontId="17" numFmtId="4" xfId="0" applyAlignment="1" applyBorder="1" applyFont="1" applyNumberFormat="1">
      <alignment horizontal="right" vertical="top"/>
    </xf>
    <xf borderId="63" fillId="0" fontId="17" numFmtId="4" xfId="0" applyAlignment="1" applyBorder="1" applyFont="1" applyNumberFormat="1">
      <alignment horizontal="right" vertical="top"/>
    </xf>
    <xf borderId="64" fillId="0" fontId="17" numFmtId="4" xfId="0" applyAlignment="1" applyBorder="1" applyFont="1" applyNumberFormat="1">
      <alignment horizontal="right" vertical="top"/>
    </xf>
    <xf borderId="65" fillId="0" fontId="18" numFmtId="10" xfId="0" applyAlignment="1" applyBorder="1" applyFont="1" applyNumberFormat="1">
      <alignment horizontal="right" vertical="top"/>
    </xf>
    <xf borderId="23" fillId="0" fontId="18" numFmtId="0" xfId="0" applyAlignment="1" applyBorder="1" applyFont="1">
      <alignment horizontal="right" shrinkToFit="0" vertical="top" wrapText="1"/>
    </xf>
    <xf borderId="66" fillId="6" fontId="4" numFmtId="4" xfId="0" applyAlignment="1" applyBorder="1" applyFont="1" applyNumberFormat="1">
      <alignment horizontal="right" vertical="top"/>
    </xf>
    <xf borderId="17" fillId="0" fontId="6" numFmtId="4" xfId="0" applyAlignment="1" applyBorder="1" applyFont="1" applyNumberFormat="1">
      <alignment horizontal="right" vertical="top"/>
    </xf>
    <xf borderId="67" fillId="0" fontId="4" numFmtId="166" xfId="0" applyAlignment="1" applyBorder="1" applyFont="1" applyNumberFormat="1">
      <alignment vertical="top"/>
    </xf>
    <xf borderId="68" fillId="0" fontId="4" numFmtId="49" xfId="0" applyAlignment="1" applyBorder="1" applyFont="1" applyNumberFormat="1">
      <alignment horizontal="center" vertical="top"/>
    </xf>
    <xf borderId="65" fillId="0" fontId="6" numFmtId="166" xfId="0" applyAlignment="1" applyBorder="1" applyFont="1" applyNumberFormat="1">
      <alignment shrinkToFit="0" vertical="top" wrapText="1"/>
    </xf>
    <xf borderId="69" fillId="0" fontId="6" numFmtId="166" xfId="0" applyAlignment="1" applyBorder="1" applyFont="1" applyNumberFormat="1">
      <alignment horizontal="center" vertical="top"/>
    </xf>
    <xf borderId="67" fillId="0" fontId="6" numFmtId="4" xfId="0" applyAlignment="1" applyBorder="1" applyFont="1" applyNumberFormat="1">
      <alignment horizontal="right" vertical="top"/>
    </xf>
    <xf borderId="68" fillId="0" fontId="6" numFmtId="4" xfId="0" applyAlignment="1" applyBorder="1" applyFont="1" applyNumberFormat="1">
      <alignment horizontal="right" vertical="top"/>
    </xf>
    <xf borderId="65" fillId="0" fontId="6" numFmtId="4" xfId="0" applyAlignment="1" applyBorder="1" applyFont="1" applyNumberFormat="1">
      <alignment horizontal="right" vertical="top"/>
    </xf>
    <xf borderId="70" fillId="0" fontId="6" numFmtId="4" xfId="0" applyAlignment="1" applyBorder="1" applyFont="1" applyNumberFormat="1">
      <alignment horizontal="right" vertical="top"/>
    </xf>
    <xf borderId="71" fillId="6" fontId="17" numFmtId="10" xfId="0" applyAlignment="1" applyBorder="1" applyFont="1" applyNumberFormat="1">
      <alignment horizontal="right" vertical="top"/>
    </xf>
    <xf borderId="22" fillId="6" fontId="17" numFmtId="0" xfId="0" applyAlignment="1" applyBorder="1" applyFont="1">
      <alignment horizontal="right" shrinkToFit="0" vertical="top" wrapText="1"/>
    </xf>
    <xf borderId="61" fillId="0" fontId="18" numFmtId="10" xfId="0" applyAlignment="1" applyBorder="1" applyFont="1" applyNumberFormat="1">
      <alignment horizontal="right" vertical="top"/>
    </xf>
    <xf borderId="72" fillId="0" fontId="18" numFmtId="0" xfId="0" applyAlignment="1" applyBorder="1" applyFont="1">
      <alignment horizontal="right" shrinkToFit="0" vertical="top" wrapText="1"/>
    </xf>
    <xf borderId="48" fillId="7" fontId="14" numFmtId="166" xfId="0" applyAlignment="1" applyBorder="1" applyFill="1" applyFont="1" applyNumberFormat="1">
      <alignment vertical="top"/>
    </xf>
    <xf borderId="73" fillId="7" fontId="4" numFmtId="166" xfId="0" applyAlignment="1" applyBorder="1" applyFont="1" applyNumberFormat="1">
      <alignment horizontal="center" vertical="top"/>
    </xf>
    <xf borderId="74" fillId="7" fontId="4" numFmtId="166" xfId="0" applyAlignment="1" applyBorder="1" applyFont="1" applyNumberFormat="1">
      <alignment shrinkToFit="0" vertical="top" wrapText="1"/>
    </xf>
    <xf borderId="35" fillId="7" fontId="4" numFmtId="166" xfId="0" applyAlignment="1" applyBorder="1" applyFont="1" applyNumberFormat="1">
      <alignment vertical="top"/>
    </xf>
    <xf borderId="44" fillId="7" fontId="4" numFmtId="4" xfId="0" applyAlignment="1" applyBorder="1" applyFont="1" applyNumberFormat="1">
      <alignment horizontal="right" vertical="top"/>
    </xf>
    <xf borderId="42" fillId="7" fontId="4" numFmtId="4" xfId="0" applyAlignment="1" applyBorder="1" applyFont="1" applyNumberFormat="1">
      <alignment horizontal="right" vertical="top"/>
    </xf>
    <xf borderId="45" fillId="7" fontId="4" numFmtId="4" xfId="0" applyAlignment="1" applyBorder="1" applyFont="1" applyNumberFormat="1">
      <alignment horizontal="right" vertical="top"/>
    </xf>
    <xf borderId="48" fillId="7" fontId="4" numFmtId="4" xfId="0" applyAlignment="1" applyBorder="1" applyFont="1" applyNumberFormat="1">
      <alignment horizontal="right" vertical="top"/>
    </xf>
    <xf borderId="73" fillId="7" fontId="4" numFmtId="4" xfId="0" applyAlignment="1" applyBorder="1" applyFont="1" applyNumberFormat="1">
      <alignment horizontal="right" vertical="top"/>
    </xf>
    <xf borderId="43" fillId="7" fontId="4" numFmtId="4" xfId="0" applyAlignment="1" applyBorder="1" applyFont="1" applyNumberFormat="1">
      <alignment horizontal="right" vertical="top"/>
    </xf>
    <xf borderId="75" fillId="7" fontId="4" numFmtId="10" xfId="0" applyAlignment="1" applyBorder="1" applyFont="1" applyNumberFormat="1">
      <alignment horizontal="right" vertical="top"/>
    </xf>
    <xf borderId="48" fillId="7" fontId="4" numFmtId="0" xfId="0" applyAlignment="1" applyBorder="1" applyFont="1">
      <alignment horizontal="right" shrinkToFit="0" vertical="top" wrapText="1"/>
    </xf>
    <xf borderId="76" fillId="5" fontId="4" numFmtId="166" xfId="0" applyAlignment="1" applyBorder="1" applyFont="1" applyNumberFormat="1">
      <alignment vertical="top"/>
    </xf>
    <xf borderId="77" fillId="5" fontId="4" numFmtId="0" xfId="0" applyAlignment="1" applyBorder="1" applyFont="1">
      <alignment horizontal="center" vertical="top"/>
    </xf>
    <xf borderId="42" fillId="5" fontId="4" numFmtId="166" xfId="0" applyAlignment="1" applyBorder="1" applyFont="1" applyNumberFormat="1">
      <alignment horizontal="left" shrinkToFit="0" vertical="top" wrapText="1"/>
    </xf>
    <xf borderId="47" fillId="5" fontId="6" numFmtId="166" xfId="0" applyAlignment="1" applyBorder="1" applyFont="1" applyNumberFormat="1">
      <alignment vertical="top"/>
    </xf>
    <xf borderId="40" fillId="5" fontId="6" numFmtId="4" xfId="0" applyAlignment="1" applyBorder="1" applyFont="1" applyNumberFormat="1">
      <alignment horizontal="right" vertical="top"/>
    </xf>
    <xf borderId="77" fillId="5" fontId="6" numFmtId="4" xfId="0" applyAlignment="1" applyBorder="1" applyFont="1" applyNumberFormat="1">
      <alignment horizontal="right" vertical="top"/>
    </xf>
    <xf borderId="39" fillId="5" fontId="6" numFmtId="4" xfId="0" applyAlignment="1" applyBorder="1" applyFont="1" applyNumberFormat="1">
      <alignment horizontal="right" vertical="top"/>
    </xf>
    <xf borderId="55" fillId="6" fontId="14" numFmtId="166" xfId="0" applyAlignment="1" applyBorder="1" applyFont="1" applyNumberFormat="1">
      <alignment shrinkToFit="0" vertical="top" wrapText="1"/>
    </xf>
    <xf borderId="78" fillId="6" fontId="4" numFmtId="166" xfId="0" applyAlignment="1" applyBorder="1" applyFont="1" applyNumberFormat="1">
      <alignment horizontal="center" vertical="top"/>
    </xf>
    <xf borderId="75" fillId="7" fontId="4" numFmtId="166" xfId="0" applyAlignment="1" applyBorder="1" applyFont="1" applyNumberFormat="1">
      <alignment shrinkToFit="0" vertical="top" wrapText="1"/>
    </xf>
    <xf borderId="42" fillId="7" fontId="4" numFmtId="166" xfId="0" applyAlignment="1" applyBorder="1" applyFont="1" applyNumberFormat="1">
      <alignment vertical="top"/>
    </xf>
    <xf borderId="79" fillId="5" fontId="4" numFmtId="49" xfId="0" applyAlignment="1" applyBorder="1" applyFont="1" applyNumberFormat="1">
      <alignment horizontal="center" vertical="top"/>
    </xf>
    <xf borderId="80" fillId="5" fontId="4" numFmtId="166" xfId="0" applyAlignment="1" applyBorder="1" applyFont="1" applyNumberFormat="1">
      <alignment horizontal="left" shrinkToFit="0" vertical="top" wrapText="1"/>
    </xf>
    <xf borderId="81" fillId="5" fontId="6" numFmtId="166" xfId="0" applyAlignment="1" applyBorder="1" applyFont="1" applyNumberFormat="1">
      <alignment vertical="top"/>
    </xf>
    <xf borderId="80" fillId="5" fontId="6" numFmtId="4" xfId="0" applyAlignment="1" applyBorder="1" applyFont="1" applyNumberFormat="1">
      <alignment horizontal="right" vertical="top"/>
    </xf>
    <xf borderId="81" fillId="5" fontId="6" numFmtId="4" xfId="0" applyAlignment="1" applyBorder="1" applyFont="1" applyNumberFormat="1">
      <alignment horizontal="right" vertical="top"/>
    </xf>
    <xf borderId="78" fillId="6" fontId="4" numFmtId="166" xfId="0" applyAlignment="1" applyBorder="1" applyFont="1" applyNumberFormat="1">
      <alignment vertical="top"/>
    </xf>
    <xf borderId="82" fillId="6" fontId="17" numFmtId="10" xfId="0" applyAlignment="1" applyBorder="1" applyFont="1" applyNumberFormat="1">
      <alignment horizontal="right" vertical="top"/>
    </xf>
    <xf borderId="14" fillId="0" fontId="17" numFmtId="4" xfId="0" applyAlignment="1" applyBorder="1" applyFont="1" applyNumberFormat="1">
      <alignment horizontal="right" vertical="top"/>
    </xf>
    <xf borderId="83" fillId="0" fontId="18" numFmtId="10" xfId="0" applyAlignment="1" applyBorder="1" applyFont="1" applyNumberFormat="1">
      <alignment horizontal="right" vertical="top"/>
    </xf>
    <xf borderId="84" fillId="0" fontId="17" numFmtId="4" xfId="0" applyAlignment="1" applyBorder="1" applyFont="1" applyNumberFormat="1">
      <alignment horizontal="right" vertical="top"/>
    </xf>
    <xf borderId="85" fillId="6" fontId="17" numFmtId="10" xfId="0" applyAlignment="1" applyBorder="1" applyFont="1" applyNumberFormat="1">
      <alignment horizontal="right" vertical="top"/>
    </xf>
    <xf borderId="44" fillId="7" fontId="14" numFmtId="166" xfId="0" applyAlignment="1" applyBorder="1" applyFont="1" applyNumberFormat="1">
      <alignment vertical="top"/>
    </xf>
    <xf borderId="45" fillId="7" fontId="4" numFmtId="166" xfId="0" applyAlignment="1" applyBorder="1" applyFont="1" applyNumberFormat="1">
      <alignment horizontal="center" vertical="top"/>
    </xf>
    <xf borderId="74" fillId="7" fontId="6" numFmtId="166" xfId="0" applyAlignment="1" applyBorder="1" applyFont="1" applyNumberFormat="1">
      <alignment shrinkToFit="0" vertical="top" wrapText="1"/>
    </xf>
    <xf borderId="35" fillId="7" fontId="6" numFmtId="166" xfId="0" applyAlignment="1" applyBorder="1" applyFont="1" applyNumberFormat="1">
      <alignment vertical="top"/>
    </xf>
    <xf borderId="53" fillId="7" fontId="4" numFmtId="4" xfId="0" applyAlignment="1" applyBorder="1" applyFont="1" applyNumberFormat="1">
      <alignment horizontal="right" vertical="top"/>
    </xf>
    <xf borderId="86" fillId="7" fontId="4" numFmtId="4" xfId="0" applyAlignment="1" applyBorder="1" applyFont="1" applyNumberFormat="1">
      <alignment horizontal="right" vertical="top"/>
    </xf>
    <xf borderId="74" fillId="7" fontId="4" numFmtId="4" xfId="0" applyAlignment="1" applyBorder="1" applyFont="1" applyNumberFormat="1">
      <alignment horizontal="right" vertical="top"/>
    </xf>
    <xf borderId="54" fillId="7" fontId="4" numFmtId="4" xfId="0" applyAlignment="1" applyBorder="1" applyFont="1" applyNumberFormat="1">
      <alignment horizontal="right" vertical="top"/>
    </xf>
    <xf borderId="87" fillId="7" fontId="4" numFmtId="4" xfId="0" applyAlignment="1" applyBorder="1" applyFont="1" applyNumberFormat="1">
      <alignment horizontal="right" vertical="top"/>
    </xf>
    <xf borderId="41" fillId="7" fontId="4" numFmtId="4" xfId="0" applyAlignment="1" applyBorder="1" applyFont="1" applyNumberFormat="1">
      <alignment horizontal="right" vertical="top"/>
    </xf>
    <xf borderId="88" fillId="7" fontId="4" numFmtId="10" xfId="0" applyAlignment="1" applyBorder="1" applyFont="1" applyNumberFormat="1">
      <alignment horizontal="right" vertical="top"/>
    </xf>
    <xf borderId="89" fillId="7" fontId="4" numFmtId="0" xfId="0" applyAlignment="1" applyBorder="1" applyFont="1">
      <alignment horizontal="right" shrinkToFit="0" vertical="top" wrapText="1"/>
    </xf>
    <xf borderId="90" fillId="5" fontId="4" numFmtId="166" xfId="0" applyAlignment="1" applyBorder="1" applyFont="1" applyNumberFormat="1">
      <alignment vertical="top"/>
    </xf>
    <xf borderId="77" fillId="5" fontId="4" numFmtId="49" xfId="0" applyAlignment="1" applyBorder="1" applyFont="1" applyNumberFormat="1">
      <alignment horizontal="center" vertical="top"/>
    </xf>
    <xf borderId="43" fillId="5" fontId="6" numFmtId="166" xfId="0" applyAlignment="1" applyBorder="1" applyFont="1" applyNumberFormat="1">
      <alignment vertical="top"/>
    </xf>
    <xf borderId="91" fillId="6" fontId="4" numFmtId="4" xfId="0" applyAlignment="1" applyBorder="1" applyFont="1" applyNumberFormat="1">
      <alignment horizontal="right" vertical="top"/>
    </xf>
    <xf borderId="92" fillId="6" fontId="4" numFmtId="4" xfId="0" applyAlignment="1" applyBorder="1" applyFont="1" applyNumberFormat="1">
      <alignment horizontal="right" vertical="top"/>
    </xf>
    <xf borderId="55" fillId="6" fontId="4" numFmtId="4" xfId="0" applyAlignment="1" applyBorder="1" applyFont="1" applyNumberFormat="1">
      <alignment horizontal="right" vertical="top"/>
    </xf>
    <xf borderId="93" fillId="6" fontId="4" numFmtId="4" xfId="0" applyAlignment="1" applyBorder="1" applyFont="1" applyNumberFormat="1">
      <alignment horizontal="right" vertical="top"/>
    </xf>
    <xf borderId="57" fillId="0" fontId="6" numFmtId="166" xfId="0" applyAlignment="1" applyBorder="1" applyFont="1" applyNumberFormat="1">
      <alignment vertical="top"/>
    </xf>
    <xf borderId="58" fillId="0" fontId="6" numFmtId="4" xfId="0" applyAlignment="1" applyBorder="1" applyFont="1" applyNumberFormat="1">
      <alignment horizontal="right" vertical="top"/>
    </xf>
    <xf borderId="69" fillId="0" fontId="6" numFmtId="166" xfId="0" applyAlignment="1" applyBorder="1" applyFont="1" applyNumberFormat="1">
      <alignment vertical="top"/>
    </xf>
    <xf borderId="94" fillId="0" fontId="6" numFmtId="4" xfId="0" applyAlignment="1" applyBorder="1" applyFont="1" applyNumberFormat="1">
      <alignment horizontal="right" vertical="top"/>
    </xf>
    <xf borderId="46" fillId="7" fontId="4" numFmtId="4" xfId="0" applyAlignment="1" applyBorder="1" applyFont="1" applyNumberFormat="1">
      <alignment horizontal="right" vertical="top"/>
    </xf>
    <xf borderId="74" fillId="7" fontId="4" numFmtId="10" xfId="0" applyAlignment="1" applyBorder="1" applyFont="1" applyNumberFormat="1">
      <alignment horizontal="right" vertical="top"/>
    </xf>
    <xf borderId="36" fillId="7" fontId="4" numFmtId="0" xfId="0" applyAlignment="1" applyBorder="1" applyFont="1">
      <alignment horizontal="right" shrinkToFit="0" vertical="top" wrapText="1"/>
    </xf>
    <xf borderId="53" fillId="5" fontId="4" numFmtId="166" xfId="0" applyAlignment="1" applyBorder="1" applyFont="1" applyNumberFormat="1">
      <alignment vertical="top"/>
    </xf>
    <xf borderId="74" fillId="5" fontId="4" numFmtId="49" xfId="0" applyAlignment="1" applyBorder="1" applyFont="1" applyNumberFormat="1">
      <alignment horizontal="center" vertical="top"/>
    </xf>
    <xf borderId="95" fillId="6" fontId="4" numFmtId="4" xfId="0" applyAlignment="1" applyBorder="1" applyFont="1" applyNumberFormat="1">
      <alignment horizontal="right" vertical="top"/>
    </xf>
    <xf borderId="96" fillId="6" fontId="4" numFmtId="4" xfId="0" applyAlignment="1" applyBorder="1" applyFont="1" applyNumberFormat="1">
      <alignment horizontal="right" vertical="top"/>
    </xf>
    <xf borderId="57" fillId="0" fontId="6" numFmtId="166" xfId="0" applyAlignment="1" applyBorder="1" applyFont="1" applyNumberFormat="1">
      <alignment shrinkToFit="0" vertical="top" wrapText="1"/>
    </xf>
    <xf borderId="11" fillId="0" fontId="6" numFmtId="4" xfId="0" applyAlignment="1" applyBorder="1" applyFont="1" applyNumberFormat="1">
      <alignment horizontal="right" shrinkToFit="0" vertical="top" wrapText="1"/>
    </xf>
    <xf borderId="12" fillId="0" fontId="6" numFmtId="4" xfId="0" applyAlignment="1" applyBorder="1" applyFont="1" applyNumberFormat="1">
      <alignment horizontal="right" shrinkToFit="0" vertical="top" wrapText="1"/>
    </xf>
    <xf borderId="13" fillId="0" fontId="6" numFmtId="4" xfId="0" applyAlignment="1" applyBorder="1" applyFont="1" applyNumberFormat="1">
      <alignment horizontal="right" shrinkToFit="0" vertical="top" wrapText="1"/>
    </xf>
    <xf borderId="17" fillId="0" fontId="6" numFmtId="4" xfId="0" applyAlignment="1" applyBorder="1" applyFont="1" applyNumberFormat="1">
      <alignment horizontal="right" shrinkToFit="0" vertical="top" wrapText="1"/>
    </xf>
    <xf borderId="62" fillId="0" fontId="6" numFmtId="166" xfId="0" applyAlignment="1" applyBorder="1" applyFont="1" applyNumberFormat="1">
      <alignment shrinkToFit="0" vertical="top" wrapText="1"/>
    </xf>
    <xf borderId="59" fillId="0" fontId="6" numFmtId="4" xfId="0" applyAlignment="1" applyBorder="1" applyFont="1" applyNumberFormat="1">
      <alignment horizontal="right" shrinkToFit="0" vertical="top" wrapText="1"/>
    </xf>
    <xf borderId="60" fillId="0" fontId="6" numFmtId="4" xfId="0" applyAlignment="1" applyBorder="1" applyFont="1" applyNumberFormat="1">
      <alignment horizontal="right" shrinkToFit="0" vertical="top" wrapText="1"/>
    </xf>
    <xf borderId="61" fillId="0" fontId="6" numFmtId="4" xfId="0" applyAlignment="1" applyBorder="1" applyFont="1" applyNumberFormat="1">
      <alignment horizontal="right" shrinkToFit="0" vertical="top" wrapText="1"/>
    </xf>
    <xf borderId="67" fillId="0" fontId="6" numFmtId="4" xfId="0" applyAlignment="1" applyBorder="1" applyFont="1" applyNumberFormat="1">
      <alignment horizontal="right" shrinkToFit="0" vertical="top" wrapText="1"/>
    </xf>
    <xf borderId="68" fillId="0" fontId="6" numFmtId="4" xfId="0" applyAlignment="1" applyBorder="1" applyFont="1" applyNumberFormat="1">
      <alignment horizontal="right" shrinkToFit="0" vertical="top" wrapText="1"/>
    </xf>
    <xf borderId="70" fillId="0" fontId="6" numFmtId="4" xfId="0" applyAlignment="1" applyBorder="1" applyFont="1" applyNumberFormat="1">
      <alignment horizontal="right" shrinkToFit="0" vertical="top" wrapText="1"/>
    </xf>
    <xf borderId="64" fillId="0" fontId="6" numFmtId="4" xfId="0" applyAlignment="1" applyBorder="1" applyFont="1" applyNumberFormat="1">
      <alignment horizontal="right" vertical="top"/>
    </xf>
    <xf borderId="63" fillId="0" fontId="6" numFmtId="4" xfId="0" applyAlignment="1" applyBorder="1" applyFont="1" applyNumberFormat="1">
      <alignment horizontal="right" vertical="top"/>
    </xf>
    <xf borderId="13" fillId="0" fontId="6" numFmtId="166" xfId="0" applyAlignment="1" applyBorder="1" applyFont="1" applyNumberFormat="1">
      <alignment horizontal="left" shrinkToFit="0" vertical="top" wrapText="1"/>
    </xf>
    <xf borderId="61" fillId="0" fontId="6" numFmtId="166" xfId="0" applyAlignment="1" applyBorder="1" applyFont="1" applyNumberFormat="1">
      <alignment horizontal="left" shrinkToFit="0" vertical="top" wrapText="1"/>
    </xf>
    <xf borderId="74" fillId="5" fontId="4" numFmtId="49" xfId="0" applyAlignment="1" applyBorder="1" applyFont="1" applyNumberFormat="1">
      <alignment horizontal="center" shrinkToFit="0" vertical="top" wrapText="1"/>
    </xf>
    <xf borderId="81" fillId="5" fontId="17" numFmtId="4" xfId="0" applyAlignment="1" applyBorder="1" applyFont="1" applyNumberFormat="1">
      <alignment horizontal="right" vertical="top"/>
    </xf>
    <xf borderId="92" fillId="5" fontId="17" numFmtId="4" xfId="0" applyAlignment="1" applyBorder="1" applyFont="1" applyNumberFormat="1">
      <alignment horizontal="right" vertical="top"/>
    </xf>
    <xf borderId="55" fillId="5" fontId="17" numFmtId="10" xfId="0" applyAlignment="1" applyBorder="1" applyFont="1" applyNumberFormat="1">
      <alignment horizontal="right" vertical="top"/>
    </xf>
    <xf borderId="56" fillId="5" fontId="17" numFmtId="0" xfId="0" applyAlignment="1" applyBorder="1" applyFont="1">
      <alignment horizontal="right" shrinkToFit="0" vertical="top" wrapText="1"/>
    </xf>
    <xf borderId="67" fillId="0" fontId="17" numFmtId="4" xfId="0" applyAlignment="1" applyBorder="1" applyFont="1" applyNumberFormat="1">
      <alignment horizontal="right" vertical="top"/>
    </xf>
    <xf borderId="70" fillId="0" fontId="17" numFmtId="4" xfId="0" applyAlignment="1" applyBorder="1" applyFont="1" applyNumberFormat="1">
      <alignment horizontal="right" vertical="top"/>
    </xf>
    <xf borderId="97" fillId="0" fontId="17" numFmtId="4" xfId="0" applyAlignment="1" applyBorder="1" applyFont="1" applyNumberFormat="1">
      <alignment horizontal="right" vertical="top"/>
    </xf>
    <xf borderId="43" fillId="5" fontId="4" numFmtId="166" xfId="0" applyAlignment="1" applyBorder="1" applyFont="1" applyNumberFormat="1">
      <alignment vertical="top"/>
    </xf>
    <xf borderId="42" fillId="5" fontId="4" numFmtId="4" xfId="0" applyAlignment="1" applyBorder="1" applyFont="1" applyNumberFormat="1">
      <alignment horizontal="right" vertical="top"/>
    </xf>
    <xf borderId="43" fillId="5" fontId="4" numFmtId="4" xfId="0" applyAlignment="1" applyBorder="1" applyFont="1" applyNumberFormat="1">
      <alignment horizontal="right" vertical="top"/>
    </xf>
    <xf borderId="47" fillId="5" fontId="4" numFmtId="4" xfId="0" applyAlignment="1" applyBorder="1" applyFont="1" applyNumberFormat="1">
      <alignment horizontal="right" vertical="top"/>
    </xf>
    <xf borderId="55" fillId="6" fontId="14" numFmtId="166" xfId="0" applyAlignment="1" applyBorder="1" applyFont="1" applyNumberFormat="1">
      <alignment horizontal="left" shrinkToFit="0" vertical="top" wrapText="1"/>
    </xf>
    <xf borderId="51" fillId="6" fontId="14" numFmtId="166" xfId="0" applyAlignment="1" applyBorder="1" applyFont="1" applyNumberFormat="1">
      <alignment horizontal="left" shrinkToFit="0" vertical="top" wrapText="1"/>
    </xf>
    <xf borderId="41" fillId="7" fontId="4" numFmtId="10" xfId="0" applyAlignment="1" applyBorder="1" applyFont="1" applyNumberFormat="1">
      <alignment horizontal="right" vertical="top"/>
    </xf>
    <xf borderId="36" fillId="5" fontId="4" numFmtId="166" xfId="0" applyAlignment="1" applyBorder="1" applyFont="1" applyNumberFormat="1">
      <alignment vertical="top"/>
    </xf>
    <xf borderId="35" fillId="5" fontId="4" numFmtId="49" xfId="0" applyAlignment="1" applyBorder="1" applyFont="1" applyNumberFormat="1">
      <alignment horizontal="center" vertical="top"/>
    </xf>
    <xf quotePrefix="1" borderId="12" fillId="0" fontId="4" numFmtId="49" xfId="0" applyAlignment="1" applyBorder="1" applyFont="1" applyNumberFormat="1">
      <alignment horizontal="center" vertical="top"/>
    </xf>
    <xf borderId="98" fillId="7" fontId="4" numFmtId="10" xfId="0" applyAlignment="1" applyBorder="1" applyFont="1" applyNumberFormat="1">
      <alignment horizontal="right" vertical="top"/>
    </xf>
    <xf borderId="35" fillId="5" fontId="4" numFmtId="166" xfId="0" applyAlignment="1" applyBorder="1" applyFont="1" applyNumberFormat="1">
      <alignment horizontal="left" shrinkToFit="0" vertical="top" wrapText="1"/>
    </xf>
    <xf borderId="41" fillId="5" fontId="6" numFmtId="166" xfId="0" applyAlignment="1" applyBorder="1" applyFont="1" applyNumberFormat="1">
      <alignment horizontal="center" vertical="top"/>
    </xf>
    <xf borderId="35" fillId="5" fontId="6" numFmtId="4" xfId="0" applyAlignment="1" applyBorder="1" applyFont="1" applyNumberFormat="1">
      <alignment horizontal="right" vertical="top"/>
    </xf>
    <xf borderId="41" fillId="5" fontId="6" numFmtId="4" xfId="0" applyAlignment="1" applyBorder="1" applyFont="1" applyNumberFormat="1">
      <alignment horizontal="right" vertical="top"/>
    </xf>
    <xf borderId="37" fillId="5" fontId="6" numFmtId="4" xfId="0" applyAlignment="1" applyBorder="1" applyFont="1" applyNumberFormat="1">
      <alignment horizontal="right" vertical="top"/>
    </xf>
    <xf borderId="43" fillId="5" fontId="4" numFmtId="10" xfId="0" applyAlignment="1" applyBorder="1" applyFont="1" applyNumberFormat="1">
      <alignment horizontal="right" vertical="top"/>
    </xf>
    <xf borderId="48" fillId="5" fontId="4" numFmtId="0" xfId="0" applyAlignment="1" applyBorder="1" applyFont="1">
      <alignment horizontal="right" shrinkToFit="0" vertical="top" wrapText="1"/>
    </xf>
    <xf borderId="49" fillId="0" fontId="4" numFmtId="166" xfId="0" applyAlignment="1" applyBorder="1" applyFont="1" applyNumberFormat="1">
      <alignment vertical="top"/>
    </xf>
    <xf borderId="50" fillId="0" fontId="4" numFmtId="167" xfId="0" applyAlignment="1" applyBorder="1" applyFont="1" applyNumberFormat="1">
      <alignment horizontal="center" vertical="top"/>
    </xf>
    <xf borderId="12" fillId="0" fontId="6" numFmtId="166" xfId="0" applyAlignment="1" applyBorder="1" applyFont="1" applyNumberFormat="1">
      <alignment shrinkToFit="0" vertical="top" wrapText="1"/>
    </xf>
    <xf borderId="99" fillId="0" fontId="6" numFmtId="166" xfId="0" applyAlignment="1" applyBorder="1" applyFont="1" applyNumberFormat="1">
      <alignment horizontal="center" vertical="top"/>
    </xf>
    <xf borderId="11" fillId="0" fontId="6" numFmtId="166" xfId="0" applyAlignment="1" applyBorder="1" applyFont="1" applyNumberFormat="1">
      <alignment vertical="top"/>
    </xf>
    <xf borderId="12" fillId="0" fontId="6" numFmtId="166" xfId="0" applyAlignment="1" applyBorder="1" applyFont="1" applyNumberFormat="1">
      <alignment vertical="top"/>
    </xf>
    <xf borderId="99" fillId="0" fontId="6" numFmtId="4" xfId="0" applyAlignment="1" applyBorder="1" applyFont="1" applyNumberFormat="1">
      <alignment horizontal="right" vertical="top"/>
    </xf>
    <xf borderId="49" fillId="0" fontId="6" numFmtId="4" xfId="0" applyAlignment="1" applyBorder="1" applyFont="1" applyNumberFormat="1">
      <alignment horizontal="right" vertical="top"/>
    </xf>
    <xf borderId="50" fillId="0" fontId="6" numFmtId="4" xfId="0" applyAlignment="1" applyBorder="1" applyFont="1" applyNumberFormat="1">
      <alignment horizontal="right" vertical="top"/>
    </xf>
    <xf borderId="66" fillId="0" fontId="6" numFmtId="4" xfId="0" applyAlignment="1" applyBorder="1" applyFont="1" applyNumberFormat="1">
      <alignment horizontal="right" vertical="top"/>
    </xf>
    <xf borderId="100" fillId="0" fontId="6" numFmtId="4" xfId="0" applyAlignment="1" applyBorder="1" applyFont="1" applyNumberFormat="1">
      <alignment horizontal="right" vertical="top"/>
    </xf>
    <xf borderId="49" fillId="0" fontId="17" numFmtId="4" xfId="0" applyAlignment="1" applyBorder="1" applyFont="1" applyNumberFormat="1">
      <alignment horizontal="right" vertical="top"/>
    </xf>
    <xf borderId="66" fillId="0" fontId="17" numFmtId="4" xfId="0" applyAlignment="1" applyBorder="1" applyFont="1" applyNumberFormat="1">
      <alignment horizontal="right" vertical="top"/>
    </xf>
    <xf borderId="6" fillId="0" fontId="17" numFmtId="4" xfId="0" applyAlignment="1" applyBorder="1" applyFont="1" applyNumberFormat="1">
      <alignment horizontal="right" vertical="top"/>
    </xf>
    <xf borderId="99" fillId="0" fontId="17" numFmtId="10" xfId="0" applyAlignment="1" applyBorder="1" applyFont="1" applyNumberFormat="1">
      <alignment horizontal="right" vertical="top"/>
    </xf>
    <xf borderId="101" fillId="0" fontId="17" numFmtId="0" xfId="0" applyAlignment="1" applyBorder="1" applyFont="1">
      <alignment horizontal="right" shrinkToFit="0" vertical="top" wrapText="1"/>
    </xf>
    <xf borderId="12" fillId="0" fontId="4" numFmtId="167" xfId="0" applyAlignment="1" applyBorder="1" applyFont="1" applyNumberFormat="1">
      <alignment horizontal="center" vertical="top"/>
    </xf>
    <xf borderId="13" fillId="0" fontId="6" numFmtId="166" xfId="0" applyAlignment="1" applyBorder="1" applyFont="1" applyNumberFormat="1">
      <alignment horizontal="center" vertical="top"/>
    </xf>
    <xf borderId="17" fillId="4" fontId="6" numFmtId="4" xfId="0" applyAlignment="1" applyBorder="1" applyFont="1" applyNumberFormat="1">
      <alignment horizontal="right" vertical="top"/>
    </xf>
    <xf borderId="13" fillId="0" fontId="17" numFmtId="10" xfId="0" applyAlignment="1" applyBorder="1" applyFont="1" applyNumberFormat="1">
      <alignment horizontal="right" vertical="top"/>
    </xf>
    <xf borderId="22" fillId="0" fontId="17" numFmtId="0" xfId="0" applyAlignment="1" applyBorder="1" applyFont="1">
      <alignment horizontal="right" shrinkToFit="0" vertical="top" wrapText="1"/>
    </xf>
    <xf borderId="59" fillId="0" fontId="6" numFmtId="166" xfId="0" applyAlignment="1" applyBorder="1" applyFont="1" applyNumberFormat="1">
      <alignment vertical="top"/>
    </xf>
    <xf borderId="60" fillId="0" fontId="6" numFmtId="166" xfId="0" applyAlignment="1" applyBorder="1" applyFont="1" applyNumberFormat="1">
      <alignment vertical="top"/>
    </xf>
    <xf borderId="68" fillId="0" fontId="4" numFmtId="167" xfId="0" applyAlignment="1" applyBorder="1" applyFont="1" applyNumberFormat="1">
      <alignment horizontal="center" vertical="top"/>
    </xf>
    <xf borderId="68" fillId="0" fontId="6" numFmtId="166" xfId="0" applyAlignment="1" applyBorder="1" applyFont="1" applyNumberFormat="1">
      <alignment shrinkToFit="0" vertical="top" wrapText="1"/>
    </xf>
    <xf borderId="67" fillId="0" fontId="6" numFmtId="166" xfId="0" applyAlignment="1" applyBorder="1" applyFont="1" applyNumberFormat="1">
      <alignment vertical="top"/>
    </xf>
    <xf borderId="68" fillId="0" fontId="6" numFmtId="166" xfId="0" applyAlignment="1" applyBorder="1" applyFont="1" applyNumberFormat="1">
      <alignment vertical="top"/>
    </xf>
    <xf borderId="70" fillId="4" fontId="6" numFmtId="4" xfId="0" applyAlignment="1" applyBorder="1" applyFont="1" applyNumberFormat="1">
      <alignment horizontal="right" vertical="top"/>
    </xf>
    <xf borderId="22" fillId="0" fontId="4" numFmtId="0" xfId="0" applyAlignment="1" applyBorder="1" applyFont="1">
      <alignment horizontal="left" shrinkToFit="0" vertical="top" wrapText="1"/>
    </xf>
    <xf borderId="102" fillId="7" fontId="14" numFmtId="166" xfId="0" applyAlignment="1" applyBorder="1" applyFont="1" applyNumberFormat="1">
      <alignment vertical="top"/>
    </xf>
    <xf borderId="103" fillId="7" fontId="4" numFmtId="166" xfId="0" applyAlignment="1" applyBorder="1" applyFont="1" applyNumberFormat="1">
      <alignment horizontal="center" vertical="top"/>
    </xf>
    <xf borderId="79" fillId="7" fontId="6" numFmtId="166" xfId="0" applyAlignment="1" applyBorder="1" applyFont="1" applyNumberFormat="1">
      <alignment shrinkToFit="0" vertical="top" wrapText="1"/>
    </xf>
    <xf borderId="77" fillId="7" fontId="6" numFmtId="166" xfId="0" applyAlignment="1" applyBorder="1" applyFont="1" applyNumberFormat="1">
      <alignment vertical="top"/>
    </xf>
    <xf borderId="76" fillId="7" fontId="4" numFmtId="4" xfId="0" applyAlignment="1" applyBorder="1" applyFont="1" applyNumberFormat="1">
      <alignment horizontal="right" vertical="top"/>
    </xf>
    <xf borderId="104" fillId="7" fontId="4" numFmtId="4" xfId="0" applyAlignment="1" applyBorder="1" applyFont="1" applyNumberFormat="1">
      <alignment horizontal="right" vertical="top"/>
    </xf>
    <xf borderId="79" fillId="7" fontId="4" numFmtId="4" xfId="0" applyAlignment="1" applyBorder="1" applyFont="1" applyNumberFormat="1">
      <alignment horizontal="right" vertical="top"/>
    </xf>
    <xf borderId="102" fillId="7" fontId="4" numFmtId="4" xfId="0" applyAlignment="1" applyBorder="1" applyFont="1" applyNumberFormat="1">
      <alignment horizontal="right" vertical="top"/>
    </xf>
    <xf borderId="103" fillId="7" fontId="4" numFmtId="4" xfId="0" applyAlignment="1" applyBorder="1" applyFont="1" applyNumberFormat="1">
      <alignment horizontal="right" vertical="top"/>
    </xf>
    <xf borderId="105" fillId="7" fontId="4" numFmtId="4" xfId="0" applyAlignment="1" applyBorder="1" applyFont="1" applyNumberFormat="1">
      <alignment horizontal="right" vertical="top"/>
    </xf>
    <xf borderId="106" fillId="7" fontId="4" numFmtId="4" xfId="0" applyAlignment="1" applyBorder="1" applyFont="1" applyNumberFormat="1">
      <alignment horizontal="right" vertical="top"/>
    </xf>
    <xf borderId="107" fillId="7" fontId="4" numFmtId="4" xfId="0" applyAlignment="1" applyBorder="1" applyFont="1" applyNumberFormat="1">
      <alignment horizontal="right" vertical="top"/>
    </xf>
    <xf borderId="52" fillId="5" fontId="4" numFmtId="49" xfId="0" applyAlignment="1" applyBorder="1" applyFont="1" applyNumberFormat="1">
      <alignment horizontal="center" vertical="top"/>
    </xf>
    <xf borderId="43" fillId="5" fontId="6" numFmtId="166" xfId="0" applyAlignment="1" applyBorder="1" applyFont="1" applyNumberFormat="1">
      <alignment horizontal="center" vertical="top"/>
    </xf>
    <xf borderId="22" fillId="0" fontId="4" numFmtId="166" xfId="0" applyAlignment="1" applyBorder="1" applyFont="1" applyNumberFormat="1">
      <alignment vertical="top"/>
    </xf>
    <xf borderId="22" fillId="0" fontId="4" numFmtId="167" xfId="0" applyAlignment="1" applyBorder="1" applyFont="1" applyNumberFormat="1">
      <alignment horizontal="center" vertical="top"/>
    </xf>
    <xf borderId="9" fillId="0" fontId="6" numFmtId="166" xfId="0" applyAlignment="1" applyBorder="1" applyFont="1" applyNumberFormat="1">
      <alignment shrinkToFit="0" vertical="top" wrapText="1"/>
    </xf>
    <xf borderId="15" fillId="0" fontId="6" numFmtId="166" xfId="0" applyAlignment="1" applyBorder="1" applyFont="1" applyNumberFormat="1">
      <alignment horizontal="center" vertical="top"/>
    </xf>
    <xf borderId="108" fillId="0" fontId="6" numFmtId="4" xfId="0" applyAlignment="1" applyBorder="1" applyFont="1" applyNumberFormat="1">
      <alignment horizontal="right" vertical="top"/>
    </xf>
    <xf borderId="109" fillId="0" fontId="6" numFmtId="4" xfId="0" applyAlignment="1" applyBorder="1" applyFont="1" applyNumberFormat="1">
      <alignment horizontal="right" vertical="top"/>
    </xf>
    <xf borderId="110" fillId="0" fontId="6" numFmtId="4" xfId="0" applyAlignment="1" applyBorder="1" applyFont="1" applyNumberFormat="1">
      <alignment horizontal="right" vertical="top"/>
    </xf>
    <xf borderId="111" fillId="0" fontId="6" numFmtId="4" xfId="0" applyAlignment="1" applyBorder="1" applyFont="1" applyNumberFormat="1">
      <alignment horizontal="right" vertical="top"/>
    </xf>
    <xf borderId="112" fillId="0" fontId="6" numFmtId="4" xfId="0" applyAlignment="1" applyBorder="1" applyFont="1" applyNumberFormat="1">
      <alignment horizontal="right" vertical="top"/>
    </xf>
    <xf borderId="72" fillId="0" fontId="4" numFmtId="166" xfId="0" applyAlignment="1" applyBorder="1" applyFont="1" applyNumberFormat="1">
      <alignment vertical="top"/>
    </xf>
    <xf borderId="113" fillId="0" fontId="6" numFmtId="166" xfId="0" applyAlignment="1" applyBorder="1" applyFont="1" applyNumberFormat="1">
      <alignment shrinkToFit="0" vertical="top" wrapText="1"/>
    </xf>
    <xf borderId="114" fillId="7" fontId="4" numFmtId="10" xfId="0" applyAlignment="1" applyBorder="1" applyFont="1" applyNumberFormat="1">
      <alignment horizontal="right" vertical="top"/>
    </xf>
    <xf borderId="23" fillId="7" fontId="4" numFmtId="0" xfId="0" applyAlignment="1" applyBorder="1" applyFont="1">
      <alignment horizontal="right" shrinkToFit="0" vertical="top" wrapText="1"/>
    </xf>
    <xf borderId="56" fillId="5" fontId="4" numFmtId="166" xfId="0" applyAlignment="1" applyBorder="1" applyFont="1" applyNumberFormat="1">
      <alignment vertical="top"/>
    </xf>
    <xf borderId="26" fillId="8" fontId="14" numFmtId="166" xfId="0" applyAlignment="1" applyBorder="1" applyFill="1" applyFont="1" applyNumberFormat="1">
      <alignment horizontal="left" shrinkToFit="0" vertical="top" wrapText="1"/>
    </xf>
    <xf borderId="35" fillId="8" fontId="4" numFmtId="166" xfId="0" applyAlignment="1" applyBorder="1" applyFont="1" applyNumberFormat="1">
      <alignment horizontal="center" vertical="top"/>
    </xf>
    <xf borderId="36" fillId="8" fontId="4" numFmtId="4" xfId="0" applyAlignment="1" applyBorder="1" applyFont="1" applyNumberFormat="1">
      <alignment horizontal="right" vertical="top"/>
    </xf>
    <xf borderId="87" fillId="8" fontId="4" numFmtId="4" xfId="0" applyAlignment="1" applyBorder="1" applyFont="1" applyNumberFormat="1">
      <alignment horizontal="right" vertical="top"/>
    </xf>
    <xf borderId="74" fillId="8" fontId="4" numFmtId="4" xfId="0" applyAlignment="1" applyBorder="1" applyFont="1" applyNumberFormat="1">
      <alignment horizontal="right" vertical="top"/>
    </xf>
    <xf borderId="48" fillId="8" fontId="4" numFmtId="4" xfId="0" applyAlignment="1" applyBorder="1" applyFont="1" applyNumberFormat="1">
      <alignment horizontal="right" vertical="top"/>
    </xf>
    <xf borderId="46" fillId="8" fontId="4" numFmtId="4" xfId="0" applyAlignment="1" applyBorder="1" applyFont="1" applyNumberFormat="1">
      <alignment horizontal="right" vertical="top"/>
    </xf>
    <xf borderId="37" fillId="8" fontId="4" numFmtId="4" xfId="0" applyAlignment="1" applyBorder="1" applyFont="1" applyNumberFormat="1">
      <alignment horizontal="right" vertical="top"/>
    </xf>
    <xf borderId="71" fillId="8" fontId="4" numFmtId="10" xfId="0" applyAlignment="1" applyBorder="1" applyFont="1" applyNumberFormat="1">
      <alignment horizontal="right" vertical="top"/>
    </xf>
    <xf borderId="22" fillId="8" fontId="4" numFmtId="0" xfId="0" applyAlignment="1" applyBorder="1" applyFont="1">
      <alignment horizontal="right" shrinkToFit="0" vertical="top" wrapText="1"/>
    </xf>
    <xf borderId="41" fillId="5" fontId="4" numFmtId="166" xfId="0" applyAlignment="1" applyBorder="1" applyFont="1" applyNumberFormat="1">
      <alignment horizontal="center" vertical="top"/>
    </xf>
    <xf borderId="35" fillId="5" fontId="4" numFmtId="4" xfId="0" applyAlignment="1" applyBorder="1" applyFont="1" applyNumberFormat="1">
      <alignment horizontal="right" vertical="top"/>
    </xf>
    <xf borderId="41" fillId="5" fontId="4" numFmtId="4" xfId="0" applyAlignment="1" applyBorder="1" applyFont="1" applyNumberFormat="1">
      <alignment horizontal="right" vertical="top"/>
    </xf>
    <xf borderId="37" fillId="5" fontId="4" numFmtId="4" xfId="0" applyAlignment="1" applyBorder="1" applyFont="1" applyNumberFormat="1">
      <alignment horizontal="right" vertical="top"/>
    </xf>
    <xf borderId="50" fillId="0" fontId="6" numFmtId="166" xfId="0" applyAlignment="1" applyBorder="1" applyFont="1" applyNumberFormat="1">
      <alignment shrinkToFit="0" vertical="top" wrapText="1"/>
    </xf>
    <xf borderId="99" fillId="0" fontId="17" numFmtId="4" xfId="0" applyAlignment="1" applyBorder="1" applyFont="1" applyNumberFormat="1">
      <alignment horizontal="right" vertical="top"/>
    </xf>
    <xf borderId="101" fillId="0" fontId="17" numFmtId="4" xfId="0" applyAlignment="1" applyBorder="1" applyFont="1" applyNumberFormat="1">
      <alignment horizontal="right" vertical="top"/>
    </xf>
    <xf borderId="83" fillId="0" fontId="17" numFmtId="10" xfId="0" applyAlignment="1" applyBorder="1" applyFont="1" applyNumberFormat="1">
      <alignment horizontal="right" vertical="top"/>
    </xf>
    <xf borderId="13" fillId="0" fontId="17" numFmtId="4" xfId="0" applyAlignment="1" applyBorder="1" applyFont="1" applyNumberFormat="1">
      <alignment horizontal="right" vertical="top"/>
    </xf>
    <xf borderId="22" fillId="0" fontId="17" numFmtId="4" xfId="0" applyAlignment="1" applyBorder="1" applyFont="1" applyNumberFormat="1">
      <alignment horizontal="right" vertical="top"/>
    </xf>
    <xf borderId="65" fillId="0" fontId="6" numFmtId="166" xfId="0" applyAlignment="1" applyBorder="1" applyFont="1" applyNumberFormat="1">
      <alignment horizontal="center" vertical="top"/>
    </xf>
    <xf borderId="65" fillId="0" fontId="17" numFmtId="4" xfId="0" applyAlignment="1" applyBorder="1" applyFont="1" applyNumberFormat="1">
      <alignment horizontal="right" vertical="top"/>
    </xf>
    <xf borderId="115" fillId="8" fontId="4" numFmtId="166" xfId="0" applyAlignment="1" applyBorder="1" applyFont="1" applyNumberFormat="1">
      <alignment horizontal="left" vertical="top"/>
    </xf>
    <xf borderId="116" fillId="0" fontId="10" numFmtId="0" xfId="0" applyBorder="1" applyFont="1"/>
    <xf borderId="117" fillId="0" fontId="10" numFmtId="0" xfId="0" applyBorder="1" applyFont="1"/>
    <xf borderId="77" fillId="8" fontId="4" numFmtId="166" xfId="0" applyAlignment="1" applyBorder="1" applyFont="1" applyNumberFormat="1">
      <alignment horizontal="center" vertical="top"/>
    </xf>
    <xf borderId="90" fillId="8" fontId="4" numFmtId="4" xfId="0" applyAlignment="1" applyBorder="1" applyFont="1" applyNumberFormat="1">
      <alignment horizontal="right" vertical="top"/>
    </xf>
    <xf borderId="107" fillId="8" fontId="4" numFmtId="4" xfId="0" applyAlignment="1" applyBorder="1" applyFont="1" applyNumberFormat="1">
      <alignment horizontal="right" vertical="top"/>
    </xf>
    <xf borderId="79" fillId="8" fontId="4" numFmtId="4" xfId="0" applyAlignment="1" applyBorder="1" applyFont="1" applyNumberFormat="1">
      <alignment horizontal="right" vertical="top"/>
    </xf>
    <xf borderId="118" fillId="8" fontId="4" numFmtId="4" xfId="0" applyAlignment="1" applyBorder="1" applyFont="1" applyNumberFormat="1">
      <alignment horizontal="right" vertical="top"/>
    </xf>
    <xf borderId="105" fillId="8" fontId="4" numFmtId="4" xfId="0" applyAlignment="1" applyBorder="1" applyFont="1" applyNumberFormat="1">
      <alignment horizontal="right" vertical="top"/>
    </xf>
    <xf borderId="39" fillId="8" fontId="4" numFmtId="4" xfId="0" applyAlignment="1" applyBorder="1" applyFont="1" applyNumberFormat="1">
      <alignment horizontal="right" vertical="top"/>
    </xf>
    <xf borderId="81" fillId="7" fontId="4" numFmtId="4" xfId="0" applyAlignment="1" applyBorder="1" applyFont="1" applyNumberFormat="1">
      <alignment horizontal="right" vertical="top"/>
    </xf>
    <xf borderId="23" fillId="7" fontId="4" numFmtId="4" xfId="0" applyAlignment="1" applyBorder="1" applyFont="1" applyNumberFormat="1">
      <alignment horizontal="right" vertical="top"/>
    </xf>
    <xf borderId="85" fillId="8" fontId="4" numFmtId="10" xfId="0" applyAlignment="1" applyBorder="1" applyFont="1" applyNumberFormat="1">
      <alignment horizontal="right" vertical="top"/>
    </xf>
    <xf borderId="40" fillId="5" fontId="4" numFmtId="4" xfId="0" applyAlignment="1" applyBorder="1" applyFont="1" applyNumberFormat="1">
      <alignment horizontal="right" vertical="top"/>
    </xf>
    <xf borderId="41" fillId="5" fontId="4" numFmtId="10" xfId="0" applyAlignment="1" applyBorder="1" applyFont="1" applyNumberFormat="1">
      <alignment horizontal="right" vertical="top"/>
    </xf>
    <xf borderId="36" fillId="5" fontId="4" numFmtId="0" xfId="0" applyAlignment="1" applyBorder="1" applyFont="1">
      <alignment horizontal="right" shrinkToFit="0" vertical="top" wrapText="1"/>
    </xf>
    <xf borderId="12" fillId="0" fontId="6" numFmtId="4" xfId="0" applyAlignment="1" applyBorder="1" applyFont="1" applyNumberFormat="1">
      <alignment horizontal="right" readingOrder="0" vertical="top"/>
    </xf>
    <xf borderId="17" fillId="9" fontId="6" numFmtId="4" xfId="0" applyAlignment="1" applyBorder="1" applyFill="1" applyFont="1" applyNumberFormat="1">
      <alignment horizontal="right" vertical="top"/>
    </xf>
    <xf borderId="65" fillId="0" fontId="17" numFmtId="10" xfId="0" applyAlignment="1" applyBorder="1" applyFont="1" applyNumberFormat="1">
      <alignment horizontal="right" vertical="top"/>
    </xf>
    <xf borderId="23" fillId="0" fontId="17" numFmtId="0" xfId="0" applyAlignment="1" applyBorder="1" applyFont="1">
      <alignment horizontal="right" shrinkToFit="0" vertical="top" wrapText="1"/>
    </xf>
    <xf borderId="118" fillId="7" fontId="4" numFmtId="4" xfId="0" applyAlignment="1" applyBorder="1" applyFont="1" applyNumberFormat="1">
      <alignment horizontal="right" vertical="top"/>
    </xf>
    <xf borderId="55" fillId="8" fontId="4" numFmtId="10" xfId="0" applyAlignment="1" applyBorder="1" applyFont="1" applyNumberFormat="1">
      <alignment horizontal="right" vertical="top"/>
    </xf>
    <xf borderId="56" fillId="8" fontId="4" numFmtId="0" xfId="0" applyAlignment="1" applyBorder="1" applyFont="1">
      <alignment horizontal="right" shrinkToFit="0" vertical="top" wrapText="1"/>
    </xf>
    <xf borderId="48" fillId="5" fontId="4" numFmtId="166" xfId="0" applyAlignment="1" applyBorder="1" applyFont="1" applyNumberFormat="1">
      <alignment vertical="top"/>
    </xf>
    <xf borderId="41" fillId="6" fontId="17" numFmtId="4" xfId="0" applyAlignment="1" applyBorder="1" applyFont="1" applyNumberFormat="1">
      <alignment horizontal="right" vertical="top"/>
    </xf>
    <xf borderId="49" fillId="6" fontId="17" numFmtId="4" xfId="0" applyAlignment="1" applyBorder="1" applyFont="1" applyNumberFormat="1">
      <alignment horizontal="right" vertical="top"/>
    </xf>
    <xf borderId="51" fillId="6" fontId="17" numFmtId="10" xfId="0" applyAlignment="1" applyBorder="1" applyFont="1" applyNumberFormat="1">
      <alignment horizontal="right" vertical="top"/>
    </xf>
    <xf borderId="101" fillId="6" fontId="17" numFmtId="0" xfId="0" applyAlignment="1" applyBorder="1" applyFont="1">
      <alignment horizontal="right" shrinkToFit="0" vertical="top" wrapText="1"/>
    </xf>
    <xf borderId="61" fillId="0" fontId="17" numFmtId="10" xfId="0" applyAlignment="1" applyBorder="1" applyFont="1" applyNumberFormat="1">
      <alignment horizontal="right" vertical="top"/>
    </xf>
    <xf borderId="72" fillId="0" fontId="17" numFmtId="0" xfId="0" applyAlignment="1" applyBorder="1" applyFont="1">
      <alignment horizontal="right" shrinkToFit="0" vertical="top" wrapText="1"/>
    </xf>
    <xf borderId="61" fillId="0" fontId="17" numFmtId="4" xfId="0" applyAlignment="1" applyBorder="1" applyFont="1" applyNumberFormat="1">
      <alignment horizontal="right" vertical="top"/>
    </xf>
    <xf borderId="51" fillId="6" fontId="17" numFmtId="4" xfId="0" applyAlignment="1" applyBorder="1" applyFont="1" applyNumberFormat="1">
      <alignment horizontal="right" vertical="top"/>
    </xf>
    <xf borderId="11" fillId="4" fontId="6" numFmtId="4" xfId="0" applyAlignment="1" applyBorder="1" applyFont="1" applyNumberFormat="1">
      <alignment horizontal="right" vertical="top"/>
    </xf>
    <xf borderId="12" fillId="4" fontId="6" numFmtId="4" xfId="0" applyAlignment="1" applyBorder="1" applyFont="1" applyNumberFormat="1">
      <alignment horizontal="right" vertical="top"/>
    </xf>
    <xf borderId="13" fillId="0" fontId="19" numFmtId="166" xfId="0" applyAlignment="1" applyBorder="1" applyFont="1" applyNumberFormat="1">
      <alignment shrinkToFit="0" vertical="top" wrapText="1"/>
    </xf>
    <xf borderId="13" fillId="8" fontId="20" numFmtId="0" xfId="0" applyAlignment="1" applyBorder="1" applyFont="1">
      <alignment horizontal="left" readingOrder="0" shrinkToFit="0" vertical="top" wrapText="0"/>
    </xf>
    <xf borderId="83" fillId="0" fontId="10" numFmtId="0" xfId="0" applyBorder="1" applyFont="1"/>
    <xf borderId="13" fillId="8" fontId="20" numFmtId="0" xfId="0" applyAlignment="1" applyBorder="1" applyFont="1">
      <alignment horizontal="center" shrinkToFit="0" vertical="top" wrapText="0"/>
    </xf>
    <xf borderId="12" fillId="8" fontId="20" numFmtId="4" xfId="0" applyAlignment="1" applyBorder="1" applyFont="1" applyNumberFormat="1">
      <alignment horizontal="right" readingOrder="0" shrinkToFit="0" vertical="top" wrapText="0"/>
    </xf>
    <xf borderId="58" fillId="8" fontId="20" numFmtId="4" xfId="0" applyAlignment="1" applyBorder="1" applyFont="1" applyNumberFormat="1">
      <alignment horizontal="right" readingOrder="0" shrinkToFit="0" vertical="top" wrapText="0"/>
    </xf>
    <xf borderId="58" fillId="8" fontId="20" numFmtId="0" xfId="0" applyAlignment="1" applyBorder="1" applyFont="1">
      <alignment horizontal="right" readingOrder="0" shrinkToFit="0" vertical="top" wrapText="0"/>
    </xf>
    <xf borderId="111" fillId="7" fontId="20" numFmtId="4" xfId="0" applyAlignment="1" applyBorder="1" applyFont="1" applyNumberFormat="1">
      <alignment horizontal="right" readingOrder="0" shrinkToFit="0" vertical="top" wrapText="0"/>
    </xf>
    <xf borderId="9" fillId="7" fontId="20" numFmtId="0" xfId="0" applyAlignment="1" applyBorder="1" applyFont="1">
      <alignment horizontal="right" readingOrder="0" shrinkToFit="0" vertical="top" wrapText="0"/>
    </xf>
    <xf borderId="109" fillId="7" fontId="20" numFmtId="0" xfId="0" applyAlignment="1" applyBorder="1" applyFont="1">
      <alignment horizontal="right" readingOrder="0" shrinkToFit="0" vertical="top" wrapText="0"/>
    </xf>
    <xf borderId="9" fillId="8" fontId="20" numFmtId="0" xfId="0" applyAlignment="1" applyBorder="1" applyFont="1">
      <alignment horizontal="right" readingOrder="0" shrinkToFit="0" vertical="top" wrapText="0"/>
    </xf>
    <xf borderId="109" fillId="8" fontId="20" numFmtId="0" xfId="0" applyAlignment="1" applyBorder="1" applyFont="1">
      <alignment horizontal="right" vertical="top"/>
    </xf>
    <xf borderId="0" fillId="0" fontId="21" numFmtId="0" xfId="0" applyAlignment="1" applyFont="1">
      <alignment shrinkToFit="0" vertical="top" wrapText="0"/>
    </xf>
    <xf borderId="109" fillId="4" fontId="22" numFmtId="0" xfId="0" applyAlignment="1" applyBorder="1" applyFont="1">
      <alignment readingOrder="0" shrinkToFit="0" vertical="top" wrapText="0"/>
    </xf>
    <xf borderId="111" fillId="4" fontId="12" numFmtId="0" xfId="0" applyAlignment="1" applyBorder="1" applyFont="1">
      <alignment horizontal="center" shrinkToFit="0" vertical="top" wrapText="0"/>
    </xf>
    <xf borderId="9" fillId="4" fontId="12" numFmtId="0" xfId="0" applyAlignment="1" applyBorder="1" applyFont="1">
      <alignment vertical="top"/>
    </xf>
    <xf borderId="110" fillId="4" fontId="12" numFmtId="0" xfId="0" applyAlignment="1" applyBorder="1" applyFont="1">
      <alignment shrinkToFit="0" vertical="top" wrapText="0"/>
    </xf>
    <xf borderId="109" fillId="4" fontId="12" numFmtId="0" xfId="0" applyAlignment="1" applyBorder="1" applyFont="1">
      <alignment horizontal="right" shrinkToFit="0" vertical="top" wrapText="0"/>
    </xf>
    <xf borderId="109" fillId="4" fontId="12" numFmtId="0" xfId="0" applyAlignment="1" applyBorder="1" applyFont="1">
      <alignment horizontal="right" shrinkToFit="0" vertical="top" wrapText="0"/>
    </xf>
    <xf borderId="109" fillId="4" fontId="12" numFmtId="4" xfId="0" applyAlignment="1" applyBorder="1" applyFont="1" applyNumberFormat="1">
      <alignment horizontal="right" readingOrder="0" shrinkToFit="0" vertical="top" wrapText="0"/>
    </xf>
    <xf borderId="9" fillId="4" fontId="12" numFmtId="0" xfId="0" applyAlignment="1" applyBorder="1" applyFont="1">
      <alignment horizontal="right" shrinkToFit="0" vertical="top" wrapText="0"/>
    </xf>
    <xf borderId="110" fillId="4" fontId="12" numFmtId="0" xfId="0" applyAlignment="1" applyBorder="1" applyFont="1">
      <alignment horizontal="right" shrinkToFit="0" vertical="top" wrapText="0"/>
    </xf>
    <xf borderId="111" fillId="4" fontId="12" numFmtId="0" xfId="0" applyAlignment="1" applyBorder="1" applyFont="1">
      <alignment horizontal="right" shrinkToFit="0" vertical="top" wrapText="0"/>
    </xf>
    <xf borderId="109" fillId="4" fontId="12" numFmtId="0" xfId="0" applyAlignment="1" applyBorder="1" applyFont="1">
      <alignment horizontal="right" readingOrder="0" shrinkToFit="0" vertical="top" wrapText="0"/>
    </xf>
    <xf borderId="111" fillId="4" fontId="12" numFmtId="4" xfId="0" applyAlignment="1" applyBorder="1" applyFont="1" applyNumberFormat="1">
      <alignment horizontal="right" readingOrder="0" shrinkToFit="0" vertical="top" wrapText="0"/>
    </xf>
    <xf borderId="9" fillId="4" fontId="12" numFmtId="0" xfId="0" applyAlignment="1" applyBorder="1" applyFont="1">
      <alignment horizontal="right" readingOrder="0" shrinkToFit="0" vertical="top" wrapText="0"/>
    </xf>
    <xf borderId="109" fillId="4" fontId="12" numFmtId="0" xfId="0" applyAlignment="1" applyBorder="1" applyFont="1">
      <alignment horizontal="right" vertical="top"/>
    </xf>
    <xf borderId="0" fillId="0" fontId="23" numFmtId="0" xfId="0" applyAlignment="1" applyFont="1">
      <alignment shrinkToFit="0" vertical="top" wrapText="0"/>
    </xf>
    <xf borderId="0" fillId="0" fontId="4" numFmtId="0" xfId="0" applyAlignment="1" applyFont="1">
      <alignment horizontal="center"/>
    </xf>
    <xf borderId="13" fillId="4" fontId="12" numFmtId="0" xfId="0" applyAlignment="1" applyBorder="1" applyFont="1">
      <alignment horizontal="left" readingOrder="0" shrinkToFit="0" vertical="bottom" wrapText="0"/>
    </xf>
    <xf borderId="58" fillId="0" fontId="10" numFmtId="0" xfId="0" applyBorder="1" applyFont="1"/>
    <xf borderId="58" fillId="4" fontId="20" numFmtId="0" xfId="0" applyAlignment="1" applyBorder="1" applyFont="1">
      <alignment shrinkToFit="0" vertical="bottom" wrapText="0"/>
    </xf>
    <xf borderId="58" fillId="4" fontId="20" numFmtId="0" xfId="0" applyAlignment="1" applyBorder="1" applyFont="1">
      <alignment horizontal="right" shrinkToFit="0" vertical="bottom" wrapText="0"/>
    </xf>
    <xf borderId="12" fillId="4" fontId="20" numFmtId="0" xfId="0" applyAlignment="1" applyBorder="1" applyFont="1">
      <alignment horizontal="right" shrinkToFit="0" vertical="bottom" wrapText="0"/>
    </xf>
    <xf borderId="12" fillId="4" fontId="20" numFmtId="4" xfId="0" applyAlignment="1" applyBorder="1" applyFont="1" applyNumberFormat="1">
      <alignment horizontal="right" readingOrder="0" shrinkToFit="0" vertical="bottom" wrapText="0"/>
    </xf>
    <xf borderId="12" fillId="4" fontId="20" numFmtId="0" xfId="0" applyAlignment="1" applyBorder="1" applyFont="1">
      <alignment horizontal="right" shrinkToFit="0" vertical="bottom" wrapText="0"/>
    </xf>
    <xf borderId="13" fillId="4" fontId="20" numFmtId="0" xfId="0" applyAlignment="1" applyBorder="1" applyFont="1">
      <alignment horizontal="right" shrinkToFit="0" vertical="bottom" wrapText="0"/>
    </xf>
    <xf borderId="12" fillId="4" fontId="20" numFmtId="0" xfId="0" applyAlignment="1" applyBorder="1" applyFont="1">
      <alignment horizontal="right" vertical="bottom"/>
    </xf>
    <xf borderId="0" fillId="0" fontId="21" numFmtId="0" xfId="0" applyAlignment="1" applyFont="1">
      <alignment shrinkToFit="0" vertical="bottom" wrapText="0"/>
    </xf>
    <xf borderId="9" fillId="0" fontId="2" numFmtId="0" xfId="0" applyBorder="1" applyFont="1"/>
    <xf borderId="0" fillId="0" fontId="6" numFmtId="0" xfId="0" applyAlignment="1" applyFont="1">
      <alignment shrinkToFit="0" wrapText="1"/>
    </xf>
    <xf borderId="0" fillId="0" fontId="1" numFmtId="0" xfId="0" applyAlignment="1" applyFont="1">
      <alignment horizontal="center"/>
    </xf>
    <xf borderId="0" fillId="0" fontId="2" numFmtId="0" xfId="0" applyAlignment="1" applyFont="1">
      <alignment shrinkToFit="0" wrapText="1"/>
    </xf>
    <xf borderId="0" fillId="0" fontId="2" numFmtId="0" xfId="0" applyAlignment="1" applyFont="1">
      <alignment horizontal="center" shrinkToFit="0" wrapText="1"/>
    </xf>
    <xf borderId="0" fillId="0" fontId="2" numFmtId="4" xfId="0" applyAlignment="1" applyFont="1" applyNumberFormat="1">
      <alignment horizontal="center"/>
    </xf>
    <xf borderId="0" fillId="0" fontId="24" numFmtId="0" xfId="0" applyAlignment="1" applyFont="1">
      <alignment horizontal="right"/>
    </xf>
    <xf borderId="0" fillId="0" fontId="25" numFmtId="0" xfId="0" applyAlignment="1" applyFont="1">
      <alignment horizontal="right" shrinkToFit="0" wrapText="1"/>
    </xf>
    <xf borderId="0" fillId="0" fontId="26" numFmtId="0" xfId="0" applyAlignment="1" applyFont="1">
      <alignment horizontal="center" shrinkToFit="0" wrapText="1"/>
    </xf>
    <xf borderId="0" fillId="0" fontId="27" numFmtId="0" xfId="0" applyAlignment="1" applyFont="1">
      <alignment horizontal="center" shrinkToFit="0" wrapText="1"/>
    </xf>
    <xf borderId="0" fillId="0" fontId="26" numFmtId="0" xfId="0" applyAlignment="1" applyFont="1">
      <alignment horizontal="center" readingOrder="0" shrinkToFit="0" wrapText="1"/>
    </xf>
    <xf borderId="13" fillId="5" fontId="1" numFmtId="0" xfId="0" applyAlignment="1" applyBorder="1" applyFont="1">
      <alignment horizontal="center" shrinkToFit="0" vertical="center" wrapText="1"/>
    </xf>
    <xf borderId="13" fillId="5" fontId="1" numFmtId="4" xfId="0" applyAlignment="1" applyBorder="1" applyFont="1" applyNumberFormat="1">
      <alignment horizontal="center" shrinkToFit="0" vertical="center" wrapText="1"/>
    </xf>
    <xf borderId="12" fillId="0" fontId="1" numFmtId="0" xfId="0" applyAlignment="1" applyBorder="1" applyFont="1">
      <alignment horizontal="center" shrinkToFit="0" vertical="center" wrapText="1"/>
    </xf>
    <xf borderId="12" fillId="0" fontId="1" numFmtId="4" xfId="0" applyAlignment="1" applyBorder="1" applyFont="1" applyNumberFormat="1">
      <alignment horizontal="center" shrinkToFit="0" vertical="center" wrapText="1"/>
    </xf>
    <xf borderId="12" fillId="0" fontId="2" numFmtId="49" xfId="0" applyAlignment="1" applyBorder="1" applyFont="1" applyNumberFormat="1">
      <alignment horizontal="right" shrinkToFit="0" wrapText="1"/>
    </xf>
    <xf borderId="60" fillId="0" fontId="2" numFmtId="49" xfId="0" applyAlignment="1" applyBorder="1" applyFont="1" applyNumberFormat="1">
      <alignment horizontal="right" shrinkToFit="0" wrapText="1"/>
    </xf>
    <xf borderId="60" fillId="0" fontId="2" numFmtId="0" xfId="0" applyAlignment="1" applyBorder="1" applyFont="1">
      <alignment horizontal="center" shrinkToFit="0" wrapText="1"/>
    </xf>
    <xf borderId="60" fillId="0" fontId="2" numFmtId="4" xfId="0" applyBorder="1" applyFont="1" applyNumberFormat="1"/>
    <xf borderId="119" fillId="0" fontId="21" numFmtId="0" xfId="0" applyAlignment="1" applyBorder="1" applyFont="1">
      <alignment readingOrder="0"/>
    </xf>
    <xf borderId="60" fillId="0" fontId="2" numFmtId="4" xfId="0" applyAlignment="1" applyBorder="1" applyFont="1" applyNumberFormat="1">
      <alignment horizontal="center" readingOrder="0"/>
    </xf>
    <xf borderId="60" fillId="0" fontId="2" numFmtId="0" xfId="0" applyAlignment="1" applyBorder="1" applyFont="1">
      <alignment horizontal="center" readingOrder="0" shrinkToFit="0" wrapText="1"/>
    </xf>
    <xf borderId="12" fillId="0" fontId="2" numFmtId="0" xfId="0" applyAlignment="1" applyBorder="1" applyFont="1">
      <alignment readingOrder="0" shrinkToFit="0" wrapText="1"/>
    </xf>
    <xf borderId="12" fillId="0" fontId="2" numFmtId="4" xfId="0" applyAlignment="1" applyBorder="1" applyFont="1" applyNumberFormat="1">
      <alignment readingOrder="0"/>
    </xf>
    <xf borderId="120" fillId="0" fontId="10" numFmtId="0" xfId="0" applyBorder="1" applyFont="1"/>
    <xf borderId="119" fillId="0" fontId="10" numFmtId="0" xfId="0" applyBorder="1" applyFont="1"/>
    <xf borderId="60" fillId="0" fontId="2" numFmtId="4" xfId="0" applyAlignment="1" applyBorder="1" applyFont="1" applyNumberFormat="1">
      <alignment readingOrder="0"/>
    </xf>
    <xf borderId="60" fillId="0" fontId="2" numFmtId="0" xfId="0" applyAlignment="1" applyBorder="1" applyFont="1">
      <alignment readingOrder="0" shrinkToFit="0" wrapText="1"/>
    </xf>
    <xf borderId="109" fillId="0" fontId="10" numFmtId="0" xfId="0" applyBorder="1" applyFont="1"/>
    <xf borderId="111" fillId="0" fontId="10" numFmtId="0" xfId="0" applyBorder="1" applyFont="1"/>
    <xf borderId="60" fillId="0" fontId="2" numFmtId="49" xfId="0" applyAlignment="1" applyBorder="1" applyFont="1" applyNumberFormat="1">
      <alignment horizontal="center" shrinkToFit="0" wrapText="1"/>
    </xf>
    <xf borderId="60" fillId="0" fontId="2" numFmtId="0" xfId="0" applyAlignment="1" applyBorder="1" applyFont="1">
      <alignment shrinkToFit="0" wrapText="1"/>
    </xf>
    <xf borderId="60" fillId="0" fontId="2" numFmtId="4" xfId="0" applyAlignment="1" applyBorder="1" applyFont="1" applyNumberFormat="1">
      <alignment horizontal="center"/>
    </xf>
    <xf borderId="12" fillId="0" fontId="2" numFmtId="0" xfId="0" applyAlignment="1" applyBorder="1" applyFont="1">
      <alignment shrinkToFit="0" wrapText="1"/>
    </xf>
    <xf borderId="12" fillId="0" fontId="2" numFmtId="4" xfId="0" applyBorder="1" applyFont="1" applyNumberFormat="1"/>
    <xf borderId="0" fillId="0" fontId="2" numFmtId="0" xfId="0" applyAlignment="1" applyFont="1">
      <alignment readingOrder="0"/>
    </xf>
    <xf borderId="12" fillId="9" fontId="2" numFmtId="0" xfId="0" applyAlignment="1" applyBorder="1" applyFont="1">
      <alignment readingOrder="0" shrinkToFit="0" wrapText="1"/>
    </xf>
    <xf borderId="12" fillId="0" fontId="2" numFmtId="49" xfId="0" applyAlignment="1" applyBorder="1" applyFont="1" applyNumberFormat="1">
      <alignment horizontal="right" readingOrder="0" shrinkToFit="0" wrapText="1"/>
    </xf>
    <xf borderId="12" fillId="0" fontId="2" numFmtId="0" xfId="0" applyAlignment="1" applyBorder="1" applyFont="1">
      <alignment horizontal="center" readingOrder="0" shrinkToFit="0" wrapText="1"/>
    </xf>
    <xf borderId="12" fillId="0" fontId="2" numFmtId="0" xfId="0" applyAlignment="1" applyBorder="1" applyFont="1">
      <alignment readingOrder="0" shrinkToFit="0" wrapText="1"/>
    </xf>
    <xf borderId="12" fillId="0" fontId="2" numFmtId="4" xfId="0" applyAlignment="1" applyBorder="1" applyFont="1" applyNumberFormat="1">
      <alignment horizontal="center" readingOrder="0"/>
    </xf>
    <xf borderId="60" fillId="0" fontId="2" numFmtId="49" xfId="0" applyAlignment="1" applyBorder="1" applyFont="1" applyNumberFormat="1">
      <alignment horizontal="right" readingOrder="0" shrinkToFit="0" wrapText="1"/>
    </xf>
    <xf borderId="12" fillId="9" fontId="2" numFmtId="0" xfId="0" applyAlignment="1" applyBorder="1" applyFont="1">
      <alignment readingOrder="0" shrinkToFit="0" wrapText="1"/>
    </xf>
    <xf borderId="60" fillId="0" fontId="2" numFmtId="0" xfId="0" applyAlignment="1" applyBorder="1" applyFont="1">
      <alignment horizontal="left" shrinkToFit="0" wrapText="1"/>
    </xf>
    <xf borderId="0" fillId="0" fontId="2" numFmtId="49" xfId="0" applyAlignment="1" applyFont="1" applyNumberFormat="1">
      <alignment horizontal="right" shrinkToFit="0" wrapText="1"/>
    </xf>
    <xf borderId="60" fillId="9" fontId="2" numFmtId="0" xfId="0" applyAlignment="1" applyBorder="1" applyFont="1">
      <alignment horizontal="left" readingOrder="0" shrinkToFit="0" wrapText="1"/>
    </xf>
    <xf borderId="61" fillId="0" fontId="2" numFmtId="0" xfId="0" applyAlignment="1" applyBorder="1" applyFont="1">
      <alignment horizontal="right" readingOrder="0" shrinkToFit="0" wrapText="1"/>
    </xf>
    <xf borderId="61" fillId="0" fontId="2" numFmtId="0" xfId="0" applyAlignment="1" applyBorder="1" applyFont="1">
      <alignment horizontal="center" readingOrder="0" shrinkToFit="0" wrapText="1"/>
    </xf>
    <xf borderId="61" fillId="0" fontId="2" numFmtId="0" xfId="0" applyAlignment="1" applyBorder="1" applyFont="1">
      <alignment readingOrder="0" shrinkToFit="0" wrapText="1"/>
    </xf>
    <xf borderId="61" fillId="9" fontId="2" numFmtId="0" xfId="0" applyAlignment="1" applyBorder="1" applyFont="1">
      <alignment readingOrder="0" shrinkToFit="0" wrapText="1"/>
    </xf>
    <xf borderId="110" fillId="0" fontId="10" numFmtId="0" xfId="0" applyBorder="1" applyFont="1"/>
    <xf borderId="13" fillId="0" fontId="2" numFmtId="49" xfId="0" applyAlignment="1" applyBorder="1" applyFont="1" applyNumberFormat="1">
      <alignment horizontal="right" readingOrder="0" shrinkToFit="0" wrapText="1"/>
    </xf>
    <xf borderId="13" fillId="0" fontId="2" numFmtId="0" xfId="0" applyAlignment="1" applyBorder="1" applyFont="1">
      <alignment horizontal="center" readingOrder="0" shrinkToFit="0" wrapText="1"/>
    </xf>
    <xf borderId="61" fillId="0" fontId="2" numFmtId="49" xfId="0" applyAlignment="1" applyBorder="1" applyFont="1" applyNumberFormat="1">
      <alignment horizontal="right" readingOrder="0" shrinkToFit="0" wrapText="1"/>
    </xf>
    <xf borderId="61" fillId="0" fontId="2" numFmtId="49" xfId="0" applyAlignment="1" applyBorder="1" applyFont="1" applyNumberFormat="1">
      <alignment horizontal="center" readingOrder="0" shrinkToFit="0" wrapText="1"/>
    </xf>
    <xf borderId="60" fillId="0" fontId="2" numFmtId="4" xfId="0" applyAlignment="1" applyBorder="1" applyFont="1" applyNumberFormat="1">
      <alignment horizontal="right" readingOrder="0"/>
    </xf>
    <xf borderId="60" fillId="0" fontId="2" numFmtId="0" xfId="0" applyAlignment="1" applyBorder="1" applyFont="1">
      <alignment horizontal="right" readingOrder="0" shrinkToFit="0" wrapText="1"/>
    </xf>
    <xf borderId="0" fillId="9" fontId="28" numFmtId="4" xfId="0" applyAlignment="1" applyFont="1" applyNumberFormat="1">
      <alignment horizontal="center" readingOrder="0"/>
    </xf>
    <xf borderId="121" fillId="0" fontId="10" numFmtId="0" xfId="0" applyBorder="1" applyFont="1"/>
    <xf borderId="12" fillId="9" fontId="21" numFmtId="4" xfId="0" applyAlignment="1" applyBorder="1" applyFont="1" applyNumberFormat="1">
      <alignment horizontal="right" readingOrder="0"/>
    </xf>
    <xf borderId="60" fillId="9" fontId="21" numFmtId="4" xfId="0" applyAlignment="1" applyBorder="1" applyFont="1" applyNumberFormat="1">
      <alignment horizontal="right" readingOrder="0"/>
    </xf>
    <xf borderId="12" fillId="9" fontId="28" numFmtId="4" xfId="0" applyAlignment="1" applyBorder="1" applyFont="1" applyNumberFormat="1">
      <alignment horizontal="center" readingOrder="0"/>
    </xf>
    <xf borderId="0" fillId="9" fontId="28" numFmtId="4" xfId="0" applyAlignment="1" applyFont="1" applyNumberFormat="1">
      <alignment horizontal="right" readingOrder="0"/>
    </xf>
    <xf borderId="61" fillId="9" fontId="2" numFmtId="49" xfId="0" applyAlignment="1" applyBorder="1" applyFont="1" applyNumberFormat="1">
      <alignment horizontal="center" readingOrder="0" shrinkToFit="0" wrapText="1"/>
    </xf>
    <xf borderId="0" fillId="0" fontId="21" numFmtId="0" xfId="0" applyAlignment="1" applyFont="1">
      <alignment readingOrder="0"/>
    </xf>
    <xf borderId="13" fillId="0" fontId="2" numFmtId="0" xfId="0" applyAlignment="1" applyBorder="1" applyFont="1">
      <alignment readingOrder="0" shrinkToFit="0" wrapText="1"/>
    </xf>
    <xf borderId="13" fillId="9" fontId="2" numFmtId="0" xfId="0" applyAlignment="1" applyBorder="1" applyFont="1">
      <alignment readingOrder="0" shrinkToFit="0" wrapText="1"/>
    </xf>
    <xf borderId="0" fillId="9" fontId="21" numFmtId="4" xfId="0" applyAlignment="1" applyFont="1" applyNumberFormat="1">
      <alignment horizontal="center" readingOrder="0"/>
    </xf>
    <xf borderId="12" fillId="0" fontId="2" numFmtId="4" xfId="0" applyAlignment="1" applyBorder="1" applyFont="1" applyNumberFormat="1">
      <alignment horizontal="right" readingOrder="0"/>
    </xf>
    <xf borderId="12" fillId="9" fontId="28" numFmtId="4" xfId="0" applyAlignment="1" applyBorder="1" applyFont="1" applyNumberFormat="1">
      <alignment horizontal="right" readingOrder="0"/>
    </xf>
    <xf borderId="0" fillId="0" fontId="1" numFmtId="0" xfId="0" applyAlignment="1" applyFont="1">
      <alignment shrinkToFit="0" wrapText="1"/>
    </xf>
    <xf borderId="13" fillId="0" fontId="1" numFmtId="0" xfId="0" applyAlignment="1" applyBorder="1" applyFont="1">
      <alignment horizontal="right" shrinkToFit="0" wrapText="1"/>
    </xf>
    <xf borderId="12" fillId="0" fontId="1" numFmtId="4" xfId="0" applyAlignment="1" applyBorder="1" applyFont="1" applyNumberFormat="1">
      <alignment shrinkToFit="0" wrapText="1"/>
    </xf>
    <xf borderId="12" fillId="0" fontId="1" numFmtId="0" xfId="0" applyAlignment="1" applyBorder="1" applyFont="1">
      <alignment shrinkToFit="0" wrapText="1"/>
    </xf>
    <xf borderId="12" fillId="0" fontId="1" numFmtId="4" xfId="0" applyAlignment="1" applyBorder="1" applyFont="1" applyNumberFormat="1">
      <alignment horizontal="center" shrinkToFit="0" wrapText="1"/>
    </xf>
    <xf borderId="12" fillId="0" fontId="1" numFmtId="4" xfId="0" applyBorder="1" applyFont="1" applyNumberFormat="1"/>
    <xf borderId="12" fillId="0" fontId="2" numFmtId="0" xfId="0" applyAlignment="1" applyBorder="1" applyFont="1">
      <alignment horizontal="center" shrinkToFit="0" wrapText="1"/>
    </xf>
    <xf borderId="12" fillId="0" fontId="2" numFmtId="4" xfId="0" applyAlignment="1" applyBorder="1" applyFont="1" applyNumberFormat="1">
      <alignment horizontal="center"/>
    </xf>
    <xf borderId="12" fillId="0" fontId="1" numFmtId="0" xfId="0" applyAlignment="1" applyBorder="1" applyFont="1">
      <alignment horizontal="center" shrinkToFit="0" wrapText="1"/>
    </xf>
    <xf borderId="0" fillId="0" fontId="29" numFmtId="0" xfId="0" applyFont="1"/>
    <xf borderId="0" fillId="0" fontId="29" numFmtId="0" xfId="0" applyAlignment="1" applyFont="1">
      <alignment horizontal="center"/>
    </xf>
    <xf borderId="0" fillId="0" fontId="29" numFmtId="4" xfId="0" applyFont="1" applyNumberFormat="1"/>
    <xf borderId="0" fillId="0" fontId="29" numFmtId="4" xfId="0" applyAlignment="1" applyFont="1" applyNumberFormat="1">
      <alignment horizontal="center"/>
    </xf>
    <xf borderId="0" fillId="0" fontId="30" numFmtId="0" xfId="0" applyAlignment="1" applyFont="1">
      <alignment horizont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666750</xdr:colOff>
      <xdr:row>1</xdr:row>
      <xdr:rowOff>9525</xdr:rowOff>
    </xdr:from>
    <xdr:ext cx="2009775" cy="153352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D965"/>
    <pageSetUpPr fitToPage="1"/>
  </sheetPr>
  <sheetViews>
    <sheetView workbookViewId="0"/>
  </sheetViews>
  <sheetFormatPr customHeight="1" defaultColWidth="12.63" defaultRowHeight="15.0"/>
  <cols>
    <col customWidth="1" min="1" max="1" width="12.38"/>
    <col customWidth="1" min="2" max="11" width="12.0"/>
    <col customWidth="1" min="12" max="12" width="12.75"/>
    <col customWidth="1" min="13" max="16" width="12.0"/>
    <col customWidth="1" min="17" max="26" width="6.63"/>
  </cols>
  <sheetData>
    <row r="1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>
      <c r="D2" s="2"/>
      <c r="E2" s="2"/>
      <c r="F2" s="2"/>
      <c r="G2" s="2"/>
      <c r="H2" s="2"/>
      <c r="I2" s="2"/>
      <c r="J2" s="3"/>
      <c r="K2" s="3" t="s">
        <v>1</v>
      </c>
      <c r="L2" s="3"/>
      <c r="M2" s="4" t="s">
        <v>2</v>
      </c>
      <c r="N2" s="3"/>
      <c r="O2" s="2"/>
      <c r="P2" s="3"/>
    </row>
    <row r="3">
      <c r="A3" s="5"/>
      <c r="B3" s="5"/>
      <c r="C3" s="5"/>
      <c r="D3" s="6"/>
      <c r="E3" s="6"/>
      <c r="F3" s="6"/>
      <c r="G3" s="6"/>
      <c r="H3" s="6"/>
      <c r="I3" s="6"/>
      <c r="J3" s="7"/>
      <c r="K3" s="2" t="s">
        <v>3</v>
      </c>
      <c r="L3" s="7"/>
      <c r="M3" s="8"/>
      <c r="N3" s="9"/>
      <c r="O3" s="8"/>
      <c r="P3" s="7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5"/>
      <c r="B4" s="5"/>
      <c r="C4" s="5"/>
      <c r="D4" s="6"/>
      <c r="E4" s="6"/>
      <c r="F4" s="6"/>
      <c r="G4" s="6"/>
      <c r="H4" s="6"/>
      <c r="I4" s="6"/>
      <c r="J4" s="7"/>
      <c r="K4" s="5"/>
      <c r="L4" s="10"/>
      <c r="M4" s="11"/>
      <c r="N4" s="10"/>
      <c r="O4" s="8"/>
      <c r="P4" s="7"/>
      <c r="Q4" s="5"/>
      <c r="R4" s="5"/>
      <c r="S4" s="5"/>
      <c r="T4" s="5"/>
      <c r="U4" s="5"/>
      <c r="V4" s="5"/>
      <c r="W4" s="5"/>
      <c r="X4" s="5"/>
      <c r="Y4" s="5"/>
      <c r="Z4" s="5"/>
    </row>
    <row r="5" ht="15.75" customHeight="1">
      <c r="A5" s="5"/>
      <c r="B5" s="12"/>
      <c r="C5" s="5"/>
      <c r="D5" s="12" t="s">
        <v>4</v>
      </c>
      <c r="E5" s="5"/>
      <c r="F5" s="5"/>
      <c r="G5" s="5"/>
      <c r="H5" s="5"/>
      <c r="I5" s="5"/>
      <c r="J5" s="5"/>
      <c r="K5" s="5"/>
      <c r="L5" s="13"/>
      <c r="M5" s="13"/>
      <c r="N5" s="1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5"/>
      <c r="B6" s="12"/>
      <c r="C6" s="5"/>
      <c r="D6" s="12" t="s">
        <v>5</v>
      </c>
      <c r="E6" s="12"/>
      <c r="F6" s="12"/>
      <c r="G6" s="12"/>
      <c r="H6" s="12"/>
      <c r="I6" s="12"/>
      <c r="J6" s="14"/>
      <c r="K6" s="5"/>
      <c r="L6" s="5"/>
      <c r="M6" s="5"/>
      <c r="N6" s="1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5"/>
      <c r="B7" s="5"/>
      <c r="C7" s="5"/>
      <c r="D7" s="12" t="s">
        <v>6</v>
      </c>
      <c r="E7" s="12"/>
      <c r="F7" s="12"/>
      <c r="G7" s="12"/>
      <c r="H7" s="12"/>
      <c r="I7" s="12"/>
      <c r="J7" s="14"/>
      <c r="K7" s="5"/>
      <c r="L7" s="15"/>
      <c r="M7" s="15"/>
      <c r="N7" s="14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5"/>
      <c r="B8" s="5"/>
      <c r="C8" s="5"/>
      <c r="D8" s="12" t="s">
        <v>7</v>
      </c>
      <c r="E8" s="12"/>
      <c r="F8" s="12"/>
      <c r="G8" s="12"/>
      <c r="H8" s="12"/>
      <c r="I8" s="12"/>
      <c r="J8" s="14"/>
      <c r="K8" s="5"/>
      <c r="L8" s="14"/>
      <c r="M8" s="14"/>
      <c r="N8" s="14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5"/>
      <c r="B9" s="5"/>
      <c r="C9" s="5"/>
      <c r="D9" s="11"/>
      <c r="E9" s="11"/>
      <c r="F9" s="11"/>
      <c r="G9" s="11"/>
      <c r="H9" s="11"/>
      <c r="I9" s="11"/>
      <c r="J9" s="10"/>
      <c r="K9" s="11"/>
      <c r="L9" s="10"/>
      <c r="M9" s="11"/>
      <c r="N9" s="10"/>
      <c r="O9" s="8"/>
      <c r="P9" s="7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5"/>
      <c r="B10" s="5"/>
      <c r="C10" s="5"/>
      <c r="D10" s="11"/>
      <c r="E10" s="11"/>
      <c r="F10" s="11"/>
      <c r="G10" s="11"/>
      <c r="H10" s="11"/>
      <c r="I10" s="11"/>
      <c r="J10" s="10"/>
      <c r="K10" s="11"/>
      <c r="L10" s="10"/>
      <c r="M10" s="11"/>
      <c r="N10" s="10"/>
      <c r="O10" s="8"/>
      <c r="P10" s="7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5"/>
      <c r="B11" s="16" t="s">
        <v>8</v>
      </c>
      <c r="O11" s="8"/>
      <c r="P11" s="7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5"/>
      <c r="B12" s="16" t="s">
        <v>9</v>
      </c>
      <c r="O12" s="8"/>
      <c r="P12" s="7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5"/>
      <c r="B13" s="17" t="s">
        <v>10</v>
      </c>
      <c r="O13" s="8"/>
      <c r="P13" s="7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5"/>
      <c r="B14" s="12"/>
      <c r="C14" s="14"/>
      <c r="D14" s="11"/>
      <c r="E14" s="11"/>
      <c r="F14" s="11"/>
      <c r="G14" s="11"/>
      <c r="H14" s="11"/>
      <c r="I14" s="11"/>
      <c r="J14" s="10"/>
      <c r="K14" s="11"/>
      <c r="L14" s="10"/>
      <c r="M14" s="11"/>
      <c r="N14" s="10"/>
      <c r="O14" s="8"/>
      <c r="P14" s="7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ht="30.0" customHeight="1">
      <c r="A16" s="18"/>
      <c r="B16" s="19" t="s">
        <v>11</v>
      </c>
      <c r="C16" s="20"/>
      <c r="D16" s="21" t="s">
        <v>12</v>
      </c>
      <c r="E16" s="22"/>
      <c r="F16" s="22"/>
      <c r="G16" s="22"/>
      <c r="H16" s="22"/>
      <c r="I16" s="22"/>
      <c r="J16" s="23"/>
      <c r="K16" s="24" t="s">
        <v>13</v>
      </c>
      <c r="L16" s="20"/>
      <c r="M16" s="24" t="s">
        <v>14</v>
      </c>
      <c r="N16" s="20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ht="51.0" customHeight="1">
      <c r="A17" s="26"/>
      <c r="B17" s="27"/>
      <c r="C17" s="28"/>
      <c r="D17" s="29" t="s">
        <v>15</v>
      </c>
      <c r="E17" s="30" t="s">
        <v>16</v>
      </c>
      <c r="F17" s="30" t="s">
        <v>17</v>
      </c>
      <c r="G17" s="30" t="s">
        <v>18</v>
      </c>
      <c r="H17" s="30" t="s">
        <v>19</v>
      </c>
      <c r="I17" s="31" t="s">
        <v>20</v>
      </c>
      <c r="J17" s="32"/>
      <c r="K17" s="33"/>
      <c r="L17" s="28"/>
      <c r="M17" s="33"/>
      <c r="N17" s="28"/>
    </row>
    <row r="18" ht="47.25" customHeight="1">
      <c r="A18" s="34"/>
      <c r="B18" s="35" t="s">
        <v>21</v>
      </c>
      <c r="C18" s="36" t="s">
        <v>22</v>
      </c>
      <c r="D18" s="35" t="s">
        <v>22</v>
      </c>
      <c r="E18" s="37" t="s">
        <v>22</v>
      </c>
      <c r="F18" s="37" t="s">
        <v>22</v>
      </c>
      <c r="G18" s="37" t="s">
        <v>22</v>
      </c>
      <c r="H18" s="37" t="s">
        <v>22</v>
      </c>
      <c r="I18" s="37" t="s">
        <v>21</v>
      </c>
      <c r="J18" s="38" t="s">
        <v>23</v>
      </c>
      <c r="K18" s="35" t="s">
        <v>21</v>
      </c>
      <c r="L18" s="36" t="s">
        <v>22</v>
      </c>
      <c r="M18" s="39" t="s">
        <v>21</v>
      </c>
      <c r="N18" s="40" t="s">
        <v>22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ht="15.0" customHeight="1">
      <c r="A19" s="42" t="s">
        <v>24</v>
      </c>
      <c r="B19" s="43" t="s">
        <v>25</v>
      </c>
      <c r="C19" s="44" t="s">
        <v>26</v>
      </c>
      <c r="D19" s="45" t="s">
        <v>27</v>
      </c>
      <c r="E19" s="46" t="s">
        <v>28</v>
      </c>
      <c r="F19" s="46" t="s">
        <v>29</v>
      </c>
      <c r="G19" s="46" t="s">
        <v>30</v>
      </c>
      <c r="H19" s="46" t="s">
        <v>31</v>
      </c>
      <c r="I19" s="46" t="s">
        <v>32</v>
      </c>
      <c r="J19" s="44" t="s">
        <v>33</v>
      </c>
      <c r="K19" s="45" t="s">
        <v>34</v>
      </c>
      <c r="L19" s="44" t="s">
        <v>35</v>
      </c>
      <c r="M19" s="45" t="s">
        <v>36</v>
      </c>
      <c r="N19" s="44" t="s">
        <v>37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ht="39.75" customHeight="1">
      <c r="A20" s="48" t="s">
        <v>38</v>
      </c>
      <c r="B20" s="49">
        <v>1.0</v>
      </c>
      <c r="C20" s="50">
        <f>'Витрати'!G175</f>
        <v>896100</v>
      </c>
      <c r="D20" s="51">
        <v>0.0</v>
      </c>
      <c r="E20" s="52">
        <v>0.0</v>
      </c>
      <c r="F20" s="52">
        <v>0.0</v>
      </c>
      <c r="G20" s="52">
        <v>0.0</v>
      </c>
      <c r="H20" s="52">
        <v>0.0</v>
      </c>
      <c r="I20" s="53">
        <v>0.0</v>
      </c>
      <c r="J20" s="50">
        <f t="shared" ref="J20:J23" si="1">D20+E20+F20+G20+H20</f>
        <v>0</v>
      </c>
      <c r="K20" s="54">
        <v>0.0</v>
      </c>
      <c r="L20" s="50">
        <v>0.0</v>
      </c>
      <c r="M20" s="55">
        <v>1.0</v>
      </c>
      <c r="N20" s="56">
        <f t="shared" ref="N20:N23" si="2">C20+J20+L20</f>
        <v>896100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ht="45.0" customHeight="1">
      <c r="A21" s="57" t="s">
        <v>39</v>
      </c>
      <c r="B21" s="49">
        <f>(C21*B20)/C20</f>
        <v>0.9983996764</v>
      </c>
      <c r="C21" s="50">
        <f>'Витрати'!J175</f>
        <v>894665.95</v>
      </c>
      <c r="D21" s="51">
        <v>0.0</v>
      </c>
      <c r="E21" s="52">
        <v>0.0</v>
      </c>
      <c r="F21" s="52">
        <v>0.0</v>
      </c>
      <c r="G21" s="52">
        <v>0.0</v>
      </c>
      <c r="H21" s="52">
        <v>0.0</v>
      </c>
      <c r="I21" s="53">
        <v>0.0</v>
      </c>
      <c r="J21" s="50">
        <f t="shared" si="1"/>
        <v>0</v>
      </c>
      <c r="K21" s="54">
        <v>0.0</v>
      </c>
      <c r="L21" s="50">
        <v>0.0</v>
      </c>
      <c r="M21" s="55">
        <v>1.0</v>
      </c>
      <c r="N21" s="56">
        <f t="shared" si="2"/>
        <v>894665.95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ht="48.75" customHeight="1">
      <c r="A22" s="57" t="s">
        <v>40</v>
      </c>
      <c r="B22" s="58">
        <f>(C22*B20)/C20</f>
        <v>0.78</v>
      </c>
      <c r="C22" s="59">
        <v>698958.0</v>
      </c>
      <c r="D22" s="60">
        <v>0.0</v>
      </c>
      <c r="E22" s="61">
        <v>0.0</v>
      </c>
      <c r="F22" s="61">
        <v>0.0</v>
      </c>
      <c r="G22" s="61">
        <v>0.0</v>
      </c>
      <c r="H22" s="61">
        <v>0.0</v>
      </c>
      <c r="I22" s="62">
        <v>0.0</v>
      </c>
      <c r="J22" s="50">
        <f t="shared" si="1"/>
        <v>0</v>
      </c>
      <c r="K22" s="63">
        <v>0.0</v>
      </c>
      <c r="L22" s="59">
        <v>0.0</v>
      </c>
      <c r="M22" s="55">
        <v>1.0</v>
      </c>
      <c r="N22" s="56">
        <f t="shared" si="2"/>
        <v>698958</v>
      </c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ht="39.75" customHeight="1">
      <c r="A23" s="64" t="s">
        <v>41</v>
      </c>
      <c r="B23" s="58">
        <f>(C23*B20)/C20</f>
        <v>0.2183996764</v>
      </c>
      <c r="C23" s="50">
        <f t="shared" ref="C23:H23" si="3">C21-C22</f>
        <v>195707.95</v>
      </c>
      <c r="D23" s="51">
        <f t="shared" si="3"/>
        <v>0</v>
      </c>
      <c r="E23" s="52">
        <f t="shared" si="3"/>
        <v>0</v>
      </c>
      <c r="F23" s="52">
        <f t="shared" si="3"/>
        <v>0</v>
      </c>
      <c r="G23" s="52">
        <f t="shared" si="3"/>
        <v>0</v>
      </c>
      <c r="H23" s="52">
        <f t="shared" si="3"/>
        <v>0</v>
      </c>
      <c r="I23" s="62">
        <v>0.0</v>
      </c>
      <c r="J23" s="50">
        <f t="shared" si="1"/>
        <v>0</v>
      </c>
      <c r="K23" s="63">
        <v>0.0</v>
      </c>
      <c r="L23" s="50">
        <f>L21-L22</f>
        <v>0</v>
      </c>
      <c r="M23" s="55">
        <v>1.0</v>
      </c>
      <c r="N23" s="56">
        <f t="shared" si="2"/>
        <v>195707.95</v>
      </c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ht="15.75" customHeight="1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ht="15.75" customHeight="1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ht="15.75" customHeight="1">
      <c r="A26" s="65"/>
      <c r="B26" s="65" t="s">
        <v>42</v>
      </c>
      <c r="D26" s="66" t="s">
        <v>43</v>
      </c>
      <c r="E26" s="67"/>
      <c r="F26" s="65"/>
      <c r="G26" s="67"/>
      <c r="H26" s="67"/>
      <c r="I26" s="68"/>
      <c r="J26" s="67"/>
      <c r="K26" s="67" t="s">
        <v>44</v>
      </c>
      <c r="L26" s="67"/>
      <c r="M26" s="67"/>
      <c r="N26" s="67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 ht="15.75" customHeight="1">
      <c r="D27" s="69" t="s">
        <v>45</v>
      </c>
      <c r="F27" s="70"/>
      <c r="G27" s="69" t="s">
        <v>46</v>
      </c>
      <c r="I27" s="2"/>
      <c r="K27" s="70" t="s">
        <v>47</v>
      </c>
    </row>
    <row r="28" ht="15.75" customHeight="1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ht="15.75" customHeight="1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ht="15.75" customHeight="1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ht="15.75" customHeight="1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ht="15.75" customHeight="1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ht="15.75" customHeight="1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ht="15.75" customHeight="1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ht="15.75" customHeight="1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ht="15.75" customHeight="1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ht="15.75" customHeight="1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ht="15.75" customHeight="1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ht="15.75" customHeight="1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ht="15.75" customHeight="1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ht="15.75" customHeight="1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ht="15.75" customHeight="1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ht="15.75" customHeight="1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ht="15.75" customHeight="1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ht="15.75" customHeight="1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ht="15.75" customHeight="1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ht="15.75" customHeight="1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ht="15.75" customHeight="1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ht="15.75" customHeight="1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ht="15.75" customHeight="1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ht="15.75" customHeight="1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ht="15.75" customHeight="1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ht="15.75" customHeight="1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ht="15.75" customHeight="1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ht="15.75" customHeight="1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ht="15.75" customHeight="1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ht="15.75" customHeight="1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ht="15.75" customHeight="1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ht="15.75" customHeight="1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ht="15.75" customHeight="1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ht="15.75" customHeight="1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ht="15.75" customHeight="1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ht="15.75" customHeight="1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ht="15.75" customHeight="1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ht="15.75" customHeight="1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ht="15.75" customHeight="1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ht="15.75" customHeight="1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ht="15.75" customHeight="1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ht="15.75" customHeight="1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ht="15.75" customHeight="1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ht="15.75" customHeight="1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ht="15.75" customHeight="1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ht="15.75" customHeight="1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ht="15.75" customHeight="1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ht="15.75" customHeight="1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ht="15.75" customHeight="1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ht="15.75" customHeight="1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ht="15.75" customHeight="1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ht="15.75" customHeight="1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ht="15.75" customHeight="1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ht="15.75" customHeight="1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ht="15.75" customHeight="1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ht="15.75" customHeight="1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ht="15.75" customHeight="1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ht="15.75" customHeight="1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ht="15.75" customHeight="1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ht="15.75" customHeight="1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ht="15.75" customHeight="1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ht="15.75" customHeight="1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ht="15.75" customHeight="1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ht="15.75" customHeight="1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ht="15.75" customHeight="1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ht="15.75" customHeight="1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ht="15.75" customHeight="1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ht="15.75" customHeight="1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ht="15.75" customHeight="1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ht="15.75" customHeight="1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ht="15.75" customHeight="1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ht="15.75" customHeight="1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ht="15.75" customHeight="1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ht="15.75" customHeight="1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ht="15.75" customHeight="1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ht="15.75" customHeight="1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ht="15.75" customHeight="1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ht="15.75" customHeight="1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ht="15.75" customHeight="1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ht="15.75" customHeight="1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ht="15.75" customHeight="1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ht="15.75" customHeight="1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ht="15.75" customHeight="1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ht="15.75" customHeight="1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ht="15.75" customHeight="1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ht="15.75" customHeight="1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ht="15.75" customHeight="1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ht="15.75" customHeight="1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ht="15.75" customHeight="1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ht="15.75" customHeight="1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ht="15.75" customHeight="1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ht="15.75" customHeight="1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ht="15.75" customHeight="1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ht="15.75" customHeight="1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ht="15.75" customHeight="1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ht="15.75" customHeight="1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ht="15.75" customHeight="1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ht="15.75" customHeight="1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ht="15.75" customHeight="1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ht="15.75" customHeight="1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ht="15.75" customHeight="1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ht="15.75" customHeight="1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ht="15.75" customHeight="1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ht="15.75" customHeight="1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ht="15.75" customHeight="1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ht="15.75" customHeight="1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ht="15.75" customHeight="1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ht="15.75" customHeight="1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ht="15.75" customHeight="1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ht="15.75" customHeight="1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ht="15.75" customHeight="1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ht="15.75" customHeight="1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ht="15.75" customHeight="1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ht="15.75" customHeight="1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ht="15.75" customHeight="1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ht="15.75" customHeight="1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ht="15.75" customHeight="1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ht="15.75" customHeight="1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ht="15.75" customHeight="1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ht="15.75" customHeight="1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ht="15.75" customHeight="1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ht="15.75" customHeight="1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ht="15.75" customHeight="1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ht="15.75" customHeight="1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ht="15.75" customHeight="1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ht="15.75" customHeight="1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ht="15.75" customHeight="1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ht="15.75" customHeight="1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ht="15.75" customHeight="1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ht="15.75" customHeight="1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ht="15.75" customHeight="1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ht="15.75" customHeight="1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ht="15.75" customHeight="1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ht="15.75" customHeight="1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ht="15.75" customHeight="1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ht="15.75" customHeight="1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ht="15.75" customHeight="1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ht="15.75" customHeight="1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ht="15.75" customHeight="1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ht="15.75" customHeight="1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ht="15.75" customHeight="1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ht="15.75" customHeight="1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ht="15.75" customHeight="1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ht="15.75" customHeight="1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ht="15.75" customHeight="1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ht="15.75" customHeight="1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ht="15.75" customHeight="1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ht="15.75" customHeight="1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ht="15.75" customHeight="1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ht="15.75" customHeight="1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ht="15.75" customHeight="1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ht="15.75" customHeight="1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ht="15.75" customHeight="1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ht="15.75" customHeight="1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ht="15.75" customHeight="1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ht="15.75" customHeight="1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ht="15.75" customHeight="1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ht="15.75" customHeight="1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ht="15.75" customHeight="1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ht="15.75" customHeight="1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ht="15.75" customHeight="1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ht="15.75" customHeight="1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ht="15.75" customHeight="1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ht="15.75" customHeight="1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ht="15.75" customHeight="1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ht="15.75" customHeight="1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ht="15.75" customHeight="1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ht="15.75" customHeight="1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ht="15.75" customHeight="1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ht="15.75" customHeight="1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ht="15.75" customHeight="1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ht="15.75" customHeight="1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ht="15.75" customHeight="1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ht="15.75" customHeight="1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ht="15.75" customHeight="1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ht="15.75" customHeight="1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ht="15.75" customHeight="1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ht="15.75" customHeight="1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ht="15.75" customHeight="1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ht="15.75" customHeight="1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ht="15.75" customHeight="1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ht="15.75" customHeight="1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ht="15.75" customHeight="1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ht="15.75" customHeight="1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ht="15.75" customHeight="1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ht="15.75" customHeight="1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ht="15.75" customHeight="1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ht="15.75" customHeight="1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ht="15.75" customHeight="1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ht="15.75" customHeight="1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ht="15.75" customHeight="1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ht="15.75" customHeight="1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ht="15.75" customHeight="1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ht="15.75" customHeight="1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ht="15.75" customHeight="1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ht="15.75" customHeight="1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ht="15.75" customHeight="1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ht="15.75" customHeight="1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ht="15.75" customHeight="1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ht="15.75" customHeight="1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K16:L17"/>
    <mergeCell ref="I17:J17"/>
    <mergeCell ref="B11:N11"/>
    <mergeCell ref="B12:N12"/>
    <mergeCell ref="B13:N13"/>
    <mergeCell ref="A16:A18"/>
    <mergeCell ref="B16:C17"/>
    <mergeCell ref="D16:J16"/>
    <mergeCell ref="M16:N17"/>
  </mergeCell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/>
  </sheetPr>
  <sheetViews>
    <sheetView workbookViewId="0">
      <pane xSplit="3.0" ySplit="9.0" topLeftCell="D10" activePane="bottomRight" state="frozen"/>
      <selection activeCell="D1" sqref="D1" pane="topRight"/>
      <selection activeCell="A10" sqref="A10" pane="bottomLeft"/>
      <selection activeCell="D10" sqref="D10" pane="bottomRight"/>
    </sheetView>
  </sheetViews>
  <sheetFormatPr customHeight="1" defaultColWidth="12.63" defaultRowHeight="15.0" outlineLevelCol="1"/>
  <cols>
    <col customWidth="1" min="1" max="1" width="8.75"/>
    <col customWidth="1" min="2" max="2" width="5.13"/>
    <col customWidth="1" min="3" max="3" width="27.5"/>
    <col customWidth="1" min="4" max="4" width="9.13"/>
    <col customWidth="1" min="5" max="5" width="8.25"/>
    <col customWidth="1" min="6" max="6" width="9.75"/>
    <col customWidth="1" min="7" max="7" width="14.38"/>
    <col customWidth="1" min="8" max="8" width="7.88"/>
    <col customWidth="1" min="9" max="9" width="10.0"/>
    <col customWidth="1" min="10" max="10" width="14.38"/>
    <col customWidth="1" min="11" max="11" width="8.25" outlineLevel="1"/>
    <col customWidth="1" min="12" max="12" width="9.75" outlineLevel="1"/>
    <col customWidth="1" min="13" max="13" width="14.38" outlineLevel="1"/>
    <col customWidth="1" min="14" max="14" width="8.25" outlineLevel="1"/>
    <col customWidth="1" min="15" max="15" width="9.75" outlineLevel="1"/>
    <col customWidth="1" min="16" max="16" width="14.38" outlineLevel="1"/>
    <col customWidth="1" min="17" max="17" width="8.25" outlineLevel="1"/>
    <col customWidth="1" min="18" max="18" width="9.75" outlineLevel="1"/>
    <col customWidth="1" min="19" max="19" width="14.38" outlineLevel="1"/>
    <col customWidth="1" min="20" max="20" width="8.25" outlineLevel="1"/>
    <col customWidth="1" min="21" max="21" width="9.75" outlineLevel="1"/>
    <col customWidth="1" min="22" max="22" width="14.38" outlineLevel="1"/>
    <col customWidth="1" min="23" max="23" width="8.25" outlineLevel="1"/>
    <col customWidth="1" min="24" max="24" width="9.75" outlineLevel="1"/>
    <col customWidth="1" min="25" max="25" width="14.38" outlineLevel="1"/>
    <col customWidth="1" min="26" max="26" width="8.25" outlineLevel="1"/>
    <col customWidth="1" min="27" max="27" width="9.75" outlineLevel="1"/>
    <col customWidth="1" min="28" max="28" width="14.38" outlineLevel="1"/>
    <col customWidth="1" min="29" max="32" width="14.38"/>
    <col customWidth="1" min="33" max="33" width="18.0"/>
    <col customWidth="1" min="34" max="35" width="6.75"/>
  </cols>
  <sheetData>
    <row r="1">
      <c r="A1" s="71" t="s">
        <v>48</v>
      </c>
      <c r="B1" s="71"/>
      <c r="C1" s="71"/>
      <c r="D1" s="71"/>
      <c r="E1" s="7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2"/>
      <c r="AD1" s="12"/>
      <c r="AE1" s="12"/>
      <c r="AF1" s="12"/>
      <c r="AG1" s="72"/>
    </row>
    <row r="2">
      <c r="A2" s="73" t="s">
        <v>4</v>
      </c>
      <c r="B2" s="71"/>
      <c r="C2" s="71"/>
      <c r="D2" s="71"/>
      <c r="E2" s="71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2"/>
      <c r="AD2" s="12"/>
      <c r="AE2" s="12"/>
      <c r="AF2" s="12"/>
      <c r="AG2" s="12"/>
      <c r="AH2" s="70"/>
      <c r="AI2" s="70"/>
    </row>
    <row r="3">
      <c r="A3" s="73" t="s">
        <v>49</v>
      </c>
      <c r="B3" s="74"/>
      <c r="C3" s="73" t="s">
        <v>50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6"/>
      <c r="AD3" s="76"/>
      <c r="AE3" s="76"/>
      <c r="AF3" s="76"/>
      <c r="AG3" s="76"/>
      <c r="AH3" s="70"/>
      <c r="AI3" s="70"/>
    </row>
    <row r="4" ht="15.75" customHeight="1">
      <c r="A4" s="12" t="s">
        <v>51</v>
      </c>
      <c r="B4" s="74"/>
      <c r="C4" s="73" t="s">
        <v>52</v>
      </c>
      <c r="D4" s="75"/>
      <c r="E4" s="75"/>
      <c r="F4" s="75"/>
      <c r="G4" s="75"/>
      <c r="H4" s="75"/>
      <c r="I4" s="75"/>
      <c r="J4" s="75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8"/>
      <c r="AD4" s="78"/>
      <c r="AE4" s="78"/>
      <c r="AF4" s="78"/>
      <c r="AG4" s="78"/>
      <c r="AH4" s="70"/>
      <c r="AI4" s="70"/>
    </row>
    <row r="5">
      <c r="A5" s="12"/>
      <c r="B5" s="74"/>
      <c r="C5" s="79"/>
      <c r="D5" s="75"/>
      <c r="E5" s="75"/>
      <c r="F5" s="75"/>
      <c r="G5" s="75"/>
      <c r="H5" s="75"/>
      <c r="I5" s="75"/>
      <c r="J5" s="75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1"/>
      <c r="AD5" s="81"/>
      <c r="AE5" s="81"/>
      <c r="AF5" s="81"/>
      <c r="AG5" s="81"/>
    </row>
    <row r="6" ht="26.25" customHeight="1">
      <c r="A6" s="82" t="s">
        <v>53</v>
      </c>
      <c r="B6" s="83" t="s">
        <v>54</v>
      </c>
      <c r="C6" s="84" t="s">
        <v>55</v>
      </c>
      <c r="D6" s="85" t="s">
        <v>56</v>
      </c>
      <c r="E6" s="86" t="s">
        <v>57</v>
      </c>
      <c r="F6" s="87"/>
      <c r="G6" s="87"/>
      <c r="H6" s="87"/>
      <c r="I6" s="87"/>
      <c r="J6" s="88"/>
      <c r="K6" s="86" t="s">
        <v>58</v>
      </c>
      <c r="L6" s="87"/>
      <c r="M6" s="87"/>
      <c r="N6" s="87"/>
      <c r="O6" s="87"/>
      <c r="P6" s="88"/>
      <c r="Q6" s="86" t="s">
        <v>58</v>
      </c>
      <c r="R6" s="87"/>
      <c r="S6" s="87"/>
      <c r="T6" s="87"/>
      <c r="U6" s="87"/>
      <c r="V6" s="88"/>
      <c r="W6" s="86" t="s">
        <v>58</v>
      </c>
      <c r="X6" s="87"/>
      <c r="Y6" s="87"/>
      <c r="Z6" s="87"/>
      <c r="AA6" s="87"/>
      <c r="AB6" s="88"/>
      <c r="AC6" s="89" t="s">
        <v>59</v>
      </c>
      <c r="AD6" s="87"/>
      <c r="AE6" s="87"/>
      <c r="AF6" s="90"/>
      <c r="AG6" s="82" t="s">
        <v>60</v>
      </c>
    </row>
    <row r="7" ht="71.25" customHeight="1">
      <c r="A7" s="26"/>
      <c r="B7" s="91"/>
      <c r="C7" s="92"/>
      <c r="D7" s="92"/>
      <c r="E7" s="93" t="s">
        <v>61</v>
      </c>
      <c r="F7" s="87"/>
      <c r="G7" s="88"/>
      <c r="H7" s="93" t="s">
        <v>62</v>
      </c>
      <c r="I7" s="87"/>
      <c r="J7" s="88"/>
      <c r="K7" s="93" t="s">
        <v>61</v>
      </c>
      <c r="L7" s="87"/>
      <c r="M7" s="88"/>
      <c r="N7" s="93" t="s">
        <v>62</v>
      </c>
      <c r="O7" s="87"/>
      <c r="P7" s="88"/>
      <c r="Q7" s="93" t="s">
        <v>61</v>
      </c>
      <c r="R7" s="87"/>
      <c r="S7" s="88"/>
      <c r="T7" s="93" t="s">
        <v>62</v>
      </c>
      <c r="U7" s="87"/>
      <c r="V7" s="88"/>
      <c r="W7" s="93" t="s">
        <v>61</v>
      </c>
      <c r="X7" s="87"/>
      <c r="Y7" s="88"/>
      <c r="Z7" s="93" t="s">
        <v>62</v>
      </c>
      <c r="AA7" s="87"/>
      <c r="AB7" s="88"/>
      <c r="AC7" s="94" t="s">
        <v>63</v>
      </c>
      <c r="AD7" s="94" t="s">
        <v>64</v>
      </c>
      <c r="AE7" s="89" t="s">
        <v>65</v>
      </c>
      <c r="AF7" s="90"/>
      <c r="AG7" s="26"/>
    </row>
    <row r="8" ht="41.25" customHeight="1">
      <c r="A8" s="95"/>
      <c r="B8" s="96"/>
      <c r="C8" s="97"/>
      <c r="D8" s="97"/>
      <c r="E8" s="98" t="s">
        <v>66</v>
      </c>
      <c r="F8" s="99" t="s">
        <v>67</v>
      </c>
      <c r="G8" s="100" t="s">
        <v>68</v>
      </c>
      <c r="H8" s="98" t="s">
        <v>66</v>
      </c>
      <c r="I8" s="99" t="s">
        <v>67</v>
      </c>
      <c r="J8" s="100" t="s">
        <v>69</v>
      </c>
      <c r="K8" s="98" t="s">
        <v>66</v>
      </c>
      <c r="L8" s="99" t="s">
        <v>70</v>
      </c>
      <c r="M8" s="100" t="s">
        <v>71</v>
      </c>
      <c r="N8" s="98" t="s">
        <v>66</v>
      </c>
      <c r="O8" s="99" t="s">
        <v>70</v>
      </c>
      <c r="P8" s="100" t="s">
        <v>72</v>
      </c>
      <c r="Q8" s="98" t="s">
        <v>66</v>
      </c>
      <c r="R8" s="99" t="s">
        <v>70</v>
      </c>
      <c r="S8" s="100" t="s">
        <v>73</v>
      </c>
      <c r="T8" s="98" t="s">
        <v>66</v>
      </c>
      <c r="U8" s="99" t="s">
        <v>70</v>
      </c>
      <c r="V8" s="100" t="s">
        <v>74</v>
      </c>
      <c r="W8" s="98" t="s">
        <v>66</v>
      </c>
      <c r="X8" s="99" t="s">
        <v>70</v>
      </c>
      <c r="Y8" s="100" t="s">
        <v>75</v>
      </c>
      <c r="Z8" s="98" t="s">
        <v>66</v>
      </c>
      <c r="AA8" s="99" t="s">
        <v>70</v>
      </c>
      <c r="AB8" s="100" t="s">
        <v>76</v>
      </c>
      <c r="AC8" s="101"/>
      <c r="AD8" s="101"/>
      <c r="AE8" s="102" t="s">
        <v>77</v>
      </c>
      <c r="AF8" s="103" t="s">
        <v>21</v>
      </c>
      <c r="AG8" s="101"/>
    </row>
    <row r="9">
      <c r="A9" s="104" t="s">
        <v>78</v>
      </c>
      <c r="B9" s="105">
        <v>1.0</v>
      </c>
      <c r="C9" s="106">
        <v>2.0</v>
      </c>
      <c r="D9" s="107">
        <v>3.0</v>
      </c>
      <c r="E9" s="108">
        <v>4.0</v>
      </c>
      <c r="F9" s="108">
        <v>5.0</v>
      </c>
      <c r="G9" s="108">
        <v>6.0</v>
      </c>
      <c r="H9" s="108">
        <v>7.0</v>
      </c>
      <c r="I9" s="108">
        <v>8.0</v>
      </c>
      <c r="J9" s="108">
        <v>9.0</v>
      </c>
      <c r="K9" s="109">
        <v>10.0</v>
      </c>
      <c r="L9" s="109">
        <v>11.0</v>
      </c>
      <c r="M9" s="109">
        <v>12.0</v>
      </c>
      <c r="N9" s="109">
        <v>13.0</v>
      </c>
      <c r="O9" s="109">
        <v>14.0</v>
      </c>
      <c r="P9" s="109">
        <v>15.0</v>
      </c>
      <c r="Q9" s="109">
        <v>16.0</v>
      </c>
      <c r="R9" s="109">
        <v>17.0</v>
      </c>
      <c r="S9" s="109">
        <v>18.0</v>
      </c>
      <c r="T9" s="109">
        <v>19.0</v>
      </c>
      <c r="U9" s="109">
        <v>20.0</v>
      </c>
      <c r="V9" s="109">
        <v>21.0</v>
      </c>
      <c r="W9" s="109">
        <v>22.0</v>
      </c>
      <c r="X9" s="109">
        <v>23.0</v>
      </c>
      <c r="Y9" s="109">
        <v>24.0</v>
      </c>
      <c r="Z9" s="109">
        <v>25.0</v>
      </c>
      <c r="AA9" s="109">
        <v>26.0</v>
      </c>
      <c r="AB9" s="109">
        <v>27.0</v>
      </c>
      <c r="AC9" s="110">
        <v>28.0</v>
      </c>
      <c r="AD9" s="110">
        <v>29.0</v>
      </c>
      <c r="AE9" s="110">
        <v>30.0</v>
      </c>
      <c r="AF9" s="111">
        <v>31.0</v>
      </c>
      <c r="AG9" s="109">
        <v>32.0</v>
      </c>
    </row>
    <row r="10">
      <c r="A10" s="112"/>
      <c r="B10" s="113"/>
      <c r="C10" s="111" t="s">
        <v>79</v>
      </c>
      <c r="D10" s="114"/>
      <c r="E10" s="107" t="s">
        <v>80</v>
      </c>
      <c r="F10" s="114" t="s">
        <v>81</v>
      </c>
      <c r="G10" s="115" t="s">
        <v>82</v>
      </c>
      <c r="H10" s="114" t="s">
        <v>83</v>
      </c>
      <c r="I10" s="114" t="s">
        <v>84</v>
      </c>
      <c r="J10" s="114" t="s">
        <v>85</v>
      </c>
      <c r="K10" s="106" t="s">
        <v>86</v>
      </c>
      <c r="L10" s="111" t="s">
        <v>87</v>
      </c>
      <c r="M10" s="110" t="s">
        <v>88</v>
      </c>
      <c r="N10" s="106" t="s">
        <v>89</v>
      </c>
      <c r="O10" s="111" t="s">
        <v>90</v>
      </c>
      <c r="P10" s="110" t="s">
        <v>91</v>
      </c>
      <c r="Q10" s="106" t="s">
        <v>92</v>
      </c>
      <c r="R10" s="111" t="s">
        <v>93</v>
      </c>
      <c r="S10" s="110" t="s">
        <v>94</v>
      </c>
      <c r="T10" s="106" t="s">
        <v>95</v>
      </c>
      <c r="U10" s="111" t="s">
        <v>96</v>
      </c>
      <c r="V10" s="110" t="s">
        <v>97</v>
      </c>
      <c r="W10" s="106" t="s">
        <v>98</v>
      </c>
      <c r="X10" s="111" t="s">
        <v>99</v>
      </c>
      <c r="Y10" s="110" t="s">
        <v>100</v>
      </c>
      <c r="Z10" s="106" t="s">
        <v>101</v>
      </c>
      <c r="AA10" s="111" t="s">
        <v>102</v>
      </c>
      <c r="AB10" s="110" t="s">
        <v>103</v>
      </c>
      <c r="AC10" s="111" t="s">
        <v>104</v>
      </c>
      <c r="AD10" s="111" t="s">
        <v>105</v>
      </c>
      <c r="AE10" s="111" t="s">
        <v>106</v>
      </c>
      <c r="AF10" s="111" t="s">
        <v>107</v>
      </c>
      <c r="AG10" s="109"/>
    </row>
    <row r="11" ht="19.5" customHeight="1">
      <c r="A11" s="116"/>
      <c r="B11" s="117"/>
      <c r="C11" s="118" t="s">
        <v>108</v>
      </c>
      <c r="D11" s="119"/>
      <c r="E11" s="120"/>
      <c r="F11" s="119"/>
      <c r="G11" s="121"/>
      <c r="H11" s="119"/>
      <c r="I11" s="119"/>
      <c r="J11" s="119"/>
      <c r="K11" s="120"/>
      <c r="L11" s="119"/>
      <c r="M11" s="121"/>
      <c r="N11" s="120"/>
      <c r="O11" s="119"/>
      <c r="P11" s="121"/>
      <c r="Q11" s="120"/>
      <c r="R11" s="119"/>
      <c r="S11" s="121"/>
      <c r="T11" s="120"/>
      <c r="U11" s="119"/>
      <c r="V11" s="121"/>
      <c r="W11" s="120"/>
      <c r="X11" s="119"/>
      <c r="Y11" s="121"/>
      <c r="Z11" s="120"/>
      <c r="AA11" s="119"/>
      <c r="AB11" s="121"/>
      <c r="AC11" s="122"/>
      <c r="AD11" s="123"/>
      <c r="AE11" s="123"/>
      <c r="AF11" s="123"/>
      <c r="AG11" s="124"/>
      <c r="AH11" s="125"/>
      <c r="AI11" s="125"/>
    </row>
    <row r="12" ht="22.5" customHeight="1">
      <c r="A12" s="126" t="s">
        <v>109</v>
      </c>
      <c r="B12" s="127">
        <v>1.0</v>
      </c>
      <c r="C12" s="128" t="s">
        <v>110</v>
      </c>
      <c r="D12" s="129"/>
      <c r="E12" s="130"/>
      <c r="F12" s="131"/>
      <c r="G12" s="131"/>
      <c r="H12" s="132"/>
      <c r="I12" s="133"/>
      <c r="J12" s="134"/>
      <c r="K12" s="131"/>
      <c r="L12" s="131"/>
      <c r="M12" s="135"/>
      <c r="N12" s="130"/>
      <c r="O12" s="131"/>
      <c r="P12" s="135"/>
      <c r="Q12" s="131"/>
      <c r="R12" s="131"/>
      <c r="S12" s="135"/>
      <c r="T12" s="130"/>
      <c r="U12" s="131"/>
      <c r="V12" s="135"/>
      <c r="W12" s="131"/>
      <c r="X12" s="131"/>
      <c r="Y12" s="135"/>
      <c r="Z12" s="130"/>
      <c r="AA12" s="131"/>
      <c r="AB12" s="131"/>
      <c r="AC12" s="136"/>
      <c r="AD12" s="137"/>
      <c r="AE12" s="137"/>
      <c r="AF12" s="138"/>
      <c r="AG12" s="139"/>
      <c r="AH12" s="140"/>
      <c r="AI12" s="140"/>
    </row>
    <row r="13" ht="30.0" customHeight="1">
      <c r="A13" s="141" t="s">
        <v>111</v>
      </c>
      <c r="B13" s="142" t="s">
        <v>112</v>
      </c>
      <c r="C13" s="143" t="s">
        <v>113</v>
      </c>
      <c r="D13" s="144"/>
      <c r="E13" s="145"/>
      <c r="F13" s="146"/>
      <c r="G13" s="147">
        <f>SUM(G14:G16)</f>
        <v>0</v>
      </c>
      <c r="H13" s="145"/>
      <c r="I13" s="146"/>
      <c r="J13" s="147">
        <f>SUM(J14:J16)</f>
        <v>0</v>
      </c>
      <c r="K13" s="145"/>
      <c r="L13" s="146"/>
      <c r="M13" s="147">
        <f>SUM(M14:M16)</f>
        <v>0</v>
      </c>
      <c r="N13" s="145"/>
      <c r="O13" s="146"/>
      <c r="P13" s="147">
        <f>SUM(P14:P16)</f>
        <v>0</v>
      </c>
      <c r="Q13" s="145"/>
      <c r="R13" s="146"/>
      <c r="S13" s="147">
        <f>SUM(S14:S16)</f>
        <v>0</v>
      </c>
      <c r="T13" s="145"/>
      <c r="U13" s="146"/>
      <c r="V13" s="147">
        <f>SUM(V14:V16)</f>
        <v>0</v>
      </c>
      <c r="W13" s="145"/>
      <c r="X13" s="146"/>
      <c r="Y13" s="147">
        <f>SUM(Y14:Y16)</f>
        <v>0</v>
      </c>
      <c r="Z13" s="145"/>
      <c r="AA13" s="146"/>
      <c r="AB13" s="147">
        <f>SUM(AB14:AB16)</f>
        <v>0</v>
      </c>
      <c r="AC13" s="148">
        <f t="shared" ref="AC13:AC24" si="1">G13+M13+S13+Y13</f>
        <v>0</v>
      </c>
      <c r="AD13" s="149">
        <f t="shared" ref="AD13:AD24" si="2">J13+P13+V13+AB13</f>
        <v>0</v>
      </c>
      <c r="AE13" s="150">
        <f t="shared" ref="AE13:AE25" si="3">AC13-AD13</f>
        <v>0</v>
      </c>
      <c r="AF13" s="151" t="str">
        <f t="shared" ref="AF13:AF25" si="4">AE13/AC13</f>
        <v>#DIV/0!</v>
      </c>
      <c r="AG13" s="152"/>
      <c r="AH13" s="153"/>
      <c r="AI13" s="153"/>
    </row>
    <row r="14" ht="30.0" customHeight="1">
      <c r="A14" s="154" t="s">
        <v>114</v>
      </c>
      <c r="B14" s="155" t="s">
        <v>115</v>
      </c>
      <c r="C14" s="156" t="s">
        <v>116</v>
      </c>
      <c r="D14" s="157" t="s">
        <v>117</v>
      </c>
      <c r="E14" s="158"/>
      <c r="F14" s="159"/>
      <c r="G14" s="160">
        <f t="shared" ref="G14:G16" si="5">E14*F14</f>
        <v>0</v>
      </c>
      <c r="H14" s="158"/>
      <c r="I14" s="159"/>
      <c r="J14" s="160">
        <f t="shared" ref="J14:J16" si="6">H14*I14</f>
        <v>0</v>
      </c>
      <c r="K14" s="158"/>
      <c r="L14" s="159"/>
      <c r="M14" s="160">
        <f t="shared" ref="M14:M16" si="7">K14*L14</f>
        <v>0</v>
      </c>
      <c r="N14" s="158"/>
      <c r="O14" s="159"/>
      <c r="P14" s="160">
        <f t="shared" ref="P14:P16" si="8">N14*O14</f>
        <v>0</v>
      </c>
      <c r="Q14" s="158"/>
      <c r="R14" s="159"/>
      <c r="S14" s="160">
        <f t="shared" ref="S14:S16" si="9">Q14*R14</f>
        <v>0</v>
      </c>
      <c r="T14" s="158"/>
      <c r="U14" s="159"/>
      <c r="V14" s="160">
        <f t="shared" ref="V14:V16" si="10">T14*U14</f>
        <v>0</v>
      </c>
      <c r="W14" s="158"/>
      <c r="X14" s="159"/>
      <c r="Y14" s="160">
        <f t="shared" ref="Y14:Y16" si="11">W14*X14</f>
        <v>0</v>
      </c>
      <c r="Z14" s="158"/>
      <c r="AA14" s="159"/>
      <c r="AB14" s="160">
        <f t="shared" ref="AB14:AB16" si="12">Z14*AA14</f>
        <v>0</v>
      </c>
      <c r="AC14" s="161">
        <f t="shared" si="1"/>
        <v>0</v>
      </c>
      <c r="AD14" s="162">
        <f t="shared" si="2"/>
        <v>0</v>
      </c>
      <c r="AE14" s="163">
        <f t="shared" si="3"/>
        <v>0</v>
      </c>
      <c r="AF14" s="164" t="str">
        <f t="shared" si="4"/>
        <v>#DIV/0!</v>
      </c>
      <c r="AG14" s="165"/>
      <c r="AH14" s="140"/>
      <c r="AI14" s="140"/>
    </row>
    <row r="15" ht="30.0" customHeight="1">
      <c r="A15" s="154" t="s">
        <v>114</v>
      </c>
      <c r="B15" s="155" t="s">
        <v>118</v>
      </c>
      <c r="C15" s="156" t="s">
        <v>116</v>
      </c>
      <c r="D15" s="157" t="s">
        <v>117</v>
      </c>
      <c r="E15" s="158"/>
      <c r="F15" s="159"/>
      <c r="G15" s="160">
        <f t="shared" si="5"/>
        <v>0</v>
      </c>
      <c r="H15" s="158"/>
      <c r="I15" s="159"/>
      <c r="J15" s="160">
        <f t="shared" si="6"/>
        <v>0</v>
      </c>
      <c r="K15" s="158"/>
      <c r="L15" s="159"/>
      <c r="M15" s="160">
        <f t="shared" si="7"/>
        <v>0</v>
      </c>
      <c r="N15" s="158"/>
      <c r="O15" s="159"/>
      <c r="P15" s="160">
        <f t="shared" si="8"/>
        <v>0</v>
      </c>
      <c r="Q15" s="158"/>
      <c r="R15" s="159"/>
      <c r="S15" s="160">
        <f t="shared" si="9"/>
        <v>0</v>
      </c>
      <c r="T15" s="158"/>
      <c r="U15" s="159"/>
      <c r="V15" s="160">
        <f t="shared" si="10"/>
        <v>0</v>
      </c>
      <c r="W15" s="158"/>
      <c r="X15" s="159"/>
      <c r="Y15" s="160">
        <f t="shared" si="11"/>
        <v>0</v>
      </c>
      <c r="Z15" s="158"/>
      <c r="AA15" s="159"/>
      <c r="AB15" s="160">
        <f t="shared" si="12"/>
        <v>0</v>
      </c>
      <c r="AC15" s="161">
        <f t="shared" si="1"/>
        <v>0</v>
      </c>
      <c r="AD15" s="162">
        <f t="shared" si="2"/>
        <v>0</v>
      </c>
      <c r="AE15" s="163">
        <f t="shared" si="3"/>
        <v>0</v>
      </c>
      <c r="AF15" s="164" t="str">
        <f t="shared" si="4"/>
        <v>#DIV/0!</v>
      </c>
      <c r="AG15" s="165"/>
      <c r="AH15" s="140"/>
      <c r="AI15" s="140"/>
    </row>
    <row r="16" ht="30.0" customHeight="1">
      <c r="A16" s="166" t="s">
        <v>114</v>
      </c>
      <c r="B16" s="167" t="s">
        <v>119</v>
      </c>
      <c r="C16" s="168" t="s">
        <v>116</v>
      </c>
      <c r="D16" s="169" t="s">
        <v>117</v>
      </c>
      <c r="E16" s="170"/>
      <c r="F16" s="171"/>
      <c r="G16" s="172">
        <f t="shared" si="5"/>
        <v>0</v>
      </c>
      <c r="H16" s="170"/>
      <c r="I16" s="171"/>
      <c r="J16" s="172">
        <f t="shared" si="6"/>
        <v>0</v>
      </c>
      <c r="K16" s="170"/>
      <c r="L16" s="171"/>
      <c r="M16" s="172">
        <f t="shared" si="7"/>
        <v>0</v>
      </c>
      <c r="N16" s="170"/>
      <c r="O16" s="171"/>
      <c r="P16" s="172">
        <f t="shared" si="8"/>
        <v>0</v>
      </c>
      <c r="Q16" s="170"/>
      <c r="R16" s="171"/>
      <c r="S16" s="172">
        <f t="shared" si="9"/>
        <v>0</v>
      </c>
      <c r="T16" s="170"/>
      <c r="U16" s="171"/>
      <c r="V16" s="172">
        <f t="shared" si="10"/>
        <v>0</v>
      </c>
      <c r="W16" s="170"/>
      <c r="X16" s="171"/>
      <c r="Y16" s="172">
        <f t="shared" si="11"/>
        <v>0</v>
      </c>
      <c r="Z16" s="170"/>
      <c r="AA16" s="171"/>
      <c r="AB16" s="172">
        <f t="shared" si="12"/>
        <v>0</v>
      </c>
      <c r="AC16" s="173">
        <f t="shared" si="1"/>
        <v>0</v>
      </c>
      <c r="AD16" s="174">
        <f t="shared" si="2"/>
        <v>0</v>
      </c>
      <c r="AE16" s="175">
        <f t="shared" si="3"/>
        <v>0</v>
      </c>
      <c r="AF16" s="176" t="str">
        <f t="shared" si="4"/>
        <v>#DIV/0!</v>
      </c>
      <c r="AG16" s="177"/>
      <c r="AH16" s="140"/>
      <c r="AI16" s="140"/>
    </row>
    <row r="17" ht="30.0" customHeight="1">
      <c r="A17" s="141" t="s">
        <v>111</v>
      </c>
      <c r="B17" s="142" t="s">
        <v>120</v>
      </c>
      <c r="C17" s="143" t="s">
        <v>121</v>
      </c>
      <c r="D17" s="144"/>
      <c r="E17" s="145"/>
      <c r="F17" s="146"/>
      <c r="G17" s="147">
        <f>SUM(G18:G20)</f>
        <v>0</v>
      </c>
      <c r="H17" s="145"/>
      <c r="I17" s="146"/>
      <c r="J17" s="147">
        <f>SUM(J18:J20)</f>
        <v>0</v>
      </c>
      <c r="K17" s="145"/>
      <c r="L17" s="146"/>
      <c r="M17" s="147">
        <f>SUM(M18:M20)</f>
        <v>0</v>
      </c>
      <c r="N17" s="145"/>
      <c r="O17" s="146"/>
      <c r="P17" s="178">
        <v>0.0</v>
      </c>
      <c r="Q17" s="145"/>
      <c r="R17" s="146"/>
      <c r="S17" s="147">
        <f>SUM(S18:S20)</f>
        <v>0</v>
      </c>
      <c r="T17" s="145"/>
      <c r="U17" s="146"/>
      <c r="V17" s="178">
        <v>0.0</v>
      </c>
      <c r="W17" s="145"/>
      <c r="X17" s="146"/>
      <c r="Y17" s="147">
        <f>SUM(Y18:Y20)</f>
        <v>0</v>
      </c>
      <c r="Z17" s="145"/>
      <c r="AA17" s="146"/>
      <c r="AB17" s="178">
        <v>0.0</v>
      </c>
      <c r="AC17" s="148">
        <f t="shared" si="1"/>
        <v>0</v>
      </c>
      <c r="AD17" s="149">
        <f t="shared" si="2"/>
        <v>0</v>
      </c>
      <c r="AE17" s="150">
        <f t="shared" si="3"/>
        <v>0</v>
      </c>
      <c r="AF17" s="151" t="str">
        <f t="shared" si="4"/>
        <v>#DIV/0!</v>
      </c>
      <c r="AG17" s="152"/>
      <c r="AH17" s="153"/>
      <c r="AI17" s="153"/>
    </row>
    <row r="18" ht="30.0" customHeight="1">
      <c r="A18" s="154" t="s">
        <v>114</v>
      </c>
      <c r="B18" s="155" t="s">
        <v>115</v>
      </c>
      <c r="C18" s="156" t="s">
        <v>116</v>
      </c>
      <c r="D18" s="157" t="s">
        <v>117</v>
      </c>
      <c r="E18" s="158"/>
      <c r="F18" s="159"/>
      <c r="G18" s="160">
        <f t="shared" ref="G18:G20" si="13">E18*F18</f>
        <v>0</v>
      </c>
      <c r="H18" s="158"/>
      <c r="I18" s="159"/>
      <c r="J18" s="160">
        <f t="shared" ref="J18:J20" si="14">H18*I18</f>
        <v>0</v>
      </c>
      <c r="K18" s="158"/>
      <c r="L18" s="159"/>
      <c r="M18" s="160">
        <f t="shared" ref="M18:M20" si="15">K18*L18</f>
        <v>0</v>
      </c>
      <c r="N18" s="158"/>
      <c r="O18" s="159"/>
      <c r="P18" s="179">
        <v>0.0</v>
      </c>
      <c r="Q18" s="158"/>
      <c r="R18" s="159"/>
      <c r="S18" s="160">
        <f t="shared" ref="S18:S20" si="16">Q18*R18</f>
        <v>0</v>
      </c>
      <c r="T18" s="158"/>
      <c r="U18" s="159"/>
      <c r="V18" s="179">
        <v>0.0</v>
      </c>
      <c r="W18" s="158"/>
      <c r="X18" s="159"/>
      <c r="Y18" s="160">
        <f t="shared" ref="Y18:Y20" si="17">W18*X18</f>
        <v>0</v>
      </c>
      <c r="Z18" s="158"/>
      <c r="AA18" s="159"/>
      <c r="AB18" s="179">
        <v>0.0</v>
      </c>
      <c r="AC18" s="161">
        <f t="shared" si="1"/>
        <v>0</v>
      </c>
      <c r="AD18" s="162">
        <f t="shared" si="2"/>
        <v>0</v>
      </c>
      <c r="AE18" s="163">
        <f t="shared" si="3"/>
        <v>0</v>
      </c>
      <c r="AF18" s="164" t="str">
        <f t="shared" si="4"/>
        <v>#DIV/0!</v>
      </c>
      <c r="AG18" s="165"/>
      <c r="AH18" s="140"/>
      <c r="AI18" s="140"/>
    </row>
    <row r="19" ht="30.0" customHeight="1">
      <c r="A19" s="154" t="s">
        <v>114</v>
      </c>
      <c r="B19" s="155" t="s">
        <v>118</v>
      </c>
      <c r="C19" s="156" t="s">
        <v>116</v>
      </c>
      <c r="D19" s="157" t="s">
        <v>117</v>
      </c>
      <c r="E19" s="158"/>
      <c r="F19" s="159"/>
      <c r="G19" s="160">
        <f t="shared" si="13"/>
        <v>0</v>
      </c>
      <c r="H19" s="158"/>
      <c r="I19" s="159"/>
      <c r="J19" s="160">
        <f t="shared" si="14"/>
        <v>0</v>
      </c>
      <c r="K19" s="158"/>
      <c r="L19" s="159"/>
      <c r="M19" s="160">
        <f t="shared" si="15"/>
        <v>0</v>
      </c>
      <c r="N19" s="158"/>
      <c r="O19" s="159"/>
      <c r="P19" s="179">
        <v>0.0</v>
      </c>
      <c r="Q19" s="158"/>
      <c r="R19" s="159"/>
      <c r="S19" s="160">
        <f t="shared" si="16"/>
        <v>0</v>
      </c>
      <c r="T19" s="158"/>
      <c r="U19" s="159"/>
      <c r="V19" s="179">
        <v>0.0</v>
      </c>
      <c r="W19" s="158"/>
      <c r="X19" s="159"/>
      <c r="Y19" s="160">
        <f t="shared" si="17"/>
        <v>0</v>
      </c>
      <c r="Z19" s="158"/>
      <c r="AA19" s="159"/>
      <c r="AB19" s="179">
        <v>0.0</v>
      </c>
      <c r="AC19" s="161">
        <f t="shared" si="1"/>
        <v>0</v>
      </c>
      <c r="AD19" s="162">
        <f t="shared" si="2"/>
        <v>0</v>
      </c>
      <c r="AE19" s="163">
        <f t="shared" si="3"/>
        <v>0</v>
      </c>
      <c r="AF19" s="164" t="str">
        <f t="shared" si="4"/>
        <v>#DIV/0!</v>
      </c>
      <c r="AG19" s="165"/>
      <c r="AH19" s="140"/>
      <c r="AI19" s="140"/>
    </row>
    <row r="20" ht="30.0" customHeight="1">
      <c r="A20" s="180" t="s">
        <v>114</v>
      </c>
      <c r="B20" s="181" t="s">
        <v>119</v>
      </c>
      <c r="C20" s="182" t="s">
        <v>116</v>
      </c>
      <c r="D20" s="183" t="s">
        <v>117</v>
      </c>
      <c r="E20" s="184"/>
      <c r="F20" s="185"/>
      <c r="G20" s="186">
        <f t="shared" si="13"/>
        <v>0</v>
      </c>
      <c r="H20" s="184"/>
      <c r="I20" s="185"/>
      <c r="J20" s="186">
        <f t="shared" si="14"/>
        <v>0</v>
      </c>
      <c r="K20" s="184"/>
      <c r="L20" s="185"/>
      <c r="M20" s="186">
        <f t="shared" si="15"/>
        <v>0</v>
      </c>
      <c r="N20" s="184"/>
      <c r="O20" s="185"/>
      <c r="P20" s="187">
        <v>0.0</v>
      </c>
      <c r="Q20" s="184"/>
      <c r="R20" s="185"/>
      <c r="S20" s="186">
        <f t="shared" si="16"/>
        <v>0</v>
      </c>
      <c r="T20" s="184"/>
      <c r="U20" s="185"/>
      <c r="V20" s="187">
        <v>0.0</v>
      </c>
      <c r="W20" s="184"/>
      <c r="X20" s="185"/>
      <c r="Y20" s="186">
        <f t="shared" si="17"/>
        <v>0</v>
      </c>
      <c r="Z20" s="184"/>
      <c r="AA20" s="185"/>
      <c r="AB20" s="187">
        <v>0.0</v>
      </c>
      <c r="AC20" s="173">
        <f t="shared" si="1"/>
        <v>0</v>
      </c>
      <c r="AD20" s="174">
        <f t="shared" si="2"/>
        <v>0</v>
      </c>
      <c r="AE20" s="175">
        <f t="shared" si="3"/>
        <v>0</v>
      </c>
      <c r="AF20" s="164" t="str">
        <f t="shared" si="4"/>
        <v>#DIV/0!</v>
      </c>
      <c r="AG20" s="165"/>
      <c r="AH20" s="140"/>
      <c r="AI20" s="140"/>
    </row>
    <row r="21" ht="30.0" customHeight="1">
      <c r="A21" s="141" t="s">
        <v>111</v>
      </c>
      <c r="B21" s="142" t="s">
        <v>122</v>
      </c>
      <c r="C21" s="143" t="s">
        <v>123</v>
      </c>
      <c r="D21" s="144"/>
      <c r="E21" s="145"/>
      <c r="F21" s="146"/>
      <c r="G21" s="147">
        <f>SUM(G22:G24)</f>
        <v>0</v>
      </c>
      <c r="H21" s="145"/>
      <c r="I21" s="146"/>
      <c r="J21" s="147">
        <f>SUM(J22:J24)</f>
        <v>0</v>
      </c>
      <c r="K21" s="145"/>
      <c r="L21" s="146"/>
      <c r="M21" s="147">
        <f>SUM(M22:M24)</f>
        <v>0</v>
      </c>
      <c r="N21" s="145"/>
      <c r="O21" s="146"/>
      <c r="P21" s="178">
        <f>SUM(P22:P24)</f>
        <v>0</v>
      </c>
      <c r="Q21" s="145"/>
      <c r="R21" s="146"/>
      <c r="S21" s="147">
        <f>SUM(S22:S24)</f>
        <v>0</v>
      </c>
      <c r="T21" s="145"/>
      <c r="U21" s="146"/>
      <c r="V21" s="178">
        <f>SUM(V22:V24)</f>
        <v>0</v>
      </c>
      <c r="W21" s="145"/>
      <c r="X21" s="146"/>
      <c r="Y21" s="147">
        <f>SUM(Y22:Y24)</f>
        <v>0</v>
      </c>
      <c r="Z21" s="145"/>
      <c r="AA21" s="146"/>
      <c r="AB21" s="178">
        <f>SUM(AB22:AB24)</f>
        <v>0</v>
      </c>
      <c r="AC21" s="148">
        <f t="shared" si="1"/>
        <v>0</v>
      </c>
      <c r="AD21" s="149">
        <f t="shared" si="2"/>
        <v>0</v>
      </c>
      <c r="AE21" s="150">
        <f t="shared" si="3"/>
        <v>0</v>
      </c>
      <c r="AF21" s="188" t="str">
        <f t="shared" si="4"/>
        <v>#DIV/0!</v>
      </c>
      <c r="AG21" s="189"/>
      <c r="AH21" s="153"/>
      <c r="AI21" s="153"/>
    </row>
    <row r="22" ht="30.0" customHeight="1">
      <c r="A22" s="154" t="s">
        <v>114</v>
      </c>
      <c r="B22" s="155" t="s">
        <v>115</v>
      </c>
      <c r="C22" s="156" t="s">
        <v>116</v>
      </c>
      <c r="D22" s="157" t="s">
        <v>117</v>
      </c>
      <c r="E22" s="158"/>
      <c r="F22" s="159"/>
      <c r="G22" s="160">
        <f t="shared" ref="G22:G24" si="18">E22*F22</f>
        <v>0</v>
      </c>
      <c r="H22" s="158"/>
      <c r="I22" s="159"/>
      <c r="J22" s="160">
        <f t="shared" ref="J22:J24" si="19">H22*I22</f>
        <v>0</v>
      </c>
      <c r="K22" s="158"/>
      <c r="L22" s="159"/>
      <c r="M22" s="160">
        <f t="shared" ref="M22:M24" si="20">K22*L22</f>
        <v>0</v>
      </c>
      <c r="N22" s="158"/>
      <c r="O22" s="159"/>
      <c r="P22" s="179">
        <f t="shared" ref="P22:P24" si="21">N22*O22</f>
        <v>0</v>
      </c>
      <c r="Q22" s="158"/>
      <c r="R22" s="159"/>
      <c r="S22" s="160">
        <f t="shared" ref="S22:S24" si="22">Q22*R22</f>
        <v>0</v>
      </c>
      <c r="T22" s="158"/>
      <c r="U22" s="159"/>
      <c r="V22" s="179">
        <f t="shared" ref="V22:V24" si="23">T22*U22</f>
        <v>0</v>
      </c>
      <c r="W22" s="158"/>
      <c r="X22" s="159"/>
      <c r="Y22" s="160">
        <f t="shared" ref="Y22:Y24" si="24">W22*X22</f>
        <v>0</v>
      </c>
      <c r="Z22" s="158"/>
      <c r="AA22" s="159"/>
      <c r="AB22" s="179">
        <f t="shared" ref="AB22:AB24" si="25">Z22*AA22</f>
        <v>0</v>
      </c>
      <c r="AC22" s="161">
        <f t="shared" si="1"/>
        <v>0</v>
      </c>
      <c r="AD22" s="162">
        <f t="shared" si="2"/>
        <v>0</v>
      </c>
      <c r="AE22" s="163">
        <f t="shared" si="3"/>
        <v>0</v>
      </c>
      <c r="AF22" s="164" t="str">
        <f t="shared" si="4"/>
        <v>#DIV/0!</v>
      </c>
      <c r="AG22" s="165"/>
      <c r="AH22" s="140"/>
      <c r="AI22" s="140"/>
    </row>
    <row r="23" ht="30.0" customHeight="1">
      <c r="A23" s="154" t="s">
        <v>114</v>
      </c>
      <c r="B23" s="155" t="s">
        <v>118</v>
      </c>
      <c r="C23" s="156" t="s">
        <v>116</v>
      </c>
      <c r="D23" s="157" t="s">
        <v>117</v>
      </c>
      <c r="E23" s="158"/>
      <c r="F23" s="159"/>
      <c r="G23" s="160">
        <f t="shared" si="18"/>
        <v>0</v>
      </c>
      <c r="H23" s="158"/>
      <c r="I23" s="159"/>
      <c r="J23" s="160">
        <f t="shared" si="19"/>
        <v>0</v>
      </c>
      <c r="K23" s="158"/>
      <c r="L23" s="159"/>
      <c r="M23" s="160">
        <f t="shared" si="20"/>
        <v>0</v>
      </c>
      <c r="N23" s="158"/>
      <c r="O23" s="159"/>
      <c r="P23" s="179">
        <f t="shared" si="21"/>
        <v>0</v>
      </c>
      <c r="Q23" s="158"/>
      <c r="R23" s="159"/>
      <c r="S23" s="160">
        <f t="shared" si="22"/>
        <v>0</v>
      </c>
      <c r="T23" s="158"/>
      <c r="U23" s="159"/>
      <c r="V23" s="179">
        <f t="shared" si="23"/>
        <v>0</v>
      </c>
      <c r="W23" s="158"/>
      <c r="X23" s="159"/>
      <c r="Y23" s="160">
        <f t="shared" si="24"/>
        <v>0</v>
      </c>
      <c r="Z23" s="158"/>
      <c r="AA23" s="159"/>
      <c r="AB23" s="179">
        <f t="shared" si="25"/>
        <v>0</v>
      </c>
      <c r="AC23" s="161">
        <f t="shared" si="1"/>
        <v>0</v>
      </c>
      <c r="AD23" s="162">
        <f t="shared" si="2"/>
        <v>0</v>
      </c>
      <c r="AE23" s="163">
        <f t="shared" si="3"/>
        <v>0</v>
      </c>
      <c r="AF23" s="164" t="str">
        <f t="shared" si="4"/>
        <v>#DIV/0!</v>
      </c>
      <c r="AG23" s="165"/>
      <c r="AH23" s="140"/>
      <c r="AI23" s="140"/>
    </row>
    <row r="24" ht="30.0" customHeight="1">
      <c r="A24" s="180" t="s">
        <v>114</v>
      </c>
      <c r="B24" s="181" t="s">
        <v>119</v>
      </c>
      <c r="C24" s="182" t="s">
        <v>116</v>
      </c>
      <c r="D24" s="183" t="s">
        <v>117</v>
      </c>
      <c r="E24" s="184"/>
      <c r="F24" s="185"/>
      <c r="G24" s="186">
        <f t="shared" si="18"/>
        <v>0</v>
      </c>
      <c r="H24" s="184"/>
      <c r="I24" s="185"/>
      <c r="J24" s="186">
        <f t="shared" si="19"/>
        <v>0</v>
      </c>
      <c r="K24" s="184"/>
      <c r="L24" s="185"/>
      <c r="M24" s="186">
        <f t="shared" si="20"/>
        <v>0</v>
      </c>
      <c r="N24" s="184"/>
      <c r="O24" s="185"/>
      <c r="P24" s="187">
        <f t="shared" si="21"/>
        <v>0</v>
      </c>
      <c r="Q24" s="184"/>
      <c r="R24" s="185"/>
      <c r="S24" s="186">
        <f t="shared" si="22"/>
        <v>0</v>
      </c>
      <c r="T24" s="184"/>
      <c r="U24" s="185"/>
      <c r="V24" s="187">
        <f t="shared" si="23"/>
        <v>0</v>
      </c>
      <c r="W24" s="184"/>
      <c r="X24" s="185"/>
      <c r="Y24" s="186">
        <f t="shared" si="24"/>
        <v>0</v>
      </c>
      <c r="Z24" s="184"/>
      <c r="AA24" s="185"/>
      <c r="AB24" s="187">
        <f t="shared" si="25"/>
        <v>0</v>
      </c>
      <c r="AC24" s="173">
        <f t="shared" si="1"/>
        <v>0</v>
      </c>
      <c r="AD24" s="174">
        <f t="shared" si="2"/>
        <v>0</v>
      </c>
      <c r="AE24" s="175">
        <f t="shared" si="3"/>
        <v>0</v>
      </c>
      <c r="AF24" s="190" t="str">
        <f t="shared" si="4"/>
        <v>#DIV/0!</v>
      </c>
      <c r="AG24" s="191"/>
      <c r="AH24" s="140"/>
      <c r="AI24" s="140"/>
    </row>
    <row r="25" ht="15.75" customHeight="1">
      <c r="A25" s="192" t="s">
        <v>124</v>
      </c>
      <c r="B25" s="193"/>
      <c r="C25" s="194"/>
      <c r="D25" s="195"/>
      <c r="E25" s="196"/>
      <c r="F25" s="196"/>
      <c r="G25" s="197">
        <f>G21+G17+G13</f>
        <v>0</v>
      </c>
      <c r="H25" s="196"/>
      <c r="I25" s="198"/>
      <c r="J25" s="199">
        <f>J21+J17+J13</f>
        <v>0</v>
      </c>
      <c r="K25" s="200"/>
      <c r="L25" s="196"/>
      <c r="M25" s="197">
        <f>M21+M17+M13</f>
        <v>0</v>
      </c>
      <c r="N25" s="196"/>
      <c r="O25" s="196"/>
      <c r="P25" s="199">
        <f>P21+P17+P13</f>
        <v>0</v>
      </c>
      <c r="Q25" s="200"/>
      <c r="R25" s="196"/>
      <c r="S25" s="197">
        <f>S21+S17+S13</f>
        <v>0</v>
      </c>
      <c r="T25" s="196"/>
      <c r="U25" s="196"/>
      <c r="V25" s="199">
        <f>V21+V17+V13</f>
        <v>0</v>
      </c>
      <c r="W25" s="200"/>
      <c r="X25" s="196"/>
      <c r="Y25" s="197">
        <f>Y21+Y17+Y13</f>
        <v>0</v>
      </c>
      <c r="Z25" s="196"/>
      <c r="AA25" s="196"/>
      <c r="AB25" s="199">
        <f t="shared" ref="AB25:AD25" si="26">AB21+AB17+AB13</f>
        <v>0</v>
      </c>
      <c r="AC25" s="199">
        <f t="shared" si="26"/>
        <v>0</v>
      </c>
      <c r="AD25" s="201">
        <f t="shared" si="26"/>
        <v>0</v>
      </c>
      <c r="AE25" s="198">
        <f t="shared" si="3"/>
        <v>0</v>
      </c>
      <c r="AF25" s="202" t="str">
        <f t="shared" si="4"/>
        <v>#DIV/0!</v>
      </c>
      <c r="AG25" s="203"/>
      <c r="AH25" s="140"/>
      <c r="AI25" s="140"/>
    </row>
    <row r="26" ht="30.0" customHeight="1">
      <c r="A26" s="204" t="s">
        <v>109</v>
      </c>
      <c r="B26" s="205">
        <v>2.0</v>
      </c>
      <c r="C26" s="206" t="s">
        <v>125</v>
      </c>
      <c r="D26" s="207"/>
      <c r="E26" s="208"/>
      <c r="F26" s="208"/>
      <c r="G26" s="208"/>
      <c r="H26" s="209"/>
      <c r="I26" s="208"/>
      <c r="J26" s="208"/>
      <c r="K26" s="208"/>
      <c r="L26" s="208"/>
      <c r="M26" s="210"/>
      <c r="N26" s="209"/>
      <c r="O26" s="208"/>
      <c r="P26" s="210"/>
      <c r="Q26" s="208"/>
      <c r="R26" s="208"/>
      <c r="S26" s="210"/>
      <c r="T26" s="209"/>
      <c r="U26" s="208"/>
      <c r="V26" s="210"/>
      <c r="W26" s="208"/>
      <c r="X26" s="208"/>
      <c r="Y26" s="210"/>
      <c r="Z26" s="209"/>
      <c r="AA26" s="208"/>
      <c r="AB26" s="208"/>
      <c r="AC26" s="136"/>
      <c r="AD26" s="137"/>
      <c r="AE26" s="137"/>
      <c r="AF26" s="138"/>
      <c r="AG26" s="139"/>
      <c r="AH26" s="140"/>
      <c r="AI26" s="140"/>
    </row>
    <row r="27" ht="30.0" customHeight="1">
      <c r="A27" s="141" t="s">
        <v>111</v>
      </c>
      <c r="B27" s="142" t="s">
        <v>126</v>
      </c>
      <c r="C27" s="211" t="s">
        <v>127</v>
      </c>
      <c r="D27" s="212"/>
      <c r="E27" s="145"/>
      <c r="F27" s="146"/>
      <c r="G27" s="147">
        <f>G28</f>
        <v>0</v>
      </c>
      <c r="H27" s="145"/>
      <c r="I27" s="146"/>
      <c r="J27" s="147">
        <f>J28</f>
        <v>0</v>
      </c>
      <c r="K27" s="145"/>
      <c r="L27" s="146"/>
      <c r="M27" s="147">
        <f>M28</f>
        <v>0</v>
      </c>
      <c r="N27" s="145"/>
      <c r="O27" s="146"/>
      <c r="P27" s="178">
        <f>P28</f>
        <v>0</v>
      </c>
      <c r="Q27" s="145"/>
      <c r="R27" s="146"/>
      <c r="S27" s="147">
        <f>S28</f>
        <v>0</v>
      </c>
      <c r="T27" s="145"/>
      <c r="U27" s="146"/>
      <c r="V27" s="178">
        <f>V28</f>
        <v>0</v>
      </c>
      <c r="W27" s="145"/>
      <c r="X27" s="146"/>
      <c r="Y27" s="147">
        <f>Y28</f>
        <v>0</v>
      </c>
      <c r="Z27" s="145"/>
      <c r="AA27" s="146"/>
      <c r="AB27" s="178">
        <f>AB28</f>
        <v>0</v>
      </c>
      <c r="AC27" s="148">
        <f t="shared" ref="AC27:AC28" si="27">G27+M27+S27+Y27</f>
        <v>0</v>
      </c>
      <c r="AD27" s="149">
        <f t="shared" ref="AD27:AD28" si="28">J27+P27+V27+AB27</f>
        <v>0</v>
      </c>
      <c r="AE27" s="150">
        <f t="shared" ref="AE27:AE28" si="29">AC27-AD27</f>
        <v>0</v>
      </c>
      <c r="AF27" s="151" t="str">
        <f t="shared" ref="AF27:AF29" si="30">AE27/AC27</f>
        <v>#DIV/0!</v>
      </c>
      <c r="AG27" s="152"/>
      <c r="AH27" s="153"/>
      <c r="AI27" s="153"/>
    </row>
    <row r="28" ht="30.0" customHeight="1">
      <c r="A28" s="166" t="s">
        <v>114</v>
      </c>
      <c r="B28" s="167" t="s">
        <v>115</v>
      </c>
      <c r="C28" s="168"/>
      <c r="D28" s="169"/>
      <c r="E28" s="184"/>
      <c r="F28" s="185"/>
      <c r="G28" s="186">
        <f>G25*22%</f>
        <v>0</v>
      </c>
      <c r="H28" s="184"/>
      <c r="I28" s="185"/>
      <c r="J28" s="186">
        <f>J25*22%</f>
        <v>0</v>
      </c>
      <c r="K28" s="184"/>
      <c r="L28" s="185"/>
      <c r="M28" s="186">
        <f>M25*22%</f>
        <v>0</v>
      </c>
      <c r="N28" s="184"/>
      <c r="O28" s="185"/>
      <c r="P28" s="187">
        <f>P25*22%</f>
        <v>0</v>
      </c>
      <c r="Q28" s="184"/>
      <c r="R28" s="185"/>
      <c r="S28" s="186">
        <f>S25*22%</f>
        <v>0</v>
      </c>
      <c r="T28" s="184"/>
      <c r="U28" s="185"/>
      <c r="V28" s="187">
        <f>V25*22%</f>
        <v>0</v>
      </c>
      <c r="W28" s="184"/>
      <c r="X28" s="185"/>
      <c r="Y28" s="186">
        <f>Y25*22%</f>
        <v>0</v>
      </c>
      <c r="Z28" s="184"/>
      <c r="AA28" s="185"/>
      <c r="AB28" s="187">
        <f>AB25*22%</f>
        <v>0</v>
      </c>
      <c r="AC28" s="173">
        <f t="shared" si="27"/>
        <v>0</v>
      </c>
      <c r="AD28" s="174">
        <f t="shared" si="28"/>
        <v>0</v>
      </c>
      <c r="AE28" s="175">
        <f t="shared" si="29"/>
        <v>0</v>
      </c>
      <c r="AF28" s="190" t="str">
        <f t="shared" si="30"/>
        <v>#DIV/0!</v>
      </c>
      <c r="AG28" s="191"/>
      <c r="AH28" s="140"/>
      <c r="AI28" s="140"/>
    </row>
    <row r="29" ht="15.75" customHeight="1">
      <c r="A29" s="192" t="s">
        <v>128</v>
      </c>
      <c r="B29" s="193"/>
      <c r="C29" s="213"/>
      <c r="D29" s="214"/>
      <c r="E29" s="196"/>
      <c r="F29" s="196"/>
      <c r="G29" s="199">
        <f>G27</f>
        <v>0</v>
      </c>
      <c r="H29" s="196"/>
      <c r="I29" s="198"/>
      <c r="J29" s="199">
        <f>J27</f>
        <v>0</v>
      </c>
      <c r="K29" s="200"/>
      <c r="L29" s="196"/>
      <c r="M29" s="197">
        <f>M27</f>
        <v>0</v>
      </c>
      <c r="N29" s="196"/>
      <c r="O29" s="196"/>
      <c r="P29" s="199">
        <f>P27</f>
        <v>0</v>
      </c>
      <c r="Q29" s="200"/>
      <c r="R29" s="196"/>
      <c r="S29" s="197">
        <f>S27</f>
        <v>0</v>
      </c>
      <c r="T29" s="196"/>
      <c r="U29" s="196"/>
      <c r="V29" s="199">
        <f>V27</f>
        <v>0</v>
      </c>
      <c r="W29" s="200"/>
      <c r="X29" s="196"/>
      <c r="Y29" s="197">
        <f>Y27</f>
        <v>0</v>
      </c>
      <c r="Z29" s="196"/>
      <c r="AA29" s="196"/>
      <c r="AB29" s="199">
        <f>AB27</f>
        <v>0</v>
      </c>
      <c r="AC29" s="199">
        <f t="shared" ref="AC29:AE29" si="31">AC28</f>
        <v>0</v>
      </c>
      <c r="AD29" s="201">
        <f t="shared" si="31"/>
        <v>0</v>
      </c>
      <c r="AE29" s="198">
        <f t="shared" si="31"/>
        <v>0</v>
      </c>
      <c r="AF29" s="202" t="str">
        <f t="shared" si="30"/>
        <v>#DIV/0!</v>
      </c>
      <c r="AG29" s="203"/>
      <c r="AH29" s="140"/>
      <c r="AI29" s="140"/>
    </row>
    <row r="30" ht="33.0" customHeight="1">
      <c r="A30" s="204" t="s">
        <v>129</v>
      </c>
      <c r="B30" s="215" t="s">
        <v>27</v>
      </c>
      <c r="C30" s="216" t="s">
        <v>130</v>
      </c>
      <c r="D30" s="217"/>
      <c r="E30" s="218"/>
      <c r="F30" s="219"/>
      <c r="G30" s="219"/>
      <c r="H30" s="130"/>
      <c r="I30" s="131"/>
      <c r="J30" s="135"/>
      <c r="K30" s="131"/>
      <c r="L30" s="131"/>
      <c r="M30" s="135"/>
      <c r="N30" s="130"/>
      <c r="O30" s="131"/>
      <c r="P30" s="135"/>
      <c r="Q30" s="131"/>
      <c r="R30" s="131"/>
      <c r="S30" s="135"/>
      <c r="T30" s="130"/>
      <c r="U30" s="131"/>
      <c r="V30" s="135"/>
      <c r="W30" s="131"/>
      <c r="X30" s="131"/>
      <c r="Y30" s="135"/>
      <c r="Z30" s="130"/>
      <c r="AA30" s="131"/>
      <c r="AB30" s="131"/>
      <c r="AC30" s="136"/>
      <c r="AD30" s="137"/>
      <c r="AE30" s="137"/>
      <c r="AF30" s="138"/>
      <c r="AG30" s="139"/>
      <c r="AH30" s="140"/>
      <c r="AI30" s="140"/>
    </row>
    <row r="31" ht="29.25" customHeight="1">
      <c r="A31" s="141" t="s">
        <v>111</v>
      </c>
      <c r="B31" s="142" t="s">
        <v>131</v>
      </c>
      <c r="C31" s="211" t="s">
        <v>132</v>
      </c>
      <c r="D31" s="220"/>
      <c r="E31" s="145"/>
      <c r="F31" s="146"/>
      <c r="G31" s="178">
        <f>SUM(G32:G34)</f>
        <v>0</v>
      </c>
      <c r="H31" s="145"/>
      <c r="I31" s="146"/>
      <c r="J31" s="147">
        <f>SUM(J32:J34)</f>
        <v>0</v>
      </c>
      <c r="K31" s="145"/>
      <c r="L31" s="146"/>
      <c r="M31" s="147">
        <f>SUM(M32:M34)</f>
        <v>0</v>
      </c>
      <c r="N31" s="145"/>
      <c r="O31" s="146"/>
      <c r="P31" s="178">
        <f>SUM(P32:P34)</f>
        <v>0</v>
      </c>
      <c r="Q31" s="145"/>
      <c r="R31" s="146"/>
      <c r="S31" s="147">
        <f>SUM(S32:S34)</f>
        <v>0</v>
      </c>
      <c r="T31" s="145"/>
      <c r="U31" s="146"/>
      <c r="V31" s="178">
        <f>SUM(V32:V34)</f>
        <v>0</v>
      </c>
      <c r="W31" s="145"/>
      <c r="X31" s="146"/>
      <c r="Y31" s="147">
        <f>SUM(Y32:Y34)</f>
        <v>0</v>
      </c>
      <c r="Z31" s="145"/>
      <c r="AA31" s="146"/>
      <c r="AB31" s="178">
        <f>SUM(AB32:AB34)</f>
        <v>0</v>
      </c>
      <c r="AC31" s="148">
        <f t="shared" ref="AC31:AC42" si="32">G31+M31+S31+Y31</f>
        <v>0</v>
      </c>
      <c r="AD31" s="149">
        <f t="shared" ref="AD31:AD42" si="33">J31+P31+V31+AB31</f>
        <v>0</v>
      </c>
      <c r="AE31" s="149">
        <f t="shared" ref="AE31:AE43" si="34">AC31-AD31</f>
        <v>0</v>
      </c>
      <c r="AF31" s="221" t="str">
        <f t="shared" ref="AF31:AF43" si="35">AE31/AC31</f>
        <v>#DIV/0!</v>
      </c>
      <c r="AG31" s="152"/>
      <c r="AH31" s="153"/>
      <c r="AI31" s="153"/>
    </row>
    <row r="32" ht="39.75" customHeight="1">
      <c r="A32" s="154" t="s">
        <v>114</v>
      </c>
      <c r="B32" s="155" t="s">
        <v>115</v>
      </c>
      <c r="C32" s="156" t="s">
        <v>133</v>
      </c>
      <c r="D32" s="157" t="s">
        <v>134</v>
      </c>
      <c r="E32" s="158"/>
      <c r="F32" s="159"/>
      <c r="G32" s="179">
        <f t="shared" ref="G32:G34" si="36">E32*F32</f>
        <v>0</v>
      </c>
      <c r="H32" s="158"/>
      <c r="I32" s="159"/>
      <c r="J32" s="160">
        <f t="shared" ref="J32:J34" si="37">H32*I32</f>
        <v>0</v>
      </c>
      <c r="K32" s="158"/>
      <c r="L32" s="159"/>
      <c r="M32" s="160">
        <f t="shared" ref="M32:M34" si="38">K32*L32</f>
        <v>0</v>
      </c>
      <c r="N32" s="158"/>
      <c r="O32" s="159"/>
      <c r="P32" s="179">
        <f t="shared" ref="P32:P34" si="39">N32*O32</f>
        <v>0</v>
      </c>
      <c r="Q32" s="158"/>
      <c r="R32" s="159"/>
      <c r="S32" s="160">
        <f t="shared" ref="S32:S34" si="40">Q32*R32</f>
        <v>0</v>
      </c>
      <c r="T32" s="158"/>
      <c r="U32" s="159"/>
      <c r="V32" s="179">
        <f t="shared" ref="V32:V34" si="41">T32*U32</f>
        <v>0</v>
      </c>
      <c r="W32" s="158"/>
      <c r="X32" s="159"/>
      <c r="Y32" s="160">
        <f t="shared" ref="Y32:Y34" si="42">W32*X32</f>
        <v>0</v>
      </c>
      <c r="Z32" s="158"/>
      <c r="AA32" s="159"/>
      <c r="AB32" s="179">
        <f t="shared" ref="AB32:AB34" si="43">Z32*AA32</f>
        <v>0</v>
      </c>
      <c r="AC32" s="161">
        <f t="shared" si="32"/>
        <v>0</v>
      </c>
      <c r="AD32" s="162">
        <f t="shared" si="33"/>
        <v>0</v>
      </c>
      <c r="AE32" s="222">
        <f t="shared" si="34"/>
        <v>0</v>
      </c>
      <c r="AF32" s="223" t="str">
        <f t="shared" si="35"/>
        <v>#DIV/0!</v>
      </c>
      <c r="AG32" s="165"/>
      <c r="AH32" s="140"/>
      <c r="AI32" s="140"/>
    </row>
    <row r="33" ht="39.75" customHeight="1">
      <c r="A33" s="154" t="s">
        <v>114</v>
      </c>
      <c r="B33" s="155" t="s">
        <v>118</v>
      </c>
      <c r="C33" s="156" t="s">
        <v>133</v>
      </c>
      <c r="D33" s="157" t="s">
        <v>134</v>
      </c>
      <c r="E33" s="158"/>
      <c r="F33" s="159"/>
      <c r="G33" s="179">
        <f t="shared" si="36"/>
        <v>0</v>
      </c>
      <c r="H33" s="158"/>
      <c r="I33" s="159"/>
      <c r="J33" s="160">
        <f t="shared" si="37"/>
        <v>0</v>
      </c>
      <c r="K33" s="158"/>
      <c r="L33" s="159"/>
      <c r="M33" s="160">
        <f t="shared" si="38"/>
        <v>0</v>
      </c>
      <c r="N33" s="158"/>
      <c r="O33" s="159"/>
      <c r="P33" s="179">
        <f t="shared" si="39"/>
        <v>0</v>
      </c>
      <c r="Q33" s="158"/>
      <c r="R33" s="159"/>
      <c r="S33" s="160">
        <f t="shared" si="40"/>
        <v>0</v>
      </c>
      <c r="T33" s="158"/>
      <c r="U33" s="159"/>
      <c r="V33" s="179">
        <f t="shared" si="41"/>
        <v>0</v>
      </c>
      <c r="W33" s="158"/>
      <c r="X33" s="159"/>
      <c r="Y33" s="160">
        <f t="shared" si="42"/>
        <v>0</v>
      </c>
      <c r="Z33" s="158"/>
      <c r="AA33" s="159"/>
      <c r="AB33" s="179">
        <f t="shared" si="43"/>
        <v>0</v>
      </c>
      <c r="AC33" s="161">
        <f t="shared" si="32"/>
        <v>0</v>
      </c>
      <c r="AD33" s="162">
        <f t="shared" si="33"/>
        <v>0</v>
      </c>
      <c r="AE33" s="222">
        <f t="shared" si="34"/>
        <v>0</v>
      </c>
      <c r="AF33" s="223" t="str">
        <f t="shared" si="35"/>
        <v>#DIV/0!</v>
      </c>
      <c r="AG33" s="165"/>
      <c r="AH33" s="140"/>
      <c r="AI33" s="140"/>
    </row>
    <row r="34" ht="39.75" customHeight="1">
      <c r="A34" s="180" t="s">
        <v>114</v>
      </c>
      <c r="B34" s="181" t="s">
        <v>119</v>
      </c>
      <c r="C34" s="182" t="s">
        <v>133</v>
      </c>
      <c r="D34" s="183" t="s">
        <v>134</v>
      </c>
      <c r="E34" s="184"/>
      <c r="F34" s="185"/>
      <c r="G34" s="187">
        <f t="shared" si="36"/>
        <v>0</v>
      </c>
      <c r="H34" s="184"/>
      <c r="I34" s="185"/>
      <c r="J34" s="186">
        <f t="shared" si="37"/>
        <v>0</v>
      </c>
      <c r="K34" s="184"/>
      <c r="L34" s="185"/>
      <c r="M34" s="186">
        <f t="shared" si="38"/>
        <v>0</v>
      </c>
      <c r="N34" s="184"/>
      <c r="O34" s="185"/>
      <c r="P34" s="187">
        <f t="shared" si="39"/>
        <v>0</v>
      </c>
      <c r="Q34" s="184"/>
      <c r="R34" s="185"/>
      <c r="S34" s="186">
        <f t="shared" si="40"/>
        <v>0</v>
      </c>
      <c r="T34" s="184"/>
      <c r="U34" s="185"/>
      <c r="V34" s="187">
        <f t="shared" si="41"/>
        <v>0</v>
      </c>
      <c r="W34" s="184"/>
      <c r="X34" s="185"/>
      <c r="Y34" s="186">
        <f t="shared" si="42"/>
        <v>0</v>
      </c>
      <c r="Z34" s="184"/>
      <c r="AA34" s="185"/>
      <c r="AB34" s="187">
        <f t="shared" si="43"/>
        <v>0</v>
      </c>
      <c r="AC34" s="173">
        <f t="shared" si="32"/>
        <v>0</v>
      </c>
      <c r="AD34" s="174">
        <f t="shared" si="33"/>
        <v>0</v>
      </c>
      <c r="AE34" s="224">
        <f t="shared" si="34"/>
        <v>0</v>
      </c>
      <c r="AF34" s="223" t="str">
        <f t="shared" si="35"/>
        <v>#DIV/0!</v>
      </c>
      <c r="AG34" s="165"/>
      <c r="AH34" s="140"/>
      <c r="AI34" s="140"/>
    </row>
    <row r="35" ht="30.0" customHeight="1">
      <c r="A35" s="141" t="s">
        <v>111</v>
      </c>
      <c r="B35" s="142" t="s">
        <v>135</v>
      </c>
      <c r="C35" s="143" t="s">
        <v>136</v>
      </c>
      <c r="D35" s="144"/>
      <c r="E35" s="145">
        <f t="shared" ref="E35:AB35" si="44">SUM(E36:E38)</f>
        <v>0</v>
      </c>
      <c r="F35" s="146">
        <f t="shared" si="44"/>
        <v>0</v>
      </c>
      <c r="G35" s="147">
        <f t="shared" si="44"/>
        <v>0</v>
      </c>
      <c r="H35" s="145">
        <f t="shared" si="44"/>
        <v>0</v>
      </c>
      <c r="I35" s="146">
        <f t="shared" si="44"/>
        <v>0</v>
      </c>
      <c r="J35" s="147">
        <f t="shared" si="44"/>
        <v>0</v>
      </c>
      <c r="K35" s="145">
        <f t="shared" si="44"/>
        <v>0</v>
      </c>
      <c r="L35" s="146">
        <f t="shared" si="44"/>
        <v>0</v>
      </c>
      <c r="M35" s="147">
        <f t="shared" si="44"/>
        <v>0</v>
      </c>
      <c r="N35" s="145">
        <f t="shared" si="44"/>
        <v>0</v>
      </c>
      <c r="O35" s="146">
        <f t="shared" si="44"/>
        <v>0</v>
      </c>
      <c r="P35" s="178">
        <f t="shared" si="44"/>
        <v>0</v>
      </c>
      <c r="Q35" s="145">
        <f t="shared" si="44"/>
        <v>0</v>
      </c>
      <c r="R35" s="146">
        <f t="shared" si="44"/>
        <v>0</v>
      </c>
      <c r="S35" s="147">
        <f t="shared" si="44"/>
        <v>0</v>
      </c>
      <c r="T35" s="145">
        <f t="shared" si="44"/>
        <v>0</v>
      </c>
      <c r="U35" s="146">
        <f t="shared" si="44"/>
        <v>0</v>
      </c>
      <c r="V35" s="178">
        <f t="shared" si="44"/>
        <v>0</v>
      </c>
      <c r="W35" s="145">
        <f t="shared" si="44"/>
        <v>0</v>
      </c>
      <c r="X35" s="146">
        <f t="shared" si="44"/>
        <v>0</v>
      </c>
      <c r="Y35" s="147">
        <f t="shared" si="44"/>
        <v>0</v>
      </c>
      <c r="Z35" s="145">
        <f t="shared" si="44"/>
        <v>0</v>
      </c>
      <c r="AA35" s="146">
        <f t="shared" si="44"/>
        <v>0</v>
      </c>
      <c r="AB35" s="178">
        <f t="shared" si="44"/>
        <v>0</v>
      </c>
      <c r="AC35" s="148">
        <f t="shared" si="32"/>
        <v>0</v>
      </c>
      <c r="AD35" s="149">
        <f t="shared" si="33"/>
        <v>0</v>
      </c>
      <c r="AE35" s="149">
        <f t="shared" si="34"/>
        <v>0</v>
      </c>
      <c r="AF35" s="225" t="str">
        <f t="shared" si="35"/>
        <v>#DIV/0!</v>
      </c>
      <c r="AG35" s="189"/>
      <c r="AH35" s="153"/>
      <c r="AI35" s="153"/>
    </row>
    <row r="36" ht="39.75" customHeight="1">
      <c r="A36" s="154" t="s">
        <v>114</v>
      </c>
      <c r="B36" s="155" t="s">
        <v>115</v>
      </c>
      <c r="C36" s="156" t="s">
        <v>137</v>
      </c>
      <c r="D36" s="157" t="s">
        <v>138</v>
      </c>
      <c r="E36" s="158"/>
      <c r="F36" s="159"/>
      <c r="G36" s="160">
        <f t="shared" ref="G36:G38" si="45">E36*F36</f>
        <v>0</v>
      </c>
      <c r="H36" s="158"/>
      <c r="I36" s="159"/>
      <c r="J36" s="160">
        <f t="shared" ref="J36:J38" si="46">H36*I36</f>
        <v>0</v>
      </c>
      <c r="K36" s="158"/>
      <c r="L36" s="159"/>
      <c r="M36" s="160">
        <f t="shared" ref="M36:M38" si="47">K36*L36</f>
        <v>0</v>
      </c>
      <c r="N36" s="158"/>
      <c r="O36" s="159"/>
      <c r="P36" s="179">
        <f t="shared" ref="P36:P38" si="48">N36*O36</f>
        <v>0</v>
      </c>
      <c r="Q36" s="158"/>
      <c r="R36" s="159"/>
      <c r="S36" s="160">
        <f t="shared" ref="S36:S38" si="49">Q36*R36</f>
        <v>0</v>
      </c>
      <c r="T36" s="158"/>
      <c r="U36" s="159"/>
      <c r="V36" s="179">
        <f t="shared" ref="V36:V38" si="50">T36*U36</f>
        <v>0</v>
      </c>
      <c r="W36" s="158"/>
      <c r="X36" s="159"/>
      <c r="Y36" s="160">
        <f t="shared" ref="Y36:Y38" si="51">W36*X36</f>
        <v>0</v>
      </c>
      <c r="Z36" s="158"/>
      <c r="AA36" s="159"/>
      <c r="AB36" s="179">
        <f t="shared" ref="AB36:AB38" si="52">Z36*AA36</f>
        <v>0</v>
      </c>
      <c r="AC36" s="161">
        <f t="shared" si="32"/>
        <v>0</v>
      </c>
      <c r="AD36" s="162">
        <f t="shared" si="33"/>
        <v>0</v>
      </c>
      <c r="AE36" s="222">
        <f t="shared" si="34"/>
        <v>0</v>
      </c>
      <c r="AF36" s="223" t="str">
        <f t="shared" si="35"/>
        <v>#DIV/0!</v>
      </c>
      <c r="AG36" s="165"/>
      <c r="AH36" s="140"/>
      <c r="AI36" s="140"/>
    </row>
    <row r="37" ht="39.75" customHeight="1">
      <c r="A37" s="154" t="s">
        <v>114</v>
      </c>
      <c r="B37" s="155" t="s">
        <v>118</v>
      </c>
      <c r="C37" s="156" t="s">
        <v>137</v>
      </c>
      <c r="D37" s="157" t="s">
        <v>138</v>
      </c>
      <c r="E37" s="158"/>
      <c r="F37" s="159"/>
      <c r="G37" s="160">
        <f t="shared" si="45"/>
        <v>0</v>
      </c>
      <c r="H37" s="158"/>
      <c r="I37" s="159"/>
      <c r="J37" s="160">
        <f t="shared" si="46"/>
        <v>0</v>
      </c>
      <c r="K37" s="158"/>
      <c r="L37" s="159"/>
      <c r="M37" s="160">
        <f t="shared" si="47"/>
        <v>0</v>
      </c>
      <c r="N37" s="158"/>
      <c r="O37" s="159"/>
      <c r="P37" s="179">
        <f t="shared" si="48"/>
        <v>0</v>
      </c>
      <c r="Q37" s="158"/>
      <c r="R37" s="159"/>
      <c r="S37" s="160">
        <f t="shared" si="49"/>
        <v>0</v>
      </c>
      <c r="T37" s="158"/>
      <c r="U37" s="159"/>
      <c r="V37" s="179">
        <f t="shared" si="50"/>
        <v>0</v>
      </c>
      <c r="W37" s="158"/>
      <c r="X37" s="159"/>
      <c r="Y37" s="160">
        <f t="shared" si="51"/>
        <v>0</v>
      </c>
      <c r="Z37" s="158"/>
      <c r="AA37" s="159"/>
      <c r="AB37" s="179">
        <f t="shared" si="52"/>
        <v>0</v>
      </c>
      <c r="AC37" s="161">
        <f t="shared" si="32"/>
        <v>0</v>
      </c>
      <c r="AD37" s="162">
        <f t="shared" si="33"/>
        <v>0</v>
      </c>
      <c r="AE37" s="222">
        <f t="shared" si="34"/>
        <v>0</v>
      </c>
      <c r="AF37" s="223" t="str">
        <f t="shared" si="35"/>
        <v>#DIV/0!</v>
      </c>
      <c r="AG37" s="165"/>
      <c r="AH37" s="140"/>
      <c r="AI37" s="140"/>
    </row>
    <row r="38" ht="39.75" customHeight="1">
      <c r="A38" s="180" t="s">
        <v>114</v>
      </c>
      <c r="B38" s="181" t="s">
        <v>119</v>
      </c>
      <c r="C38" s="182" t="s">
        <v>137</v>
      </c>
      <c r="D38" s="183" t="s">
        <v>138</v>
      </c>
      <c r="E38" s="184"/>
      <c r="F38" s="185"/>
      <c r="G38" s="186">
        <f t="shared" si="45"/>
        <v>0</v>
      </c>
      <c r="H38" s="184"/>
      <c r="I38" s="185"/>
      <c r="J38" s="186">
        <f t="shared" si="46"/>
        <v>0</v>
      </c>
      <c r="K38" s="184"/>
      <c r="L38" s="185"/>
      <c r="M38" s="186">
        <f t="shared" si="47"/>
        <v>0</v>
      </c>
      <c r="N38" s="184"/>
      <c r="O38" s="185"/>
      <c r="P38" s="187">
        <f t="shared" si="48"/>
        <v>0</v>
      </c>
      <c r="Q38" s="184"/>
      <c r="R38" s="185"/>
      <c r="S38" s="186">
        <f t="shared" si="49"/>
        <v>0</v>
      </c>
      <c r="T38" s="184"/>
      <c r="U38" s="185"/>
      <c r="V38" s="187">
        <f t="shared" si="50"/>
        <v>0</v>
      </c>
      <c r="W38" s="184"/>
      <c r="X38" s="185"/>
      <c r="Y38" s="186">
        <f t="shared" si="51"/>
        <v>0</v>
      </c>
      <c r="Z38" s="184"/>
      <c r="AA38" s="185"/>
      <c r="AB38" s="187">
        <f t="shared" si="52"/>
        <v>0</v>
      </c>
      <c r="AC38" s="173">
        <f t="shared" si="32"/>
        <v>0</v>
      </c>
      <c r="AD38" s="174">
        <f t="shared" si="33"/>
        <v>0</v>
      </c>
      <c r="AE38" s="224">
        <f t="shared" si="34"/>
        <v>0</v>
      </c>
      <c r="AF38" s="223" t="str">
        <f t="shared" si="35"/>
        <v>#DIV/0!</v>
      </c>
      <c r="AG38" s="165"/>
      <c r="AH38" s="140"/>
      <c r="AI38" s="140"/>
    </row>
    <row r="39" ht="30.0" customHeight="1">
      <c r="A39" s="141" t="s">
        <v>111</v>
      </c>
      <c r="B39" s="142" t="s">
        <v>139</v>
      </c>
      <c r="C39" s="143" t="s">
        <v>140</v>
      </c>
      <c r="D39" s="144"/>
      <c r="E39" s="145">
        <f t="shared" ref="E39:AB39" si="53">SUM(E40:E42)</f>
        <v>0</v>
      </c>
      <c r="F39" s="146">
        <f t="shared" si="53"/>
        <v>0</v>
      </c>
      <c r="G39" s="147">
        <f t="shared" si="53"/>
        <v>0</v>
      </c>
      <c r="H39" s="145">
        <f t="shared" si="53"/>
        <v>0</v>
      </c>
      <c r="I39" s="146">
        <f t="shared" si="53"/>
        <v>0</v>
      </c>
      <c r="J39" s="178">
        <f t="shared" si="53"/>
        <v>0</v>
      </c>
      <c r="K39" s="145">
        <f t="shared" si="53"/>
        <v>0</v>
      </c>
      <c r="L39" s="146">
        <f t="shared" si="53"/>
        <v>0</v>
      </c>
      <c r="M39" s="147">
        <f t="shared" si="53"/>
        <v>0</v>
      </c>
      <c r="N39" s="145">
        <f t="shared" si="53"/>
        <v>0</v>
      </c>
      <c r="O39" s="146">
        <f t="shared" si="53"/>
        <v>0</v>
      </c>
      <c r="P39" s="178">
        <f t="shared" si="53"/>
        <v>0</v>
      </c>
      <c r="Q39" s="145">
        <f t="shared" si="53"/>
        <v>0</v>
      </c>
      <c r="R39" s="146">
        <f t="shared" si="53"/>
        <v>0</v>
      </c>
      <c r="S39" s="147">
        <f t="shared" si="53"/>
        <v>0</v>
      </c>
      <c r="T39" s="145">
        <f t="shared" si="53"/>
        <v>0</v>
      </c>
      <c r="U39" s="146">
        <f t="shared" si="53"/>
        <v>0</v>
      </c>
      <c r="V39" s="178">
        <f t="shared" si="53"/>
        <v>0</v>
      </c>
      <c r="W39" s="145">
        <f t="shared" si="53"/>
        <v>0</v>
      </c>
      <c r="X39" s="146">
        <f t="shared" si="53"/>
        <v>0</v>
      </c>
      <c r="Y39" s="147">
        <f t="shared" si="53"/>
        <v>0</v>
      </c>
      <c r="Z39" s="145">
        <f t="shared" si="53"/>
        <v>0</v>
      </c>
      <c r="AA39" s="146">
        <f t="shared" si="53"/>
        <v>0</v>
      </c>
      <c r="AB39" s="178">
        <f t="shared" si="53"/>
        <v>0</v>
      </c>
      <c r="AC39" s="148">
        <f t="shared" si="32"/>
        <v>0</v>
      </c>
      <c r="AD39" s="149">
        <f t="shared" si="33"/>
        <v>0</v>
      </c>
      <c r="AE39" s="149">
        <f t="shared" si="34"/>
        <v>0</v>
      </c>
      <c r="AF39" s="225" t="str">
        <f t="shared" si="35"/>
        <v>#DIV/0!</v>
      </c>
      <c r="AG39" s="189"/>
      <c r="AH39" s="153"/>
      <c r="AI39" s="153"/>
    </row>
    <row r="40" ht="34.5" customHeight="1">
      <c r="A40" s="154" t="s">
        <v>114</v>
      </c>
      <c r="B40" s="155" t="s">
        <v>115</v>
      </c>
      <c r="C40" s="156" t="s">
        <v>141</v>
      </c>
      <c r="D40" s="157" t="s">
        <v>138</v>
      </c>
      <c r="E40" s="158"/>
      <c r="F40" s="159"/>
      <c r="G40" s="160">
        <f t="shared" ref="G40:G42" si="54">E40*F40</f>
        <v>0</v>
      </c>
      <c r="H40" s="158"/>
      <c r="I40" s="159"/>
      <c r="J40" s="179">
        <f t="shared" ref="J40:J42" si="55">H40*I40</f>
        <v>0</v>
      </c>
      <c r="K40" s="158"/>
      <c r="L40" s="159"/>
      <c r="M40" s="160">
        <f t="shared" ref="M40:M42" si="56">K40*L40</f>
        <v>0</v>
      </c>
      <c r="N40" s="158"/>
      <c r="O40" s="159"/>
      <c r="P40" s="179">
        <f t="shared" ref="P40:P42" si="57">N40*O40</f>
        <v>0</v>
      </c>
      <c r="Q40" s="158"/>
      <c r="R40" s="159"/>
      <c r="S40" s="160">
        <f t="shared" ref="S40:S42" si="58">Q40*R40</f>
        <v>0</v>
      </c>
      <c r="T40" s="158"/>
      <c r="U40" s="159"/>
      <c r="V40" s="179">
        <f t="shared" ref="V40:V42" si="59">T40*U40</f>
        <v>0</v>
      </c>
      <c r="W40" s="158"/>
      <c r="X40" s="159"/>
      <c r="Y40" s="160">
        <f t="shared" ref="Y40:Y42" si="60">W40*X40</f>
        <v>0</v>
      </c>
      <c r="Z40" s="158"/>
      <c r="AA40" s="159"/>
      <c r="AB40" s="179">
        <f t="shared" ref="AB40:AB42" si="61">Z40*AA40</f>
        <v>0</v>
      </c>
      <c r="AC40" s="161">
        <f t="shared" si="32"/>
        <v>0</v>
      </c>
      <c r="AD40" s="162">
        <f t="shared" si="33"/>
        <v>0</v>
      </c>
      <c r="AE40" s="222">
        <f t="shared" si="34"/>
        <v>0</v>
      </c>
      <c r="AF40" s="223" t="str">
        <f t="shared" si="35"/>
        <v>#DIV/0!</v>
      </c>
      <c r="AG40" s="165"/>
      <c r="AH40" s="140"/>
      <c r="AI40" s="140"/>
    </row>
    <row r="41" ht="34.5" customHeight="1">
      <c r="A41" s="154" t="s">
        <v>114</v>
      </c>
      <c r="B41" s="155" t="s">
        <v>118</v>
      </c>
      <c r="C41" s="156" t="s">
        <v>141</v>
      </c>
      <c r="D41" s="157" t="s">
        <v>138</v>
      </c>
      <c r="E41" s="158"/>
      <c r="F41" s="159"/>
      <c r="G41" s="160">
        <f t="shared" si="54"/>
        <v>0</v>
      </c>
      <c r="H41" s="158"/>
      <c r="I41" s="159"/>
      <c r="J41" s="179">
        <f t="shared" si="55"/>
        <v>0</v>
      </c>
      <c r="K41" s="158"/>
      <c r="L41" s="159"/>
      <c r="M41" s="160">
        <f t="shared" si="56"/>
        <v>0</v>
      </c>
      <c r="N41" s="158"/>
      <c r="O41" s="159"/>
      <c r="P41" s="179">
        <f t="shared" si="57"/>
        <v>0</v>
      </c>
      <c r="Q41" s="158"/>
      <c r="R41" s="159"/>
      <c r="S41" s="160">
        <f t="shared" si="58"/>
        <v>0</v>
      </c>
      <c r="T41" s="158"/>
      <c r="U41" s="159"/>
      <c r="V41" s="179">
        <f t="shared" si="59"/>
        <v>0</v>
      </c>
      <c r="W41" s="158"/>
      <c r="X41" s="159"/>
      <c r="Y41" s="160">
        <f t="shared" si="60"/>
        <v>0</v>
      </c>
      <c r="Z41" s="158"/>
      <c r="AA41" s="159"/>
      <c r="AB41" s="179">
        <f t="shared" si="61"/>
        <v>0</v>
      </c>
      <c r="AC41" s="161">
        <f t="shared" si="32"/>
        <v>0</v>
      </c>
      <c r="AD41" s="162">
        <f t="shared" si="33"/>
        <v>0</v>
      </c>
      <c r="AE41" s="222">
        <f t="shared" si="34"/>
        <v>0</v>
      </c>
      <c r="AF41" s="223" t="str">
        <f t="shared" si="35"/>
        <v>#DIV/0!</v>
      </c>
      <c r="AG41" s="165"/>
      <c r="AH41" s="140"/>
      <c r="AI41" s="140"/>
    </row>
    <row r="42" ht="34.5" customHeight="1">
      <c r="A42" s="180" t="s">
        <v>114</v>
      </c>
      <c r="B42" s="181" t="s">
        <v>119</v>
      </c>
      <c r="C42" s="182" t="s">
        <v>141</v>
      </c>
      <c r="D42" s="183" t="s">
        <v>138</v>
      </c>
      <c r="E42" s="184"/>
      <c r="F42" s="185"/>
      <c r="G42" s="186">
        <f t="shared" si="54"/>
        <v>0</v>
      </c>
      <c r="H42" s="184"/>
      <c r="I42" s="185"/>
      <c r="J42" s="187">
        <f t="shared" si="55"/>
        <v>0</v>
      </c>
      <c r="K42" s="184"/>
      <c r="L42" s="185"/>
      <c r="M42" s="186">
        <f t="shared" si="56"/>
        <v>0</v>
      </c>
      <c r="N42" s="184"/>
      <c r="O42" s="185"/>
      <c r="P42" s="187">
        <f t="shared" si="57"/>
        <v>0</v>
      </c>
      <c r="Q42" s="184"/>
      <c r="R42" s="185"/>
      <c r="S42" s="186">
        <f t="shared" si="58"/>
        <v>0</v>
      </c>
      <c r="T42" s="184"/>
      <c r="U42" s="185"/>
      <c r="V42" s="187">
        <f t="shared" si="59"/>
        <v>0</v>
      </c>
      <c r="W42" s="184"/>
      <c r="X42" s="185"/>
      <c r="Y42" s="186">
        <f t="shared" si="60"/>
        <v>0</v>
      </c>
      <c r="Z42" s="184"/>
      <c r="AA42" s="185"/>
      <c r="AB42" s="187">
        <f t="shared" si="61"/>
        <v>0</v>
      </c>
      <c r="AC42" s="173">
        <f t="shared" si="32"/>
        <v>0</v>
      </c>
      <c r="AD42" s="174">
        <f t="shared" si="33"/>
        <v>0</v>
      </c>
      <c r="AE42" s="224">
        <f t="shared" si="34"/>
        <v>0</v>
      </c>
      <c r="AF42" s="223" t="str">
        <f t="shared" si="35"/>
        <v>#DIV/0!</v>
      </c>
      <c r="AG42" s="165"/>
      <c r="AH42" s="140"/>
      <c r="AI42" s="140"/>
    </row>
    <row r="43" ht="15.0" customHeight="1">
      <c r="A43" s="226" t="s">
        <v>142</v>
      </c>
      <c r="B43" s="227"/>
      <c r="C43" s="228"/>
      <c r="D43" s="229"/>
      <c r="E43" s="230"/>
      <c r="F43" s="231"/>
      <c r="G43" s="232">
        <f>G39+G35+G31</f>
        <v>0</v>
      </c>
      <c r="H43" s="196"/>
      <c r="I43" s="198"/>
      <c r="J43" s="232">
        <f>J39+J35+J31</f>
        <v>0</v>
      </c>
      <c r="K43" s="233"/>
      <c r="L43" s="231"/>
      <c r="M43" s="234">
        <f>M39+M35+M31</f>
        <v>0</v>
      </c>
      <c r="N43" s="230"/>
      <c r="O43" s="231"/>
      <c r="P43" s="234">
        <f>P39+P35+P31</f>
        <v>0</v>
      </c>
      <c r="Q43" s="233"/>
      <c r="R43" s="231"/>
      <c r="S43" s="234">
        <f>S39+S35+S31</f>
        <v>0</v>
      </c>
      <c r="T43" s="230"/>
      <c r="U43" s="231"/>
      <c r="V43" s="234">
        <f>V39+V35+V31</f>
        <v>0</v>
      </c>
      <c r="W43" s="233"/>
      <c r="X43" s="231"/>
      <c r="Y43" s="234">
        <f>Y39+Y35+Y31</f>
        <v>0</v>
      </c>
      <c r="Z43" s="230"/>
      <c r="AA43" s="231"/>
      <c r="AB43" s="234">
        <f>AB39+AB35+AB31</f>
        <v>0</v>
      </c>
      <c r="AC43" s="230">
        <f t="shared" ref="AC43:AD43" si="62">AC31+AC35+AC39</f>
        <v>0</v>
      </c>
      <c r="AD43" s="235">
        <f t="shared" si="62"/>
        <v>0</v>
      </c>
      <c r="AE43" s="234">
        <f t="shared" si="34"/>
        <v>0</v>
      </c>
      <c r="AF43" s="236" t="str">
        <f t="shared" si="35"/>
        <v>#DIV/0!</v>
      </c>
      <c r="AG43" s="237"/>
      <c r="AH43" s="140"/>
      <c r="AI43" s="140"/>
    </row>
    <row r="44" ht="15.75" customHeight="1">
      <c r="A44" s="238" t="s">
        <v>109</v>
      </c>
      <c r="B44" s="239" t="s">
        <v>28</v>
      </c>
      <c r="C44" s="206" t="s">
        <v>143</v>
      </c>
      <c r="D44" s="240"/>
      <c r="E44" s="130"/>
      <c r="F44" s="131"/>
      <c r="G44" s="131"/>
      <c r="H44" s="130"/>
      <c r="I44" s="131"/>
      <c r="J44" s="135"/>
      <c r="K44" s="131"/>
      <c r="L44" s="131"/>
      <c r="M44" s="135"/>
      <c r="N44" s="130"/>
      <c r="O44" s="131"/>
      <c r="P44" s="135"/>
      <c r="Q44" s="131"/>
      <c r="R44" s="131"/>
      <c r="S44" s="135"/>
      <c r="T44" s="130"/>
      <c r="U44" s="131"/>
      <c r="V44" s="135"/>
      <c r="W44" s="131"/>
      <c r="X44" s="131"/>
      <c r="Y44" s="135"/>
      <c r="Z44" s="130"/>
      <c r="AA44" s="131"/>
      <c r="AB44" s="131"/>
      <c r="AC44" s="136"/>
      <c r="AD44" s="137"/>
      <c r="AE44" s="137"/>
      <c r="AF44" s="138"/>
      <c r="AG44" s="139"/>
      <c r="AH44" s="140"/>
      <c r="AI44" s="140"/>
    </row>
    <row r="45" ht="57.75" customHeight="1">
      <c r="A45" s="141" t="s">
        <v>111</v>
      </c>
      <c r="B45" s="142" t="s">
        <v>144</v>
      </c>
      <c r="C45" s="211" t="s">
        <v>145</v>
      </c>
      <c r="D45" s="220"/>
      <c r="E45" s="241">
        <f t="shared" ref="E45:AB45" si="63">SUM(E46:E48)</f>
        <v>0</v>
      </c>
      <c r="F45" s="242">
        <f t="shared" si="63"/>
        <v>0</v>
      </c>
      <c r="G45" s="243">
        <f t="shared" si="63"/>
        <v>0</v>
      </c>
      <c r="H45" s="145">
        <f t="shared" si="63"/>
        <v>0</v>
      </c>
      <c r="I45" s="146">
        <f t="shared" si="63"/>
        <v>0</v>
      </c>
      <c r="J45" s="178">
        <f t="shared" si="63"/>
        <v>0</v>
      </c>
      <c r="K45" s="241">
        <f t="shared" si="63"/>
        <v>0</v>
      </c>
      <c r="L45" s="242">
        <f t="shared" si="63"/>
        <v>0</v>
      </c>
      <c r="M45" s="243">
        <f t="shared" si="63"/>
        <v>0</v>
      </c>
      <c r="N45" s="145">
        <f t="shared" si="63"/>
        <v>0</v>
      </c>
      <c r="O45" s="146">
        <f t="shared" si="63"/>
        <v>0</v>
      </c>
      <c r="P45" s="178">
        <f t="shared" si="63"/>
        <v>0</v>
      </c>
      <c r="Q45" s="241">
        <f t="shared" si="63"/>
        <v>0</v>
      </c>
      <c r="R45" s="242">
        <f t="shared" si="63"/>
        <v>0</v>
      </c>
      <c r="S45" s="243">
        <f t="shared" si="63"/>
        <v>0</v>
      </c>
      <c r="T45" s="145">
        <f t="shared" si="63"/>
        <v>0</v>
      </c>
      <c r="U45" s="146">
        <f t="shared" si="63"/>
        <v>0</v>
      </c>
      <c r="V45" s="178">
        <f t="shared" si="63"/>
        <v>0</v>
      </c>
      <c r="W45" s="241">
        <f t="shared" si="63"/>
        <v>0</v>
      </c>
      <c r="X45" s="242">
        <f t="shared" si="63"/>
        <v>0</v>
      </c>
      <c r="Y45" s="243">
        <f t="shared" si="63"/>
        <v>0</v>
      </c>
      <c r="Z45" s="145">
        <f t="shared" si="63"/>
        <v>0</v>
      </c>
      <c r="AA45" s="146">
        <f t="shared" si="63"/>
        <v>0</v>
      </c>
      <c r="AB45" s="178">
        <f t="shared" si="63"/>
        <v>0</v>
      </c>
      <c r="AC45" s="148">
        <f t="shared" ref="AC45:AC52" si="64">G45+M45+S45+Y45</f>
        <v>0</v>
      </c>
      <c r="AD45" s="149">
        <f t="shared" ref="AD45:AD52" si="65">J45+P45+V45+AB45</f>
        <v>0</v>
      </c>
      <c r="AE45" s="149">
        <f t="shared" ref="AE45:AE53" si="66">AC45-AD45</f>
        <v>0</v>
      </c>
      <c r="AF45" s="151" t="str">
        <f t="shared" ref="AF45:AF53" si="67">AE45/AC45</f>
        <v>#DIV/0!</v>
      </c>
      <c r="AG45" s="152"/>
      <c r="AH45" s="153"/>
      <c r="AI45" s="153"/>
    </row>
    <row r="46" ht="34.5" customHeight="1">
      <c r="A46" s="154" t="s">
        <v>114</v>
      </c>
      <c r="B46" s="155" t="s">
        <v>115</v>
      </c>
      <c r="C46" s="156" t="s">
        <v>146</v>
      </c>
      <c r="D46" s="157" t="s">
        <v>134</v>
      </c>
      <c r="E46" s="158"/>
      <c r="F46" s="159"/>
      <c r="G46" s="160">
        <f t="shared" ref="G46:G48" si="68">E46*F46</f>
        <v>0</v>
      </c>
      <c r="H46" s="158"/>
      <c r="I46" s="159"/>
      <c r="J46" s="179">
        <f t="shared" ref="J46:J48" si="69">H46*I46</f>
        <v>0</v>
      </c>
      <c r="K46" s="158"/>
      <c r="L46" s="159"/>
      <c r="M46" s="160">
        <f t="shared" ref="M46:M48" si="70">K46*L46</f>
        <v>0</v>
      </c>
      <c r="N46" s="158"/>
      <c r="O46" s="159"/>
      <c r="P46" s="179">
        <f t="shared" ref="P46:P48" si="71">N46*O46</f>
        <v>0</v>
      </c>
      <c r="Q46" s="158"/>
      <c r="R46" s="159"/>
      <c r="S46" s="160">
        <f t="shared" ref="S46:S48" si="72">Q46*R46</f>
        <v>0</v>
      </c>
      <c r="T46" s="158"/>
      <c r="U46" s="159"/>
      <c r="V46" s="179">
        <f t="shared" ref="V46:V48" si="73">T46*U46</f>
        <v>0</v>
      </c>
      <c r="W46" s="158"/>
      <c r="X46" s="159"/>
      <c r="Y46" s="160">
        <f t="shared" ref="Y46:Y48" si="74">W46*X46</f>
        <v>0</v>
      </c>
      <c r="Z46" s="158"/>
      <c r="AA46" s="159"/>
      <c r="AB46" s="179">
        <f t="shared" ref="AB46:AB48" si="75">Z46*AA46</f>
        <v>0</v>
      </c>
      <c r="AC46" s="161">
        <f t="shared" si="64"/>
        <v>0</v>
      </c>
      <c r="AD46" s="162">
        <f t="shared" si="65"/>
        <v>0</v>
      </c>
      <c r="AE46" s="222">
        <f t="shared" si="66"/>
        <v>0</v>
      </c>
      <c r="AF46" s="164" t="str">
        <f t="shared" si="67"/>
        <v>#DIV/0!</v>
      </c>
      <c r="AG46" s="165"/>
      <c r="AH46" s="140"/>
      <c r="AI46" s="140"/>
    </row>
    <row r="47" ht="34.5" customHeight="1">
      <c r="A47" s="154" t="s">
        <v>114</v>
      </c>
      <c r="B47" s="155" t="s">
        <v>118</v>
      </c>
      <c r="C47" s="156" t="s">
        <v>147</v>
      </c>
      <c r="D47" s="157" t="s">
        <v>134</v>
      </c>
      <c r="E47" s="158"/>
      <c r="F47" s="159"/>
      <c r="G47" s="160">
        <f t="shared" si="68"/>
        <v>0</v>
      </c>
      <c r="H47" s="158"/>
      <c r="I47" s="159"/>
      <c r="J47" s="179">
        <f t="shared" si="69"/>
        <v>0</v>
      </c>
      <c r="K47" s="158"/>
      <c r="L47" s="159"/>
      <c r="M47" s="160">
        <f t="shared" si="70"/>
        <v>0</v>
      </c>
      <c r="N47" s="158"/>
      <c r="O47" s="159"/>
      <c r="P47" s="179">
        <f t="shared" si="71"/>
        <v>0</v>
      </c>
      <c r="Q47" s="158"/>
      <c r="R47" s="159"/>
      <c r="S47" s="160">
        <f t="shared" si="72"/>
        <v>0</v>
      </c>
      <c r="T47" s="158"/>
      <c r="U47" s="159"/>
      <c r="V47" s="179">
        <f t="shared" si="73"/>
        <v>0</v>
      </c>
      <c r="W47" s="158"/>
      <c r="X47" s="159"/>
      <c r="Y47" s="160">
        <f t="shared" si="74"/>
        <v>0</v>
      </c>
      <c r="Z47" s="158"/>
      <c r="AA47" s="159"/>
      <c r="AB47" s="179">
        <f t="shared" si="75"/>
        <v>0</v>
      </c>
      <c r="AC47" s="161">
        <f t="shared" si="64"/>
        <v>0</v>
      </c>
      <c r="AD47" s="162">
        <f t="shared" si="65"/>
        <v>0</v>
      </c>
      <c r="AE47" s="222">
        <f t="shared" si="66"/>
        <v>0</v>
      </c>
      <c r="AF47" s="164" t="str">
        <f t="shared" si="67"/>
        <v>#DIV/0!</v>
      </c>
      <c r="AG47" s="165"/>
      <c r="AH47" s="140"/>
      <c r="AI47" s="140"/>
    </row>
    <row r="48" ht="34.5" customHeight="1">
      <c r="A48" s="166" t="s">
        <v>114</v>
      </c>
      <c r="B48" s="167" t="s">
        <v>119</v>
      </c>
      <c r="C48" s="168" t="s">
        <v>148</v>
      </c>
      <c r="D48" s="169" t="s">
        <v>134</v>
      </c>
      <c r="E48" s="170"/>
      <c r="F48" s="171"/>
      <c r="G48" s="172">
        <f t="shared" si="68"/>
        <v>0</v>
      </c>
      <c r="H48" s="184"/>
      <c r="I48" s="185"/>
      <c r="J48" s="187">
        <f t="shared" si="69"/>
        <v>0</v>
      </c>
      <c r="K48" s="170"/>
      <c r="L48" s="171"/>
      <c r="M48" s="172">
        <f t="shared" si="70"/>
        <v>0</v>
      </c>
      <c r="N48" s="184"/>
      <c r="O48" s="185"/>
      <c r="P48" s="187">
        <f t="shared" si="71"/>
        <v>0</v>
      </c>
      <c r="Q48" s="170"/>
      <c r="R48" s="171"/>
      <c r="S48" s="172">
        <f t="shared" si="72"/>
        <v>0</v>
      </c>
      <c r="T48" s="184"/>
      <c r="U48" s="185"/>
      <c r="V48" s="187">
        <f t="shared" si="73"/>
        <v>0</v>
      </c>
      <c r="W48" s="170"/>
      <c r="X48" s="171"/>
      <c r="Y48" s="172">
        <f t="shared" si="74"/>
        <v>0</v>
      </c>
      <c r="Z48" s="184"/>
      <c r="AA48" s="185"/>
      <c r="AB48" s="187">
        <f t="shared" si="75"/>
        <v>0</v>
      </c>
      <c r="AC48" s="173">
        <f t="shared" si="64"/>
        <v>0</v>
      </c>
      <c r="AD48" s="174">
        <f t="shared" si="65"/>
        <v>0</v>
      </c>
      <c r="AE48" s="224">
        <f t="shared" si="66"/>
        <v>0</v>
      </c>
      <c r="AF48" s="164" t="str">
        <f t="shared" si="67"/>
        <v>#DIV/0!</v>
      </c>
      <c r="AG48" s="165"/>
      <c r="AH48" s="140"/>
      <c r="AI48" s="140"/>
    </row>
    <row r="49" ht="56.25" customHeight="1">
      <c r="A49" s="141" t="s">
        <v>111</v>
      </c>
      <c r="B49" s="142" t="s">
        <v>149</v>
      </c>
      <c r="C49" s="143" t="s">
        <v>150</v>
      </c>
      <c r="D49" s="144"/>
      <c r="E49" s="145">
        <f t="shared" ref="E49:AB49" si="76">SUM(E50:E52)</f>
        <v>0</v>
      </c>
      <c r="F49" s="146">
        <f t="shared" si="76"/>
        <v>0</v>
      </c>
      <c r="G49" s="147">
        <f t="shared" si="76"/>
        <v>0</v>
      </c>
      <c r="H49" s="145">
        <f t="shared" si="76"/>
        <v>0</v>
      </c>
      <c r="I49" s="146">
        <f t="shared" si="76"/>
        <v>0</v>
      </c>
      <c r="J49" s="178">
        <f t="shared" si="76"/>
        <v>0</v>
      </c>
      <c r="K49" s="244">
        <f t="shared" si="76"/>
        <v>0</v>
      </c>
      <c r="L49" s="146">
        <f t="shared" si="76"/>
        <v>0</v>
      </c>
      <c r="M49" s="178">
        <f t="shared" si="76"/>
        <v>0</v>
      </c>
      <c r="N49" s="145">
        <f t="shared" si="76"/>
        <v>0</v>
      </c>
      <c r="O49" s="146">
        <f t="shared" si="76"/>
        <v>0</v>
      </c>
      <c r="P49" s="178">
        <f t="shared" si="76"/>
        <v>0</v>
      </c>
      <c r="Q49" s="244">
        <f t="shared" si="76"/>
        <v>0</v>
      </c>
      <c r="R49" s="146">
        <f t="shared" si="76"/>
        <v>0</v>
      </c>
      <c r="S49" s="178">
        <f t="shared" si="76"/>
        <v>0</v>
      </c>
      <c r="T49" s="145">
        <f t="shared" si="76"/>
        <v>0</v>
      </c>
      <c r="U49" s="146">
        <f t="shared" si="76"/>
        <v>0</v>
      </c>
      <c r="V49" s="178">
        <f t="shared" si="76"/>
        <v>0</v>
      </c>
      <c r="W49" s="244">
        <f t="shared" si="76"/>
        <v>0</v>
      </c>
      <c r="X49" s="146">
        <f t="shared" si="76"/>
        <v>0</v>
      </c>
      <c r="Y49" s="178">
        <f t="shared" si="76"/>
        <v>0</v>
      </c>
      <c r="Z49" s="145">
        <f t="shared" si="76"/>
        <v>0</v>
      </c>
      <c r="AA49" s="146">
        <f t="shared" si="76"/>
        <v>0</v>
      </c>
      <c r="AB49" s="178">
        <f t="shared" si="76"/>
        <v>0</v>
      </c>
      <c r="AC49" s="148">
        <f t="shared" si="64"/>
        <v>0</v>
      </c>
      <c r="AD49" s="149">
        <f t="shared" si="65"/>
        <v>0</v>
      </c>
      <c r="AE49" s="149">
        <f t="shared" si="66"/>
        <v>0</v>
      </c>
      <c r="AF49" s="188" t="str">
        <f t="shared" si="67"/>
        <v>#DIV/0!</v>
      </c>
      <c r="AG49" s="189"/>
      <c r="AH49" s="153"/>
      <c r="AI49" s="153"/>
    </row>
    <row r="50" ht="45.0" customHeight="1">
      <c r="A50" s="154" t="s">
        <v>114</v>
      </c>
      <c r="B50" s="155" t="s">
        <v>115</v>
      </c>
      <c r="C50" s="156" t="s">
        <v>151</v>
      </c>
      <c r="D50" s="245"/>
      <c r="E50" s="158"/>
      <c r="F50" s="159"/>
      <c r="G50" s="160">
        <f t="shared" ref="G50:G52" si="77">E50*F50</f>
        <v>0</v>
      </c>
      <c r="H50" s="158"/>
      <c r="I50" s="159"/>
      <c r="J50" s="179">
        <f t="shared" ref="J50:J52" si="78">H50*I50</f>
        <v>0</v>
      </c>
      <c r="K50" s="246"/>
      <c r="L50" s="159"/>
      <c r="M50" s="179">
        <f t="shared" ref="M50:M52" si="79">K50*L50</f>
        <v>0</v>
      </c>
      <c r="N50" s="158"/>
      <c r="O50" s="159"/>
      <c r="P50" s="179">
        <f t="shared" ref="P50:P52" si="80">N50*O50</f>
        <v>0</v>
      </c>
      <c r="Q50" s="246"/>
      <c r="R50" s="159"/>
      <c r="S50" s="179">
        <f t="shared" ref="S50:S52" si="81">Q50*R50</f>
        <v>0</v>
      </c>
      <c r="T50" s="158"/>
      <c r="U50" s="159"/>
      <c r="V50" s="179">
        <f t="shared" ref="V50:V52" si="82">T50*U50</f>
        <v>0</v>
      </c>
      <c r="W50" s="246"/>
      <c r="X50" s="159"/>
      <c r="Y50" s="179">
        <f t="shared" ref="Y50:Y52" si="83">W50*X50</f>
        <v>0</v>
      </c>
      <c r="Z50" s="158"/>
      <c r="AA50" s="159"/>
      <c r="AB50" s="179">
        <f t="shared" ref="AB50:AB52" si="84">Z50*AA50</f>
        <v>0</v>
      </c>
      <c r="AC50" s="161">
        <f t="shared" si="64"/>
        <v>0</v>
      </c>
      <c r="AD50" s="162">
        <f t="shared" si="65"/>
        <v>0</v>
      </c>
      <c r="AE50" s="222">
        <f t="shared" si="66"/>
        <v>0</v>
      </c>
      <c r="AF50" s="164" t="str">
        <f t="shared" si="67"/>
        <v>#DIV/0!</v>
      </c>
      <c r="AG50" s="165"/>
      <c r="AH50" s="140"/>
      <c r="AI50" s="140"/>
    </row>
    <row r="51" ht="24.75" customHeight="1">
      <c r="A51" s="154" t="s">
        <v>114</v>
      </c>
      <c r="B51" s="155" t="s">
        <v>118</v>
      </c>
      <c r="C51" s="156" t="s">
        <v>152</v>
      </c>
      <c r="D51" s="245"/>
      <c r="E51" s="158"/>
      <c r="F51" s="159"/>
      <c r="G51" s="160">
        <f t="shared" si="77"/>
        <v>0</v>
      </c>
      <c r="H51" s="158"/>
      <c r="I51" s="159"/>
      <c r="J51" s="179">
        <f t="shared" si="78"/>
        <v>0</v>
      </c>
      <c r="K51" s="246"/>
      <c r="L51" s="159"/>
      <c r="M51" s="179">
        <f t="shared" si="79"/>
        <v>0</v>
      </c>
      <c r="N51" s="158"/>
      <c r="O51" s="159"/>
      <c r="P51" s="179">
        <f t="shared" si="80"/>
        <v>0</v>
      </c>
      <c r="Q51" s="246"/>
      <c r="R51" s="159"/>
      <c r="S51" s="179">
        <f t="shared" si="81"/>
        <v>0</v>
      </c>
      <c r="T51" s="158"/>
      <c r="U51" s="159"/>
      <c r="V51" s="179">
        <f t="shared" si="82"/>
        <v>0</v>
      </c>
      <c r="W51" s="246"/>
      <c r="X51" s="159"/>
      <c r="Y51" s="179">
        <f t="shared" si="83"/>
        <v>0</v>
      </c>
      <c r="Z51" s="158"/>
      <c r="AA51" s="159"/>
      <c r="AB51" s="179">
        <f t="shared" si="84"/>
        <v>0</v>
      </c>
      <c r="AC51" s="161">
        <f t="shared" si="64"/>
        <v>0</v>
      </c>
      <c r="AD51" s="162">
        <f t="shared" si="65"/>
        <v>0</v>
      </c>
      <c r="AE51" s="222">
        <f t="shared" si="66"/>
        <v>0</v>
      </c>
      <c r="AF51" s="164" t="str">
        <f t="shared" si="67"/>
        <v>#DIV/0!</v>
      </c>
      <c r="AG51" s="165"/>
      <c r="AH51" s="140"/>
      <c r="AI51" s="140"/>
    </row>
    <row r="52" ht="21.0" customHeight="1">
      <c r="A52" s="180" t="s">
        <v>114</v>
      </c>
      <c r="B52" s="181" t="s">
        <v>119</v>
      </c>
      <c r="C52" s="182" t="s">
        <v>153</v>
      </c>
      <c r="D52" s="247"/>
      <c r="E52" s="184"/>
      <c r="F52" s="185"/>
      <c r="G52" s="186">
        <f t="shared" si="77"/>
        <v>0</v>
      </c>
      <c r="H52" s="184"/>
      <c r="I52" s="185"/>
      <c r="J52" s="187">
        <f t="shared" si="78"/>
        <v>0</v>
      </c>
      <c r="K52" s="248"/>
      <c r="L52" s="185"/>
      <c r="M52" s="187">
        <f t="shared" si="79"/>
        <v>0</v>
      </c>
      <c r="N52" s="184"/>
      <c r="O52" s="185"/>
      <c r="P52" s="187">
        <f t="shared" si="80"/>
        <v>0</v>
      </c>
      <c r="Q52" s="248"/>
      <c r="R52" s="185"/>
      <c r="S52" s="187">
        <f t="shared" si="81"/>
        <v>0</v>
      </c>
      <c r="T52" s="184"/>
      <c r="U52" s="185"/>
      <c r="V52" s="187">
        <f t="shared" si="82"/>
        <v>0</v>
      </c>
      <c r="W52" s="248"/>
      <c r="X52" s="185"/>
      <c r="Y52" s="187">
        <f t="shared" si="83"/>
        <v>0</v>
      </c>
      <c r="Z52" s="184"/>
      <c r="AA52" s="185"/>
      <c r="AB52" s="187">
        <f t="shared" si="84"/>
        <v>0</v>
      </c>
      <c r="AC52" s="173">
        <f t="shared" si="64"/>
        <v>0</v>
      </c>
      <c r="AD52" s="174">
        <f t="shared" si="65"/>
        <v>0</v>
      </c>
      <c r="AE52" s="224">
        <f t="shared" si="66"/>
        <v>0</v>
      </c>
      <c r="AF52" s="190" t="str">
        <f t="shared" si="67"/>
        <v>#DIV/0!</v>
      </c>
      <c r="AG52" s="191"/>
      <c r="AH52" s="140"/>
      <c r="AI52" s="140"/>
    </row>
    <row r="53" ht="15.0" customHeight="1">
      <c r="A53" s="226" t="s">
        <v>154</v>
      </c>
      <c r="B53" s="227"/>
      <c r="C53" s="228"/>
      <c r="D53" s="229"/>
      <c r="E53" s="230">
        <f t="shared" ref="E53:AB53" si="85">E49+E45</f>
        <v>0</v>
      </c>
      <c r="F53" s="231">
        <f t="shared" si="85"/>
        <v>0</v>
      </c>
      <c r="G53" s="232">
        <f t="shared" si="85"/>
        <v>0</v>
      </c>
      <c r="H53" s="196">
        <f t="shared" si="85"/>
        <v>0</v>
      </c>
      <c r="I53" s="198">
        <f t="shared" si="85"/>
        <v>0</v>
      </c>
      <c r="J53" s="249">
        <f t="shared" si="85"/>
        <v>0</v>
      </c>
      <c r="K53" s="233">
        <f t="shared" si="85"/>
        <v>0</v>
      </c>
      <c r="L53" s="231">
        <f t="shared" si="85"/>
        <v>0</v>
      </c>
      <c r="M53" s="234">
        <f t="shared" si="85"/>
        <v>0</v>
      </c>
      <c r="N53" s="230">
        <f t="shared" si="85"/>
        <v>0</v>
      </c>
      <c r="O53" s="231">
        <f t="shared" si="85"/>
        <v>0</v>
      </c>
      <c r="P53" s="234">
        <f t="shared" si="85"/>
        <v>0</v>
      </c>
      <c r="Q53" s="233">
        <f t="shared" si="85"/>
        <v>0</v>
      </c>
      <c r="R53" s="231">
        <f t="shared" si="85"/>
        <v>0</v>
      </c>
      <c r="S53" s="234">
        <f t="shared" si="85"/>
        <v>0</v>
      </c>
      <c r="T53" s="230">
        <f t="shared" si="85"/>
        <v>0</v>
      </c>
      <c r="U53" s="231">
        <f t="shared" si="85"/>
        <v>0</v>
      </c>
      <c r="V53" s="234">
        <f t="shared" si="85"/>
        <v>0</v>
      </c>
      <c r="W53" s="233">
        <f t="shared" si="85"/>
        <v>0</v>
      </c>
      <c r="X53" s="231">
        <f t="shared" si="85"/>
        <v>0</v>
      </c>
      <c r="Y53" s="234">
        <f t="shared" si="85"/>
        <v>0</v>
      </c>
      <c r="Z53" s="230">
        <f t="shared" si="85"/>
        <v>0</v>
      </c>
      <c r="AA53" s="231">
        <f t="shared" si="85"/>
        <v>0</v>
      </c>
      <c r="AB53" s="234">
        <f t="shared" si="85"/>
        <v>0</v>
      </c>
      <c r="AC53" s="233">
        <f t="shared" ref="AC53:AD53" si="86">AC45+AC49</f>
        <v>0</v>
      </c>
      <c r="AD53" s="235">
        <f t="shared" si="86"/>
        <v>0</v>
      </c>
      <c r="AE53" s="230">
        <f t="shared" si="66"/>
        <v>0</v>
      </c>
      <c r="AF53" s="250" t="str">
        <f t="shared" si="67"/>
        <v>#DIV/0!</v>
      </c>
      <c r="AG53" s="251"/>
      <c r="AH53" s="140"/>
      <c r="AI53" s="140"/>
    </row>
    <row r="54" ht="15.0" customHeight="1">
      <c r="A54" s="252" t="s">
        <v>109</v>
      </c>
      <c r="B54" s="253" t="s">
        <v>29</v>
      </c>
      <c r="C54" s="206" t="s">
        <v>155</v>
      </c>
      <c r="D54" s="240"/>
      <c r="E54" s="130"/>
      <c r="F54" s="131"/>
      <c r="G54" s="131"/>
      <c r="H54" s="130"/>
      <c r="I54" s="131"/>
      <c r="J54" s="135"/>
      <c r="K54" s="131"/>
      <c r="L54" s="131"/>
      <c r="M54" s="135"/>
      <c r="N54" s="130"/>
      <c r="O54" s="131"/>
      <c r="P54" s="135"/>
      <c r="Q54" s="131"/>
      <c r="R54" s="131"/>
      <c r="S54" s="135"/>
      <c r="T54" s="130"/>
      <c r="U54" s="131"/>
      <c r="V54" s="135"/>
      <c r="W54" s="131"/>
      <c r="X54" s="131"/>
      <c r="Y54" s="135"/>
      <c r="Z54" s="130"/>
      <c r="AA54" s="131"/>
      <c r="AB54" s="131"/>
      <c r="AC54" s="136"/>
      <c r="AD54" s="137"/>
      <c r="AE54" s="137"/>
      <c r="AF54" s="138"/>
      <c r="AG54" s="139"/>
      <c r="AH54" s="140"/>
      <c r="AI54" s="140"/>
    </row>
    <row r="55" ht="15.0" customHeight="1">
      <c r="A55" s="141" t="s">
        <v>111</v>
      </c>
      <c r="B55" s="142" t="s">
        <v>156</v>
      </c>
      <c r="C55" s="211" t="s">
        <v>157</v>
      </c>
      <c r="D55" s="220"/>
      <c r="E55" s="241">
        <f t="shared" ref="E55:AB55" si="87">SUM(E56:E58)</f>
        <v>0</v>
      </c>
      <c r="F55" s="242">
        <f t="shared" si="87"/>
        <v>0</v>
      </c>
      <c r="G55" s="243">
        <f t="shared" si="87"/>
        <v>0</v>
      </c>
      <c r="H55" s="145">
        <f t="shared" si="87"/>
        <v>0</v>
      </c>
      <c r="I55" s="146">
        <f t="shared" si="87"/>
        <v>0</v>
      </c>
      <c r="J55" s="178">
        <f t="shared" si="87"/>
        <v>0</v>
      </c>
      <c r="K55" s="254">
        <f t="shared" si="87"/>
        <v>0</v>
      </c>
      <c r="L55" s="242">
        <f t="shared" si="87"/>
        <v>0</v>
      </c>
      <c r="M55" s="255">
        <f t="shared" si="87"/>
        <v>0</v>
      </c>
      <c r="N55" s="241">
        <f t="shared" si="87"/>
        <v>0</v>
      </c>
      <c r="O55" s="242">
        <f t="shared" si="87"/>
        <v>0</v>
      </c>
      <c r="P55" s="255">
        <f t="shared" si="87"/>
        <v>0</v>
      </c>
      <c r="Q55" s="254">
        <f t="shared" si="87"/>
        <v>0</v>
      </c>
      <c r="R55" s="242">
        <f t="shared" si="87"/>
        <v>0</v>
      </c>
      <c r="S55" s="255">
        <f t="shared" si="87"/>
        <v>0</v>
      </c>
      <c r="T55" s="241">
        <f t="shared" si="87"/>
        <v>0</v>
      </c>
      <c r="U55" s="242">
        <f t="shared" si="87"/>
        <v>0</v>
      </c>
      <c r="V55" s="255">
        <f t="shared" si="87"/>
        <v>0</v>
      </c>
      <c r="W55" s="254">
        <f t="shared" si="87"/>
        <v>0</v>
      </c>
      <c r="X55" s="242">
        <f t="shared" si="87"/>
        <v>0</v>
      </c>
      <c r="Y55" s="255">
        <f t="shared" si="87"/>
        <v>0</v>
      </c>
      <c r="Z55" s="241">
        <f t="shared" si="87"/>
        <v>0</v>
      </c>
      <c r="AA55" s="242">
        <f t="shared" si="87"/>
        <v>0</v>
      </c>
      <c r="AB55" s="255">
        <f t="shared" si="87"/>
        <v>0</v>
      </c>
      <c r="AC55" s="148">
        <f t="shared" ref="AC55:AC74" si="88">G55+M55+S55+Y55</f>
        <v>0</v>
      </c>
      <c r="AD55" s="149">
        <f t="shared" ref="AD55:AD74" si="89">J55+P55+V55+AB55</f>
        <v>0</v>
      </c>
      <c r="AE55" s="149">
        <f t="shared" ref="AE55:AE81" si="90">AC55-AD55</f>
        <v>0</v>
      </c>
      <c r="AF55" s="151" t="str">
        <f t="shared" ref="AF55:AF81" si="91">AE55/AC55</f>
        <v>#DIV/0!</v>
      </c>
      <c r="AG55" s="152"/>
      <c r="AH55" s="153"/>
      <c r="AI55" s="153"/>
    </row>
    <row r="56" ht="34.5" customHeight="1">
      <c r="A56" s="154" t="s">
        <v>114</v>
      </c>
      <c r="B56" s="155" t="s">
        <v>115</v>
      </c>
      <c r="C56" s="156" t="s">
        <v>158</v>
      </c>
      <c r="D56" s="256" t="s">
        <v>159</v>
      </c>
      <c r="E56" s="257"/>
      <c r="F56" s="258"/>
      <c r="G56" s="259">
        <f t="shared" ref="G56:G58" si="92">E56*F56</f>
        <v>0</v>
      </c>
      <c r="H56" s="257"/>
      <c r="I56" s="258"/>
      <c r="J56" s="260">
        <f t="shared" ref="J56:J58" si="93">H56*I56</f>
        <v>0</v>
      </c>
      <c r="K56" s="246"/>
      <c r="L56" s="258"/>
      <c r="M56" s="179">
        <f t="shared" ref="M56:M58" si="94">K56*L56</f>
        <v>0</v>
      </c>
      <c r="N56" s="158"/>
      <c r="O56" s="258"/>
      <c r="P56" s="179">
        <f t="shared" ref="P56:P58" si="95">N56*O56</f>
        <v>0</v>
      </c>
      <c r="Q56" s="246"/>
      <c r="R56" s="258"/>
      <c r="S56" s="179">
        <f t="shared" ref="S56:S58" si="96">Q56*R56</f>
        <v>0</v>
      </c>
      <c r="T56" s="158"/>
      <c r="U56" s="258"/>
      <c r="V56" s="179">
        <f t="shared" ref="V56:V58" si="97">T56*U56</f>
        <v>0</v>
      </c>
      <c r="W56" s="246"/>
      <c r="X56" s="258"/>
      <c r="Y56" s="179">
        <f t="shared" ref="Y56:Y58" si="98">W56*X56</f>
        <v>0</v>
      </c>
      <c r="Z56" s="158"/>
      <c r="AA56" s="258"/>
      <c r="AB56" s="179">
        <f t="shared" ref="AB56:AB58" si="99">Z56*AA56</f>
        <v>0</v>
      </c>
      <c r="AC56" s="161">
        <f t="shared" si="88"/>
        <v>0</v>
      </c>
      <c r="AD56" s="162">
        <f t="shared" si="89"/>
        <v>0</v>
      </c>
      <c r="AE56" s="222">
        <f t="shared" si="90"/>
        <v>0</v>
      </c>
      <c r="AF56" s="164" t="str">
        <f t="shared" si="91"/>
        <v>#DIV/0!</v>
      </c>
      <c r="AG56" s="165"/>
      <c r="AH56" s="140"/>
      <c r="AI56" s="140"/>
    </row>
    <row r="57" ht="34.5" customHeight="1">
      <c r="A57" s="154" t="s">
        <v>114</v>
      </c>
      <c r="B57" s="155" t="s">
        <v>118</v>
      </c>
      <c r="C57" s="156" t="s">
        <v>158</v>
      </c>
      <c r="D57" s="256" t="s">
        <v>159</v>
      </c>
      <c r="E57" s="257"/>
      <c r="F57" s="258"/>
      <c r="G57" s="259">
        <f t="shared" si="92"/>
        <v>0</v>
      </c>
      <c r="H57" s="257"/>
      <c r="I57" s="258"/>
      <c r="J57" s="260">
        <f t="shared" si="93"/>
        <v>0</v>
      </c>
      <c r="K57" s="246"/>
      <c r="L57" s="258"/>
      <c r="M57" s="179">
        <f t="shared" si="94"/>
        <v>0</v>
      </c>
      <c r="N57" s="158"/>
      <c r="O57" s="258"/>
      <c r="P57" s="179">
        <f t="shared" si="95"/>
        <v>0</v>
      </c>
      <c r="Q57" s="246"/>
      <c r="R57" s="258"/>
      <c r="S57" s="179">
        <f t="shared" si="96"/>
        <v>0</v>
      </c>
      <c r="T57" s="158"/>
      <c r="U57" s="258"/>
      <c r="V57" s="179">
        <f t="shared" si="97"/>
        <v>0</v>
      </c>
      <c r="W57" s="246"/>
      <c r="X57" s="258"/>
      <c r="Y57" s="179">
        <f t="shared" si="98"/>
        <v>0</v>
      </c>
      <c r="Z57" s="158"/>
      <c r="AA57" s="258"/>
      <c r="AB57" s="179">
        <f t="shared" si="99"/>
        <v>0</v>
      </c>
      <c r="AC57" s="161">
        <f t="shared" si="88"/>
        <v>0</v>
      </c>
      <c r="AD57" s="162">
        <f t="shared" si="89"/>
        <v>0</v>
      </c>
      <c r="AE57" s="222">
        <f t="shared" si="90"/>
        <v>0</v>
      </c>
      <c r="AF57" s="164" t="str">
        <f t="shared" si="91"/>
        <v>#DIV/0!</v>
      </c>
      <c r="AG57" s="165"/>
      <c r="AH57" s="140"/>
      <c r="AI57" s="140"/>
    </row>
    <row r="58" ht="34.5" customHeight="1">
      <c r="A58" s="180" t="s">
        <v>114</v>
      </c>
      <c r="B58" s="167" t="s">
        <v>119</v>
      </c>
      <c r="C58" s="168" t="s">
        <v>158</v>
      </c>
      <c r="D58" s="261" t="s">
        <v>159</v>
      </c>
      <c r="E58" s="262"/>
      <c r="F58" s="263"/>
      <c r="G58" s="264">
        <f t="shared" si="92"/>
        <v>0</v>
      </c>
      <c r="H58" s="265"/>
      <c r="I58" s="266"/>
      <c r="J58" s="267">
        <f t="shared" si="93"/>
        <v>0</v>
      </c>
      <c r="K58" s="268"/>
      <c r="L58" s="263"/>
      <c r="M58" s="269">
        <f t="shared" si="94"/>
        <v>0</v>
      </c>
      <c r="N58" s="170"/>
      <c r="O58" s="263"/>
      <c r="P58" s="269">
        <f t="shared" si="95"/>
        <v>0</v>
      </c>
      <c r="Q58" s="268"/>
      <c r="R58" s="263"/>
      <c r="S58" s="269">
        <f t="shared" si="96"/>
        <v>0</v>
      </c>
      <c r="T58" s="170"/>
      <c r="U58" s="263"/>
      <c r="V58" s="269">
        <f t="shared" si="97"/>
        <v>0</v>
      </c>
      <c r="W58" s="268"/>
      <c r="X58" s="263"/>
      <c r="Y58" s="269">
        <f t="shared" si="98"/>
        <v>0</v>
      </c>
      <c r="Z58" s="170"/>
      <c r="AA58" s="263"/>
      <c r="AB58" s="269">
        <f t="shared" si="99"/>
        <v>0</v>
      </c>
      <c r="AC58" s="173">
        <f t="shared" si="88"/>
        <v>0</v>
      </c>
      <c r="AD58" s="174">
        <f t="shared" si="89"/>
        <v>0</v>
      </c>
      <c r="AE58" s="224">
        <f t="shared" si="90"/>
        <v>0</v>
      </c>
      <c r="AF58" s="164" t="str">
        <f t="shared" si="91"/>
        <v>#DIV/0!</v>
      </c>
      <c r="AG58" s="165"/>
      <c r="AH58" s="140"/>
      <c r="AI58" s="140"/>
    </row>
    <row r="59" ht="27.75" customHeight="1">
      <c r="A59" s="141" t="s">
        <v>111</v>
      </c>
      <c r="B59" s="142" t="s">
        <v>160</v>
      </c>
      <c r="C59" s="143" t="s">
        <v>161</v>
      </c>
      <c r="D59" s="144"/>
      <c r="E59" s="145">
        <f t="shared" ref="E59:AB59" si="100">SUM(E60:E62)</f>
        <v>0</v>
      </c>
      <c r="F59" s="146">
        <f t="shared" si="100"/>
        <v>0</v>
      </c>
      <c r="G59" s="147">
        <f t="shared" si="100"/>
        <v>0</v>
      </c>
      <c r="H59" s="145">
        <f t="shared" si="100"/>
        <v>0</v>
      </c>
      <c r="I59" s="146">
        <f t="shared" si="100"/>
        <v>0</v>
      </c>
      <c r="J59" s="178">
        <f t="shared" si="100"/>
        <v>0</v>
      </c>
      <c r="K59" s="244">
        <f t="shared" si="100"/>
        <v>0</v>
      </c>
      <c r="L59" s="146">
        <f t="shared" si="100"/>
        <v>0</v>
      </c>
      <c r="M59" s="178">
        <f t="shared" si="100"/>
        <v>0</v>
      </c>
      <c r="N59" s="145">
        <f t="shared" si="100"/>
        <v>0</v>
      </c>
      <c r="O59" s="146">
        <f t="shared" si="100"/>
        <v>0</v>
      </c>
      <c r="P59" s="178">
        <f t="shared" si="100"/>
        <v>0</v>
      </c>
      <c r="Q59" s="244">
        <f t="shared" si="100"/>
        <v>0</v>
      </c>
      <c r="R59" s="146">
        <f t="shared" si="100"/>
        <v>0</v>
      </c>
      <c r="S59" s="178">
        <f t="shared" si="100"/>
        <v>0</v>
      </c>
      <c r="T59" s="145">
        <f t="shared" si="100"/>
        <v>0</v>
      </c>
      <c r="U59" s="146">
        <f t="shared" si="100"/>
        <v>0</v>
      </c>
      <c r="V59" s="178">
        <f t="shared" si="100"/>
        <v>0</v>
      </c>
      <c r="W59" s="244">
        <f t="shared" si="100"/>
        <v>0</v>
      </c>
      <c r="X59" s="146">
        <f t="shared" si="100"/>
        <v>0</v>
      </c>
      <c r="Y59" s="178">
        <f t="shared" si="100"/>
        <v>0</v>
      </c>
      <c r="Z59" s="145">
        <f t="shared" si="100"/>
        <v>0</v>
      </c>
      <c r="AA59" s="146">
        <f t="shared" si="100"/>
        <v>0</v>
      </c>
      <c r="AB59" s="178">
        <f t="shared" si="100"/>
        <v>0</v>
      </c>
      <c r="AC59" s="148">
        <f t="shared" si="88"/>
        <v>0</v>
      </c>
      <c r="AD59" s="149">
        <f t="shared" si="89"/>
        <v>0</v>
      </c>
      <c r="AE59" s="149">
        <f t="shared" si="90"/>
        <v>0</v>
      </c>
      <c r="AF59" s="188" t="str">
        <f t="shared" si="91"/>
        <v>#DIV/0!</v>
      </c>
      <c r="AG59" s="189"/>
      <c r="AH59" s="153"/>
      <c r="AI59" s="153"/>
    </row>
    <row r="60" ht="30.0" customHeight="1">
      <c r="A60" s="154" t="s">
        <v>114</v>
      </c>
      <c r="B60" s="155" t="s">
        <v>115</v>
      </c>
      <c r="C60" s="270" t="s">
        <v>162</v>
      </c>
      <c r="D60" s="157" t="s">
        <v>163</v>
      </c>
      <c r="E60" s="158"/>
      <c r="F60" s="159"/>
      <c r="G60" s="160">
        <f t="shared" ref="G60:G62" si="101">E60*F60</f>
        <v>0</v>
      </c>
      <c r="H60" s="158"/>
      <c r="I60" s="159"/>
      <c r="J60" s="179">
        <f t="shared" ref="J60:J62" si="102">H60*I60</f>
        <v>0</v>
      </c>
      <c r="K60" s="246"/>
      <c r="L60" s="159"/>
      <c r="M60" s="179">
        <f t="shared" ref="M60:M62" si="103">K60*L60</f>
        <v>0</v>
      </c>
      <c r="N60" s="158"/>
      <c r="O60" s="159"/>
      <c r="P60" s="179">
        <f t="shared" ref="P60:P62" si="104">N60*O60</f>
        <v>0</v>
      </c>
      <c r="Q60" s="246"/>
      <c r="R60" s="159"/>
      <c r="S60" s="179">
        <f t="shared" ref="S60:S62" si="105">Q60*R60</f>
        <v>0</v>
      </c>
      <c r="T60" s="158"/>
      <c r="U60" s="159"/>
      <c r="V60" s="179">
        <f t="shared" ref="V60:V62" si="106">T60*U60</f>
        <v>0</v>
      </c>
      <c r="W60" s="246"/>
      <c r="X60" s="159"/>
      <c r="Y60" s="179">
        <f t="shared" ref="Y60:Y62" si="107">W60*X60</f>
        <v>0</v>
      </c>
      <c r="Z60" s="158"/>
      <c r="AA60" s="159"/>
      <c r="AB60" s="179">
        <f t="shared" ref="AB60:AB62" si="108">Z60*AA60</f>
        <v>0</v>
      </c>
      <c r="AC60" s="161">
        <f t="shared" si="88"/>
        <v>0</v>
      </c>
      <c r="AD60" s="162">
        <f t="shared" si="89"/>
        <v>0</v>
      </c>
      <c r="AE60" s="222">
        <f t="shared" si="90"/>
        <v>0</v>
      </c>
      <c r="AF60" s="164" t="str">
        <f t="shared" si="91"/>
        <v>#DIV/0!</v>
      </c>
      <c r="AG60" s="165"/>
      <c r="AH60" s="140"/>
      <c r="AI60" s="140"/>
    </row>
    <row r="61" ht="30.0" customHeight="1">
      <c r="A61" s="154" t="s">
        <v>114</v>
      </c>
      <c r="B61" s="155" t="s">
        <v>118</v>
      </c>
      <c r="C61" s="270" t="s">
        <v>146</v>
      </c>
      <c r="D61" s="157" t="s">
        <v>163</v>
      </c>
      <c r="E61" s="158"/>
      <c r="F61" s="159"/>
      <c r="G61" s="160">
        <f t="shared" si="101"/>
        <v>0</v>
      </c>
      <c r="H61" s="158"/>
      <c r="I61" s="159"/>
      <c r="J61" s="179">
        <f t="shared" si="102"/>
        <v>0</v>
      </c>
      <c r="K61" s="246"/>
      <c r="L61" s="159"/>
      <c r="M61" s="179">
        <f t="shared" si="103"/>
        <v>0</v>
      </c>
      <c r="N61" s="158"/>
      <c r="O61" s="159"/>
      <c r="P61" s="179">
        <f t="shared" si="104"/>
        <v>0</v>
      </c>
      <c r="Q61" s="246"/>
      <c r="R61" s="159"/>
      <c r="S61" s="179">
        <f t="shared" si="105"/>
        <v>0</v>
      </c>
      <c r="T61" s="158"/>
      <c r="U61" s="159"/>
      <c r="V61" s="179">
        <f t="shared" si="106"/>
        <v>0</v>
      </c>
      <c r="W61" s="246"/>
      <c r="X61" s="159"/>
      <c r="Y61" s="179">
        <f t="shared" si="107"/>
        <v>0</v>
      </c>
      <c r="Z61" s="158"/>
      <c r="AA61" s="159"/>
      <c r="AB61" s="179">
        <f t="shared" si="108"/>
        <v>0</v>
      </c>
      <c r="AC61" s="161">
        <f t="shared" si="88"/>
        <v>0</v>
      </c>
      <c r="AD61" s="162">
        <f t="shared" si="89"/>
        <v>0</v>
      </c>
      <c r="AE61" s="222">
        <f t="shared" si="90"/>
        <v>0</v>
      </c>
      <c r="AF61" s="164" t="str">
        <f t="shared" si="91"/>
        <v>#DIV/0!</v>
      </c>
      <c r="AG61" s="165"/>
      <c r="AH61" s="140"/>
      <c r="AI61" s="140"/>
    </row>
    <row r="62" ht="30.0" customHeight="1">
      <c r="A62" s="166" t="s">
        <v>114</v>
      </c>
      <c r="B62" s="181" t="s">
        <v>119</v>
      </c>
      <c r="C62" s="271" t="s">
        <v>147</v>
      </c>
      <c r="D62" s="169" t="s">
        <v>163</v>
      </c>
      <c r="E62" s="170"/>
      <c r="F62" s="171"/>
      <c r="G62" s="172">
        <f t="shared" si="101"/>
        <v>0</v>
      </c>
      <c r="H62" s="184"/>
      <c r="I62" s="185"/>
      <c r="J62" s="187">
        <f t="shared" si="102"/>
        <v>0</v>
      </c>
      <c r="K62" s="268"/>
      <c r="L62" s="171"/>
      <c r="M62" s="269">
        <f t="shared" si="103"/>
        <v>0</v>
      </c>
      <c r="N62" s="170"/>
      <c r="O62" s="171"/>
      <c r="P62" s="269">
        <f t="shared" si="104"/>
        <v>0</v>
      </c>
      <c r="Q62" s="268"/>
      <c r="R62" s="171"/>
      <c r="S62" s="269">
        <f t="shared" si="105"/>
        <v>0</v>
      </c>
      <c r="T62" s="170"/>
      <c r="U62" s="171"/>
      <c r="V62" s="269">
        <f t="shared" si="106"/>
        <v>0</v>
      </c>
      <c r="W62" s="268"/>
      <c r="X62" s="171"/>
      <c r="Y62" s="269">
        <f t="shared" si="107"/>
        <v>0</v>
      </c>
      <c r="Z62" s="170"/>
      <c r="AA62" s="171"/>
      <c r="AB62" s="269">
        <f t="shared" si="108"/>
        <v>0</v>
      </c>
      <c r="AC62" s="173">
        <f t="shared" si="88"/>
        <v>0</v>
      </c>
      <c r="AD62" s="174">
        <f t="shared" si="89"/>
        <v>0</v>
      </c>
      <c r="AE62" s="224">
        <f t="shared" si="90"/>
        <v>0</v>
      </c>
      <c r="AF62" s="164" t="str">
        <f t="shared" si="91"/>
        <v>#DIV/0!</v>
      </c>
      <c r="AG62" s="165"/>
      <c r="AH62" s="140"/>
      <c r="AI62" s="140"/>
    </row>
    <row r="63" ht="15.0" customHeight="1">
      <c r="A63" s="141" t="s">
        <v>111</v>
      </c>
      <c r="B63" s="142" t="s">
        <v>164</v>
      </c>
      <c r="C63" s="143" t="s">
        <v>165</v>
      </c>
      <c r="D63" s="144"/>
      <c r="E63" s="145">
        <f t="shared" ref="E63:AB63" si="109">SUM(E64:E66)</f>
        <v>0</v>
      </c>
      <c r="F63" s="146">
        <f t="shared" si="109"/>
        <v>0</v>
      </c>
      <c r="G63" s="147">
        <f t="shared" si="109"/>
        <v>0</v>
      </c>
      <c r="H63" s="145">
        <f t="shared" si="109"/>
        <v>0</v>
      </c>
      <c r="I63" s="146">
        <f t="shared" si="109"/>
        <v>0</v>
      </c>
      <c r="J63" s="178">
        <f t="shared" si="109"/>
        <v>0</v>
      </c>
      <c r="K63" s="244">
        <f t="shared" si="109"/>
        <v>0</v>
      </c>
      <c r="L63" s="146">
        <f t="shared" si="109"/>
        <v>0</v>
      </c>
      <c r="M63" s="178">
        <f t="shared" si="109"/>
        <v>0</v>
      </c>
      <c r="N63" s="145">
        <f t="shared" si="109"/>
        <v>0</v>
      </c>
      <c r="O63" s="146">
        <f t="shared" si="109"/>
        <v>0</v>
      </c>
      <c r="P63" s="178">
        <f t="shared" si="109"/>
        <v>0</v>
      </c>
      <c r="Q63" s="244">
        <f t="shared" si="109"/>
        <v>0</v>
      </c>
      <c r="R63" s="146">
        <f t="shared" si="109"/>
        <v>0</v>
      </c>
      <c r="S63" s="178">
        <f t="shared" si="109"/>
        <v>0</v>
      </c>
      <c r="T63" s="145">
        <f t="shared" si="109"/>
        <v>0</v>
      </c>
      <c r="U63" s="146">
        <f t="shared" si="109"/>
        <v>0</v>
      </c>
      <c r="V63" s="178">
        <f t="shared" si="109"/>
        <v>0</v>
      </c>
      <c r="W63" s="244">
        <f t="shared" si="109"/>
        <v>0</v>
      </c>
      <c r="X63" s="146">
        <f t="shared" si="109"/>
        <v>0</v>
      </c>
      <c r="Y63" s="178">
        <f t="shared" si="109"/>
        <v>0</v>
      </c>
      <c r="Z63" s="145">
        <f t="shared" si="109"/>
        <v>0</v>
      </c>
      <c r="AA63" s="146">
        <f t="shared" si="109"/>
        <v>0</v>
      </c>
      <c r="AB63" s="178">
        <f t="shared" si="109"/>
        <v>0</v>
      </c>
      <c r="AC63" s="148">
        <f t="shared" si="88"/>
        <v>0</v>
      </c>
      <c r="AD63" s="149">
        <f t="shared" si="89"/>
        <v>0</v>
      </c>
      <c r="AE63" s="149">
        <f t="shared" si="90"/>
        <v>0</v>
      </c>
      <c r="AF63" s="188" t="str">
        <f t="shared" si="91"/>
        <v>#DIV/0!</v>
      </c>
      <c r="AG63" s="189"/>
      <c r="AH63" s="153"/>
      <c r="AI63" s="153"/>
    </row>
    <row r="64" ht="41.25" customHeight="1">
      <c r="A64" s="154" t="s">
        <v>114</v>
      </c>
      <c r="B64" s="155" t="s">
        <v>115</v>
      </c>
      <c r="C64" s="270" t="s">
        <v>166</v>
      </c>
      <c r="D64" s="157" t="s">
        <v>167</v>
      </c>
      <c r="E64" s="158"/>
      <c r="F64" s="159"/>
      <c r="G64" s="160">
        <f t="shared" ref="G64:G66" si="110">E64*F64</f>
        <v>0</v>
      </c>
      <c r="H64" s="158"/>
      <c r="I64" s="159"/>
      <c r="J64" s="179">
        <f t="shared" ref="J64:J66" si="111">H64*I64</f>
        <v>0</v>
      </c>
      <c r="K64" s="246"/>
      <c r="L64" s="159"/>
      <c r="M64" s="179">
        <f t="shared" ref="M64:M66" si="112">K64*L64</f>
        <v>0</v>
      </c>
      <c r="N64" s="158"/>
      <c r="O64" s="159"/>
      <c r="P64" s="179">
        <f t="shared" ref="P64:P66" si="113">N64*O64</f>
        <v>0</v>
      </c>
      <c r="Q64" s="246"/>
      <c r="R64" s="159"/>
      <c r="S64" s="179">
        <f t="shared" ref="S64:S66" si="114">Q64*R64</f>
        <v>0</v>
      </c>
      <c r="T64" s="158"/>
      <c r="U64" s="159"/>
      <c r="V64" s="179">
        <f t="shared" ref="V64:V66" si="115">T64*U64</f>
        <v>0</v>
      </c>
      <c r="W64" s="246"/>
      <c r="X64" s="159"/>
      <c r="Y64" s="179">
        <f t="shared" ref="Y64:Y66" si="116">W64*X64</f>
        <v>0</v>
      </c>
      <c r="Z64" s="158"/>
      <c r="AA64" s="159"/>
      <c r="AB64" s="179">
        <f t="shared" ref="AB64:AB66" si="117">Z64*AA64</f>
        <v>0</v>
      </c>
      <c r="AC64" s="161">
        <f t="shared" si="88"/>
        <v>0</v>
      </c>
      <c r="AD64" s="162">
        <f t="shared" si="89"/>
        <v>0</v>
      </c>
      <c r="AE64" s="222">
        <f t="shared" si="90"/>
        <v>0</v>
      </c>
      <c r="AF64" s="164" t="str">
        <f t="shared" si="91"/>
        <v>#DIV/0!</v>
      </c>
      <c r="AG64" s="165"/>
      <c r="AH64" s="140"/>
      <c r="AI64" s="140"/>
    </row>
    <row r="65" ht="41.25" customHeight="1">
      <c r="A65" s="154" t="s">
        <v>114</v>
      </c>
      <c r="B65" s="155" t="s">
        <v>118</v>
      </c>
      <c r="C65" s="270" t="s">
        <v>168</v>
      </c>
      <c r="D65" s="157" t="s">
        <v>167</v>
      </c>
      <c r="E65" s="158"/>
      <c r="F65" s="159"/>
      <c r="G65" s="160">
        <f t="shared" si="110"/>
        <v>0</v>
      </c>
      <c r="H65" s="158"/>
      <c r="I65" s="159"/>
      <c r="J65" s="179">
        <f t="shared" si="111"/>
        <v>0</v>
      </c>
      <c r="K65" s="246"/>
      <c r="L65" s="159"/>
      <c r="M65" s="179">
        <f t="shared" si="112"/>
        <v>0</v>
      </c>
      <c r="N65" s="158"/>
      <c r="O65" s="159"/>
      <c r="P65" s="179">
        <f t="shared" si="113"/>
        <v>0</v>
      </c>
      <c r="Q65" s="246"/>
      <c r="R65" s="159"/>
      <c r="S65" s="179">
        <f t="shared" si="114"/>
        <v>0</v>
      </c>
      <c r="T65" s="158"/>
      <c r="U65" s="159"/>
      <c r="V65" s="179">
        <f t="shared" si="115"/>
        <v>0</v>
      </c>
      <c r="W65" s="246"/>
      <c r="X65" s="159"/>
      <c r="Y65" s="179">
        <f t="shared" si="116"/>
        <v>0</v>
      </c>
      <c r="Z65" s="158"/>
      <c r="AA65" s="159"/>
      <c r="AB65" s="179">
        <f t="shared" si="117"/>
        <v>0</v>
      </c>
      <c r="AC65" s="161">
        <f t="shared" si="88"/>
        <v>0</v>
      </c>
      <c r="AD65" s="162">
        <f t="shared" si="89"/>
        <v>0</v>
      </c>
      <c r="AE65" s="222">
        <f t="shared" si="90"/>
        <v>0</v>
      </c>
      <c r="AF65" s="164" t="str">
        <f t="shared" si="91"/>
        <v>#DIV/0!</v>
      </c>
      <c r="AG65" s="165"/>
      <c r="AH65" s="140"/>
      <c r="AI65" s="140"/>
    </row>
    <row r="66" ht="40.5" customHeight="1">
      <c r="A66" s="166" t="s">
        <v>114</v>
      </c>
      <c r="B66" s="181" t="s">
        <v>119</v>
      </c>
      <c r="C66" s="271" t="s">
        <v>169</v>
      </c>
      <c r="D66" s="169" t="s">
        <v>167</v>
      </c>
      <c r="E66" s="170"/>
      <c r="F66" s="171"/>
      <c r="G66" s="172">
        <f t="shared" si="110"/>
        <v>0</v>
      </c>
      <c r="H66" s="184"/>
      <c r="I66" s="185"/>
      <c r="J66" s="187">
        <f t="shared" si="111"/>
        <v>0</v>
      </c>
      <c r="K66" s="268"/>
      <c r="L66" s="171"/>
      <c r="M66" s="269">
        <f t="shared" si="112"/>
        <v>0</v>
      </c>
      <c r="N66" s="170"/>
      <c r="O66" s="171"/>
      <c r="P66" s="269">
        <f t="shared" si="113"/>
        <v>0</v>
      </c>
      <c r="Q66" s="268"/>
      <c r="R66" s="171"/>
      <c r="S66" s="269">
        <f t="shared" si="114"/>
        <v>0</v>
      </c>
      <c r="T66" s="170"/>
      <c r="U66" s="171"/>
      <c r="V66" s="269">
        <f t="shared" si="115"/>
        <v>0</v>
      </c>
      <c r="W66" s="268"/>
      <c r="X66" s="171"/>
      <c r="Y66" s="269">
        <f t="shared" si="116"/>
        <v>0</v>
      </c>
      <c r="Z66" s="170"/>
      <c r="AA66" s="171"/>
      <c r="AB66" s="269">
        <f t="shared" si="117"/>
        <v>0</v>
      </c>
      <c r="AC66" s="173">
        <f t="shared" si="88"/>
        <v>0</v>
      </c>
      <c r="AD66" s="174">
        <f t="shared" si="89"/>
        <v>0</v>
      </c>
      <c r="AE66" s="224">
        <f t="shared" si="90"/>
        <v>0</v>
      </c>
      <c r="AF66" s="164" t="str">
        <f t="shared" si="91"/>
        <v>#DIV/0!</v>
      </c>
      <c r="AG66" s="165"/>
      <c r="AH66" s="140"/>
      <c r="AI66" s="140"/>
    </row>
    <row r="67" ht="15.75" customHeight="1">
      <c r="A67" s="141" t="s">
        <v>111</v>
      </c>
      <c r="B67" s="142" t="s">
        <v>170</v>
      </c>
      <c r="C67" s="143" t="s">
        <v>171</v>
      </c>
      <c r="D67" s="144"/>
      <c r="E67" s="145">
        <f t="shared" ref="E67:AB67" si="118">SUM(E68:E70)</f>
        <v>0</v>
      </c>
      <c r="F67" s="146">
        <f t="shared" si="118"/>
        <v>0</v>
      </c>
      <c r="G67" s="147">
        <f t="shared" si="118"/>
        <v>0</v>
      </c>
      <c r="H67" s="145">
        <f t="shared" si="118"/>
        <v>0</v>
      </c>
      <c r="I67" s="146">
        <f t="shared" si="118"/>
        <v>0</v>
      </c>
      <c r="J67" s="178">
        <f t="shared" si="118"/>
        <v>0</v>
      </c>
      <c r="K67" s="244">
        <f t="shared" si="118"/>
        <v>0</v>
      </c>
      <c r="L67" s="146">
        <f t="shared" si="118"/>
        <v>0</v>
      </c>
      <c r="M67" s="178">
        <f t="shared" si="118"/>
        <v>0</v>
      </c>
      <c r="N67" s="145">
        <f t="shared" si="118"/>
        <v>0</v>
      </c>
      <c r="O67" s="146">
        <f t="shared" si="118"/>
        <v>0</v>
      </c>
      <c r="P67" s="178">
        <f t="shared" si="118"/>
        <v>0</v>
      </c>
      <c r="Q67" s="244">
        <f t="shared" si="118"/>
        <v>0</v>
      </c>
      <c r="R67" s="146">
        <f t="shared" si="118"/>
        <v>0</v>
      </c>
      <c r="S67" s="178">
        <f t="shared" si="118"/>
        <v>0</v>
      </c>
      <c r="T67" s="145">
        <f t="shared" si="118"/>
        <v>0</v>
      </c>
      <c r="U67" s="146">
        <f t="shared" si="118"/>
        <v>0</v>
      </c>
      <c r="V67" s="178">
        <f t="shared" si="118"/>
        <v>0</v>
      </c>
      <c r="W67" s="244">
        <f t="shared" si="118"/>
        <v>0</v>
      </c>
      <c r="X67" s="146">
        <f t="shared" si="118"/>
        <v>0</v>
      </c>
      <c r="Y67" s="178">
        <f t="shared" si="118"/>
        <v>0</v>
      </c>
      <c r="Z67" s="145">
        <f t="shared" si="118"/>
        <v>0</v>
      </c>
      <c r="AA67" s="146">
        <f t="shared" si="118"/>
        <v>0</v>
      </c>
      <c r="AB67" s="178">
        <f t="shared" si="118"/>
        <v>0</v>
      </c>
      <c r="AC67" s="148">
        <f t="shared" si="88"/>
        <v>0</v>
      </c>
      <c r="AD67" s="149">
        <f t="shared" si="89"/>
        <v>0</v>
      </c>
      <c r="AE67" s="149">
        <f t="shared" si="90"/>
        <v>0</v>
      </c>
      <c r="AF67" s="188" t="str">
        <f t="shared" si="91"/>
        <v>#DIV/0!</v>
      </c>
      <c r="AG67" s="189"/>
      <c r="AH67" s="153"/>
      <c r="AI67" s="153"/>
    </row>
    <row r="68" ht="30.0" customHeight="1">
      <c r="A68" s="154" t="s">
        <v>114</v>
      </c>
      <c r="B68" s="155" t="s">
        <v>115</v>
      </c>
      <c r="C68" s="156" t="s">
        <v>172</v>
      </c>
      <c r="D68" s="157" t="s">
        <v>163</v>
      </c>
      <c r="E68" s="158"/>
      <c r="F68" s="159"/>
      <c r="G68" s="160">
        <f t="shared" ref="G68:G70" si="119">E68*F68</f>
        <v>0</v>
      </c>
      <c r="H68" s="158"/>
      <c r="I68" s="159"/>
      <c r="J68" s="179">
        <f t="shared" ref="J68:J70" si="120">H68*I68</f>
        <v>0</v>
      </c>
      <c r="K68" s="246"/>
      <c r="L68" s="159"/>
      <c r="M68" s="179">
        <f t="shared" ref="M68:M70" si="121">K68*L68</f>
        <v>0</v>
      </c>
      <c r="N68" s="158"/>
      <c r="O68" s="159"/>
      <c r="P68" s="179">
        <f t="shared" ref="P68:P70" si="122">N68*O68</f>
        <v>0</v>
      </c>
      <c r="Q68" s="246"/>
      <c r="R68" s="159"/>
      <c r="S68" s="179">
        <f t="shared" ref="S68:S70" si="123">Q68*R68</f>
        <v>0</v>
      </c>
      <c r="T68" s="158"/>
      <c r="U68" s="159"/>
      <c r="V68" s="179">
        <f t="shared" ref="V68:V70" si="124">T68*U68</f>
        <v>0</v>
      </c>
      <c r="W68" s="246"/>
      <c r="X68" s="159"/>
      <c r="Y68" s="179">
        <f t="shared" ref="Y68:Y70" si="125">W68*X68</f>
        <v>0</v>
      </c>
      <c r="Z68" s="158"/>
      <c r="AA68" s="159"/>
      <c r="AB68" s="179">
        <f t="shared" ref="AB68:AB70" si="126">Z68*AA68</f>
        <v>0</v>
      </c>
      <c r="AC68" s="161">
        <f t="shared" si="88"/>
        <v>0</v>
      </c>
      <c r="AD68" s="162">
        <f t="shared" si="89"/>
        <v>0</v>
      </c>
      <c r="AE68" s="222">
        <f t="shared" si="90"/>
        <v>0</v>
      </c>
      <c r="AF68" s="164" t="str">
        <f t="shared" si="91"/>
        <v>#DIV/0!</v>
      </c>
      <c r="AG68" s="165"/>
      <c r="AH68" s="140"/>
      <c r="AI68" s="140"/>
    </row>
    <row r="69" ht="30.0" customHeight="1">
      <c r="A69" s="154" t="s">
        <v>114</v>
      </c>
      <c r="B69" s="155" t="s">
        <v>118</v>
      </c>
      <c r="C69" s="156" t="s">
        <v>172</v>
      </c>
      <c r="D69" s="157" t="s">
        <v>163</v>
      </c>
      <c r="E69" s="158"/>
      <c r="F69" s="159"/>
      <c r="G69" s="160">
        <f t="shared" si="119"/>
        <v>0</v>
      </c>
      <c r="H69" s="158"/>
      <c r="I69" s="159"/>
      <c r="J69" s="179">
        <f t="shared" si="120"/>
        <v>0</v>
      </c>
      <c r="K69" s="246"/>
      <c r="L69" s="159"/>
      <c r="M69" s="179">
        <f t="shared" si="121"/>
        <v>0</v>
      </c>
      <c r="N69" s="158"/>
      <c r="O69" s="159"/>
      <c r="P69" s="179">
        <f t="shared" si="122"/>
        <v>0</v>
      </c>
      <c r="Q69" s="246"/>
      <c r="R69" s="159"/>
      <c r="S69" s="179">
        <f t="shared" si="123"/>
        <v>0</v>
      </c>
      <c r="T69" s="158"/>
      <c r="U69" s="159"/>
      <c r="V69" s="179">
        <f t="shared" si="124"/>
        <v>0</v>
      </c>
      <c r="W69" s="246"/>
      <c r="X69" s="159"/>
      <c r="Y69" s="179">
        <f t="shared" si="125"/>
        <v>0</v>
      </c>
      <c r="Z69" s="158"/>
      <c r="AA69" s="159"/>
      <c r="AB69" s="179">
        <f t="shared" si="126"/>
        <v>0</v>
      </c>
      <c r="AC69" s="161">
        <f t="shared" si="88"/>
        <v>0</v>
      </c>
      <c r="AD69" s="162">
        <f t="shared" si="89"/>
        <v>0</v>
      </c>
      <c r="AE69" s="222">
        <f t="shared" si="90"/>
        <v>0</v>
      </c>
      <c r="AF69" s="164" t="str">
        <f t="shared" si="91"/>
        <v>#DIV/0!</v>
      </c>
      <c r="AG69" s="165"/>
      <c r="AH69" s="140"/>
      <c r="AI69" s="140"/>
    </row>
    <row r="70" ht="30.0" customHeight="1">
      <c r="A70" s="166" t="s">
        <v>114</v>
      </c>
      <c r="B70" s="167" t="s">
        <v>119</v>
      </c>
      <c r="C70" s="168" t="s">
        <v>172</v>
      </c>
      <c r="D70" s="169" t="s">
        <v>163</v>
      </c>
      <c r="E70" s="170"/>
      <c r="F70" s="171"/>
      <c r="G70" s="172">
        <f t="shared" si="119"/>
        <v>0</v>
      </c>
      <c r="H70" s="184"/>
      <c r="I70" s="185"/>
      <c r="J70" s="187">
        <f t="shared" si="120"/>
        <v>0</v>
      </c>
      <c r="K70" s="268"/>
      <c r="L70" s="171"/>
      <c r="M70" s="269">
        <f t="shared" si="121"/>
        <v>0</v>
      </c>
      <c r="N70" s="170"/>
      <c r="O70" s="171"/>
      <c r="P70" s="269">
        <f t="shared" si="122"/>
        <v>0</v>
      </c>
      <c r="Q70" s="268"/>
      <c r="R70" s="171"/>
      <c r="S70" s="269">
        <f t="shared" si="123"/>
        <v>0</v>
      </c>
      <c r="T70" s="170"/>
      <c r="U70" s="171"/>
      <c r="V70" s="269">
        <f t="shared" si="124"/>
        <v>0</v>
      </c>
      <c r="W70" s="268"/>
      <c r="X70" s="171"/>
      <c r="Y70" s="269">
        <f t="shared" si="125"/>
        <v>0</v>
      </c>
      <c r="Z70" s="170"/>
      <c r="AA70" s="171"/>
      <c r="AB70" s="269">
        <f t="shared" si="126"/>
        <v>0</v>
      </c>
      <c r="AC70" s="173">
        <f t="shared" si="88"/>
        <v>0</v>
      </c>
      <c r="AD70" s="174">
        <f t="shared" si="89"/>
        <v>0</v>
      </c>
      <c r="AE70" s="224">
        <f t="shared" si="90"/>
        <v>0</v>
      </c>
      <c r="AF70" s="164" t="str">
        <f t="shared" si="91"/>
        <v>#DIV/0!</v>
      </c>
      <c r="AG70" s="165"/>
      <c r="AH70" s="140"/>
      <c r="AI70" s="140"/>
    </row>
    <row r="71" ht="15.75" customHeight="1">
      <c r="A71" s="141" t="s">
        <v>111</v>
      </c>
      <c r="B71" s="142" t="s">
        <v>173</v>
      </c>
      <c r="C71" s="143" t="s">
        <v>174</v>
      </c>
      <c r="D71" s="144"/>
      <c r="E71" s="145">
        <f t="shared" ref="E71:AB71" si="127">SUM(E72:E74)</f>
        <v>0</v>
      </c>
      <c r="F71" s="146">
        <f t="shared" si="127"/>
        <v>0</v>
      </c>
      <c r="G71" s="147">
        <f t="shared" si="127"/>
        <v>0</v>
      </c>
      <c r="H71" s="145">
        <f t="shared" si="127"/>
        <v>0</v>
      </c>
      <c r="I71" s="146">
        <f t="shared" si="127"/>
        <v>0</v>
      </c>
      <c r="J71" s="178">
        <f t="shared" si="127"/>
        <v>0</v>
      </c>
      <c r="K71" s="244">
        <f t="shared" si="127"/>
        <v>0</v>
      </c>
      <c r="L71" s="146">
        <f t="shared" si="127"/>
        <v>0</v>
      </c>
      <c r="M71" s="178">
        <f t="shared" si="127"/>
        <v>0</v>
      </c>
      <c r="N71" s="145">
        <f t="shared" si="127"/>
        <v>0</v>
      </c>
      <c r="O71" s="146">
        <f t="shared" si="127"/>
        <v>0</v>
      </c>
      <c r="P71" s="178">
        <f t="shared" si="127"/>
        <v>0</v>
      </c>
      <c r="Q71" s="244">
        <f t="shared" si="127"/>
        <v>0</v>
      </c>
      <c r="R71" s="146">
        <f t="shared" si="127"/>
        <v>0</v>
      </c>
      <c r="S71" s="178">
        <f t="shared" si="127"/>
        <v>0</v>
      </c>
      <c r="T71" s="145">
        <f t="shared" si="127"/>
        <v>0</v>
      </c>
      <c r="U71" s="146">
        <f t="shared" si="127"/>
        <v>0</v>
      </c>
      <c r="V71" s="178">
        <f t="shared" si="127"/>
        <v>0</v>
      </c>
      <c r="W71" s="244">
        <f t="shared" si="127"/>
        <v>0</v>
      </c>
      <c r="X71" s="146">
        <f t="shared" si="127"/>
        <v>0</v>
      </c>
      <c r="Y71" s="178">
        <f t="shared" si="127"/>
        <v>0</v>
      </c>
      <c r="Z71" s="145">
        <f t="shared" si="127"/>
        <v>0</v>
      </c>
      <c r="AA71" s="146">
        <f t="shared" si="127"/>
        <v>0</v>
      </c>
      <c r="AB71" s="178">
        <f t="shared" si="127"/>
        <v>0</v>
      </c>
      <c r="AC71" s="148">
        <f t="shared" si="88"/>
        <v>0</v>
      </c>
      <c r="AD71" s="149">
        <f t="shared" si="89"/>
        <v>0</v>
      </c>
      <c r="AE71" s="149">
        <f t="shared" si="90"/>
        <v>0</v>
      </c>
      <c r="AF71" s="188" t="str">
        <f t="shared" si="91"/>
        <v>#DIV/0!</v>
      </c>
      <c r="AG71" s="189"/>
      <c r="AH71" s="153"/>
      <c r="AI71" s="153"/>
    </row>
    <row r="72" ht="30.0" customHeight="1">
      <c r="A72" s="154" t="s">
        <v>114</v>
      </c>
      <c r="B72" s="155" t="s">
        <v>115</v>
      </c>
      <c r="C72" s="156" t="s">
        <v>172</v>
      </c>
      <c r="D72" s="157" t="s">
        <v>163</v>
      </c>
      <c r="E72" s="158"/>
      <c r="F72" s="159"/>
      <c r="G72" s="160">
        <f t="shared" ref="G72:G74" si="128">E72*F72</f>
        <v>0</v>
      </c>
      <c r="H72" s="158"/>
      <c r="I72" s="159"/>
      <c r="J72" s="179">
        <f t="shared" ref="J72:J74" si="129">H72*I72</f>
        <v>0</v>
      </c>
      <c r="K72" s="246"/>
      <c r="L72" s="159"/>
      <c r="M72" s="179">
        <f t="shared" ref="M72:M74" si="130">K72*L72</f>
        <v>0</v>
      </c>
      <c r="N72" s="158"/>
      <c r="O72" s="159"/>
      <c r="P72" s="179">
        <f t="shared" ref="P72:P74" si="131">N72*O72</f>
        <v>0</v>
      </c>
      <c r="Q72" s="246"/>
      <c r="R72" s="159"/>
      <c r="S72" s="179">
        <f t="shared" ref="S72:S74" si="132">Q72*R72</f>
        <v>0</v>
      </c>
      <c r="T72" s="158"/>
      <c r="U72" s="159"/>
      <c r="V72" s="179">
        <f t="shared" ref="V72:V74" si="133">T72*U72</f>
        <v>0</v>
      </c>
      <c r="W72" s="246"/>
      <c r="X72" s="159"/>
      <c r="Y72" s="179">
        <f t="shared" ref="Y72:Y74" si="134">W72*X72</f>
        <v>0</v>
      </c>
      <c r="Z72" s="158"/>
      <c r="AA72" s="159"/>
      <c r="AB72" s="179">
        <f t="shared" ref="AB72:AB74" si="135">Z72*AA72</f>
        <v>0</v>
      </c>
      <c r="AC72" s="161">
        <f t="shared" si="88"/>
        <v>0</v>
      </c>
      <c r="AD72" s="162">
        <f t="shared" si="89"/>
        <v>0</v>
      </c>
      <c r="AE72" s="222">
        <f t="shared" si="90"/>
        <v>0</v>
      </c>
      <c r="AF72" s="164" t="str">
        <f t="shared" si="91"/>
        <v>#DIV/0!</v>
      </c>
      <c r="AG72" s="165"/>
      <c r="AH72" s="140"/>
      <c r="AI72" s="140"/>
    </row>
    <row r="73" ht="30.0" customHeight="1">
      <c r="A73" s="154" t="s">
        <v>114</v>
      </c>
      <c r="B73" s="155" t="s">
        <v>118</v>
      </c>
      <c r="C73" s="156" t="s">
        <v>172</v>
      </c>
      <c r="D73" s="157" t="s">
        <v>163</v>
      </c>
      <c r="E73" s="158"/>
      <c r="F73" s="159"/>
      <c r="G73" s="160">
        <f t="shared" si="128"/>
        <v>0</v>
      </c>
      <c r="H73" s="158"/>
      <c r="I73" s="159"/>
      <c r="J73" s="179">
        <f t="shared" si="129"/>
        <v>0</v>
      </c>
      <c r="K73" s="246"/>
      <c r="L73" s="159"/>
      <c r="M73" s="179">
        <f t="shared" si="130"/>
        <v>0</v>
      </c>
      <c r="N73" s="158"/>
      <c r="O73" s="159"/>
      <c r="P73" s="179">
        <f t="shared" si="131"/>
        <v>0</v>
      </c>
      <c r="Q73" s="246"/>
      <c r="R73" s="159"/>
      <c r="S73" s="179">
        <f t="shared" si="132"/>
        <v>0</v>
      </c>
      <c r="T73" s="158"/>
      <c r="U73" s="159"/>
      <c r="V73" s="179">
        <f t="shared" si="133"/>
        <v>0</v>
      </c>
      <c r="W73" s="246"/>
      <c r="X73" s="159"/>
      <c r="Y73" s="179">
        <f t="shared" si="134"/>
        <v>0</v>
      </c>
      <c r="Z73" s="158"/>
      <c r="AA73" s="159"/>
      <c r="AB73" s="179">
        <f t="shared" si="135"/>
        <v>0</v>
      </c>
      <c r="AC73" s="161">
        <f t="shared" si="88"/>
        <v>0</v>
      </c>
      <c r="AD73" s="162">
        <f t="shared" si="89"/>
        <v>0</v>
      </c>
      <c r="AE73" s="222">
        <f t="shared" si="90"/>
        <v>0</v>
      </c>
      <c r="AF73" s="164" t="str">
        <f t="shared" si="91"/>
        <v>#DIV/0!</v>
      </c>
      <c r="AG73" s="165"/>
      <c r="AH73" s="140"/>
      <c r="AI73" s="140"/>
    </row>
    <row r="74" ht="30.0" customHeight="1">
      <c r="A74" s="166" t="s">
        <v>114</v>
      </c>
      <c r="B74" s="167" t="s">
        <v>119</v>
      </c>
      <c r="C74" s="168" t="s">
        <v>172</v>
      </c>
      <c r="D74" s="169" t="s">
        <v>163</v>
      </c>
      <c r="E74" s="170"/>
      <c r="F74" s="171"/>
      <c r="G74" s="172">
        <f t="shared" si="128"/>
        <v>0</v>
      </c>
      <c r="H74" s="184"/>
      <c r="I74" s="185"/>
      <c r="J74" s="187">
        <f t="shared" si="129"/>
        <v>0</v>
      </c>
      <c r="K74" s="268"/>
      <c r="L74" s="171"/>
      <c r="M74" s="269">
        <f t="shared" si="130"/>
        <v>0</v>
      </c>
      <c r="N74" s="170"/>
      <c r="O74" s="171"/>
      <c r="P74" s="269">
        <f t="shared" si="131"/>
        <v>0</v>
      </c>
      <c r="Q74" s="268"/>
      <c r="R74" s="171"/>
      <c r="S74" s="269">
        <f t="shared" si="132"/>
        <v>0</v>
      </c>
      <c r="T74" s="170"/>
      <c r="U74" s="171"/>
      <c r="V74" s="269">
        <f t="shared" si="133"/>
        <v>0</v>
      </c>
      <c r="W74" s="268"/>
      <c r="X74" s="171"/>
      <c r="Y74" s="269">
        <f t="shared" si="134"/>
        <v>0</v>
      </c>
      <c r="Z74" s="170"/>
      <c r="AA74" s="171"/>
      <c r="AB74" s="269">
        <f t="shared" si="135"/>
        <v>0</v>
      </c>
      <c r="AC74" s="173">
        <f t="shared" si="88"/>
        <v>0</v>
      </c>
      <c r="AD74" s="174">
        <f t="shared" si="89"/>
        <v>0</v>
      </c>
      <c r="AE74" s="224">
        <f t="shared" si="90"/>
        <v>0</v>
      </c>
      <c r="AF74" s="190" t="str">
        <f t="shared" si="91"/>
        <v>#DIV/0!</v>
      </c>
      <c r="AG74" s="191"/>
      <c r="AH74" s="140"/>
      <c r="AI74" s="140"/>
    </row>
    <row r="75" ht="15.0" customHeight="1">
      <c r="A75" s="226" t="s">
        <v>175</v>
      </c>
      <c r="B75" s="227"/>
      <c r="C75" s="228"/>
      <c r="D75" s="229"/>
      <c r="E75" s="230">
        <f t="shared" ref="E75:AD75" si="136">E71+E67+E63+E59+E55</f>
        <v>0</v>
      </c>
      <c r="F75" s="231">
        <f t="shared" si="136"/>
        <v>0</v>
      </c>
      <c r="G75" s="232">
        <f t="shared" si="136"/>
        <v>0</v>
      </c>
      <c r="H75" s="196">
        <f t="shared" si="136"/>
        <v>0</v>
      </c>
      <c r="I75" s="198">
        <f t="shared" si="136"/>
        <v>0</v>
      </c>
      <c r="J75" s="249">
        <f t="shared" si="136"/>
        <v>0</v>
      </c>
      <c r="K75" s="233">
        <f t="shared" si="136"/>
        <v>0</v>
      </c>
      <c r="L75" s="231">
        <f t="shared" si="136"/>
        <v>0</v>
      </c>
      <c r="M75" s="234">
        <f t="shared" si="136"/>
        <v>0</v>
      </c>
      <c r="N75" s="230">
        <f t="shared" si="136"/>
        <v>0</v>
      </c>
      <c r="O75" s="231">
        <f t="shared" si="136"/>
        <v>0</v>
      </c>
      <c r="P75" s="234">
        <f t="shared" si="136"/>
        <v>0</v>
      </c>
      <c r="Q75" s="233">
        <f t="shared" si="136"/>
        <v>0</v>
      </c>
      <c r="R75" s="231">
        <f t="shared" si="136"/>
        <v>0</v>
      </c>
      <c r="S75" s="234">
        <f t="shared" si="136"/>
        <v>0</v>
      </c>
      <c r="T75" s="230">
        <f t="shared" si="136"/>
        <v>0</v>
      </c>
      <c r="U75" s="231">
        <f t="shared" si="136"/>
        <v>0</v>
      </c>
      <c r="V75" s="234">
        <f t="shared" si="136"/>
        <v>0</v>
      </c>
      <c r="W75" s="233">
        <f t="shared" si="136"/>
        <v>0</v>
      </c>
      <c r="X75" s="231">
        <f t="shared" si="136"/>
        <v>0</v>
      </c>
      <c r="Y75" s="234">
        <f t="shared" si="136"/>
        <v>0</v>
      </c>
      <c r="Z75" s="230">
        <f t="shared" si="136"/>
        <v>0</v>
      </c>
      <c r="AA75" s="231">
        <f t="shared" si="136"/>
        <v>0</v>
      </c>
      <c r="AB75" s="234">
        <f t="shared" si="136"/>
        <v>0</v>
      </c>
      <c r="AC75" s="196">
        <f t="shared" si="136"/>
        <v>0</v>
      </c>
      <c r="AD75" s="201">
        <f t="shared" si="136"/>
        <v>0</v>
      </c>
      <c r="AE75" s="196">
        <f t="shared" si="90"/>
        <v>0</v>
      </c>
      <c r="AF75" s="202" t="str">
        <f t="shared" si="91"/>
        <v>#DIV/0!</v>
      </c>
      <c r="AG75" s="203"/>
      <c r="AH75" s="140"/>
      <c r="AI75" s="140"/>
    </row>
    <row r="76" ht="15.75" customHeight="1">
      <c r="A76" s="252" t="s">
        <v>109</v>
      </c>
      <c r="B76" s="272" t="s">
        <v>30</v>
      </c>
      <c r="C76" s="206" t="s">
        <v>176</v>
      </c>
      <c r="D76" s="240"/>
      <c r="E76" s="130"/>
      <c r="F76" s="131"/>
      <c r="G76" s="131"/>
      <c r="H76" s="130"/>
      <c r="I76" s="131"/>
      <c r="J76" s="135"/>
      <c r="K76" s="131"/>
      <c r="L76" s="131"/>
      <c r="M76" s="135"/>
      <c r="N76" s="130"/>
      <c r="O76" s="131"/>
      <c r="P76" s="135"/>
      <c r="Q76" s="131"/>
      <c r="R76" s="131"/>
      <c r="S76" s="135"/>
      <c r="T76" s="130"/>
      <c r="U76" s="131"/>
      <c r="V76" s="135"/>
      <c r="W76" s="131"/>
      <c r="X76" s="131"/>
      <c r="Y76" s="135"/>
      <c r="Z76" s="130"/>
      <c r="AA76" s="131"/>
      <c r="AB76" s="135"/>
      <c r="AC76" s="273"/>
      <c r="AD76" s="273"/>
      <c r="AE76" s="274">
        <f t="shared" si="90"/>
        <v>0</v>
      </c>
      <c r="AF76" s="275" t="str">
        <f t="shared" si="91"/>
        <v>#DIV/0!</v>
      </c>
      <c r="AG76" s="276"/>
      <c r="AH76" s="140"/>
      <c r="AI76" s="140"/>
    </row>
    <row r="77" ht="48.0" customHeight="1">
      <c r="A77" s="141" t="s">
        <v>111</v>
      </c>
      <c r="B77" s="142" t="s">
        <v>177</v>
      </c>
      <c r="C77" s="211" t="s">
        <v>178</v>
      </c>
      <c r="D77" s="220"/>
      <c r="E77" s="241">
        <f t="shared" ref="E77:AB77" si="137">SUM(E78:E80)</f>
        <v>0</v>
      </c>
      <c r="F77" s="242">
        <f t="shared" si="137"/>
        <v>0</v>
      </c>
      <c r="G77" s="243">
        <f t="shared" si="137"/>
        <v>0</v>
      </c>
      <c r="H77" s="145">
        <f t="shared" si="137"/>
        <v>0</v>
      </c>
      <c r="I77" s="146">
        <f t="shared" si="137"/>
        <v>0</v>
      </c>
      <c r="J77" s="178">
        <f t="shared" si="137"/>
        <v>0</v>
      </c>
      <c r="K77" s="254">
        <f t="shared" si="137"/>
        <v>0</v>
      </c>
      <c r="L77" s="242">
        <f t="shared" si="137"/>
        <v>0</v>
      </c>
      <c r="M77" s="255">
        <f t="shared" si="137"/>
        <v>0</v>
      </c>
      <c r="N77" s="241">
        <f t="shared" si="137"/>
        <v>0</v>
      </c>
      <c r="O77" s="242">
        <f t="shared" si="137"/>
        <v>0</v>
      </c>
      <c r="P77" s="255">
        <f t="shared" si="137"/>
        <v>0</v>
      </c>
      <c r="Q77" s="254">
        <f t="shared" si="137"/>
        <v>0</v>
      </c>
      <c r="R77" s="242">
        <f t="shared" si="137"/>
        <v>0</v>
      </c>
      <c r="S77" s="255">
        <f t="shared" si="137"/>
        <v>0</v>
      </c>
      <c r="T77" s="241">
        <f t="shared" si="137"/>
        <v>0</v>
      </c>
      <c r="U77" s="242">
        <f t="shared" si="137"/>
        <v>0</v>
      </c>
      <c r="V77" s="255">
        <f t="shared" si="137"/>
        <v>0</v>
      </c>
      <c r="W77" s="254">
        <f t="shared" si="137"/>
        <v>0</v>
      </c>
      <c r="X77" s="242">
        <f t="shared" si="137"/>
        <v>0</v>
      </c>
      <c r="Y77" s="255">
        <f t="shared" si="137"/>
        <v>0</v>
      </c>
      <c r="Z77" s="241">
        <f t="shared" si="137"/>
        <v>0</v>
      </c>
      <c r="AA77" s="242">
        <f t="shared" si="137"/>
        <v>0</v>
      </c>
      <c r="AB77" s="255">
        <f t="shared" si="137"/>
        <v>0</v>
      </c>
      <c r="AC77" s="148">
        <f t="shared" ref="AC77:AC81" si="138">G77+M77+S77+Y77</f>
        <v>0</v>
      </c>
      <c r="AD77" s="149">
        <f t="shared" ref="AD77:AD81" si="139">J77+P77+V77+AB77</f>
        <v>0</v>
      </c>
      <c r="AE77" s="149">
        <f t="shared" si="90"/>
        <v>0</v>
      </c>
      <c r="AF77" s="188" t="str">
        <f t="shared" si="91"/>
        <v>#DIV/0!</v>
      </c>
      <c r="AG77" s="189"/>
      <c r="AH77" s="153"/>
      <c r="AI77" s="153"/>
    </row>
    <row r="78" ht="36.0" customHeight="1">
      <c r="A78" s="154" t="s">
        <v>114</v>
      </c>
      <c r="B78" s="155" t="s">
        <v>115</v>
      </c>
      <c r="C78" s="156" t="s">
        <v>179</v>
      </c>
      <c r="D78" s="157" t="s">
        <v>180</v>
      </c>
      <c r="E78" s="158"/>
      <c r="F78" s="159"/>
      <c r="G78" s="160">
        <f t="shared" ref="G78:G80" si="140">E78*F78</f>
        <v>0</v>
      </c>
      <c r="H78" s="158"/>
      <c r="I78" s="159"/>
      <c r="J78" s="179">
        <f t="shared" ref="J78:J80" si="141">H78*I78</f>
        <v>0</v>
      </c>
      <c r="K78" s="246"/>
      <c r="L78" s="159"/>
      <c r="M78" s="179">
        <f t="shared" ref="M78:M80" si="142">K78*L78</f>
        <v>0</v>
      </c>
      <c r="N78" s="158"/>
      <c r="O78" s="159"/>
      <c r="P78" s="179">
        <f t="shared" ref="P78:P80" si="143">N78*O78</f>
        <v>0</v>
      </c>
      <c r="Q78" s="246"/>
      <c r="R78" s="159"/>
      <c r="S78" s="179">
        <f t="shared" ref="S78:S80" si="144">Q78*R78</f>
        <v>0</v>
      </c>
      <c r="T78" s="158"/>
      <c r="U78" s="159"/>
      <c r="V78" s="179">
        <f t="shared" ref="V78:V80" si="145">T78*U78</f>
        <v>0</v>
      </c>
      <c r="W78" s="246"/>
      <c r="X78" s="159"/>
      <c r="Y78" s="179">
        <f t="shared" ref="Y78:Y80" si="146">W78*X78</f>
        <v>0</v>
      </c>
      <c r="Z78" s="158"/>
      <c r="AA78" s="159"/>
      <c r="AB78" s="179">
        <f t="shared" ref="AB78:AB80" si="147">Z78*AA78</f>
        <v>0</v>
      </c>
      <c r="AC78" s="161">
        <f t="shared" si="138"/>
        <v>0</v>
      </c>
      <c r="AD78" s="162">
        <f t="shared" si="139"/>
        <v>0</v>
      </c>
      <c r="AE78" s="222">
        <f t="shared" si="90"/>
        <v>0</v>
      </c>
      <c r="AF78" s="164" t="str">
        <f t="shared" si="91"/>
        <v>#DIV/0!</v>
      </c>
      <c r="AG78" s="165"/>
      <c r="AH78" s="140"/>
      <c r="AI78" s="140"/>
    </row>
    <row r="79" ht="33.75" customHeight="1">
      <c r="A79" s="154" t="s">
        <v>114</v>
      </c>
      <c r="B79" s="155" t="s">
        <v>118</v>
      </c>
      <c r="C79" s="156" t="s">
        <v>179</v>
      </c>
      <c r="D79" s="157" t="s">
        <v>180</v>
      </c>
      <c r="E79" s="158"/>
      <c r="F79" s="159"/>
      <c r="G79" s="160">
        <f t="shared" si="140"/>
        <v>0</v>
      </c>
      <c r="H79" s="158"/>
      <c r="I79" s="159"/>
      <c r="J79" s="179">
        <f t="shared" si="141"/>
        <v>0</v>
      </c>
      <c r="K79" s="246"/>
      <c r="L79" s="159"/>
      <c r="M79" s="179">
        <f t="shared" si="142"/>
        <v>0</v>
      </c>
      <c r="N79" s="158"/>
      <c r="O79" s="159"/>
      <c r="P79" s="179">
        <f t="shared" si="143"/>
        <v>0</v>
      </c>
      <c r="Q79" s="246"/>
      <c r="R79" s="159"/>
      <c r="S79" s="179">
        <f t="shared" si="144"/>
        <v>0</v>
      </c>
      <c r="T79" s="158"/>
      <c r="U79" s="159"/>
      <c r="V79" s="179">
        <f t="shared" si="145"/>
        <v>0</v>
      </c>
      <c r="W79" s="246"/>
      <c r="X79" s="159"/>
      <c r="Y79" s="179">
        <f t="shared" si="146"/>
        <v>0</v>
      </c>
      <c r="Z79" s="158"/>
      <c r="AA79" s="159"/>
      <c r="AB79" s="179">
        <f t="shared" si="147"/>
        <v>0</v>
      </c>
      <c r="AC79" s="161">
        <f t="shared" si="138"/>
        <v>0</v>
      </c>
      <c r="AD79" s="162">
        <f t="shared" si="139"/>
        <v>0</v>
      </c>
      <c r="AE79" s="222">
        <f t="shared" si="90"/>
        <v>0</v>
      </c>
      <c r="AF79" s="164" t="str">
        <f t="shared" si="91"/>
        <v>#DIV/0!</v>
      </c>
      <c r="AG79" s="165"/>
      <c r="AH79" s="140"/>
      <c r="AI79" s="140"/>
    </row>
    <row r="80" ht="33.0" customHeight="1">
      <c r="A80" s="180" t="s">
        <v>114</v>
      </c>
      <c r="B80" s="181" t="s">
        <v>119</v>
      </c>
      <c r="C80" s="182" t="s">
        <v>179</v>
      </c>
      <c r="D80" s="183" t="s">
        <v>180</v>
      </c>
      <c r="E80" s="184"/>
      <c r="F80" s="185"/>
      <c r="G80" s="186">
        <f t="shared" si="140"/>
        <v>0</v>
      </c>
      <c r="H80" s="184"/>
      <c r="I80" s="185"/>
      <c r="J80" s="187">
        <f t="shared" si="141"/>
        <v>0</v>
      </c>
      <c r="K80" s="248"/>
      <c r="L80" s="185"/>
      <c r="M80" s="187">
        <f t="shared" si="142"/>
        <v>0</v>
      </c>
      <c r="N80" s="184"/>
      <c r="O80" s="185"/>
      <c r="P80" s="187">
        <f t="shared" si="143"/>
        <v>0</v>
      </c>
      <c r="Q80" s="248"/>
      <c r="R80" s="185"/>
      <c r="S80" s="187">
        <f t="shared" si="144"/>
        <v>0</v>
      </c>
      <c r="T80" s="184"/>
      <c r="U80" s="185"/>
      <c r="V80" s="187">
        <f t="shared" si="145"/>
        <v>0</v>
      </c>
      <c r="W80" s="248"/>
      <c r="X80" s="185"/>
      <c r="Y80" s="187">
        <f t="shared" si="146"/>
        <v>0</v>
      </c>
      <c r="Z80" s="184"/>
      <c r="AA80" s="185"/>
      <c r="AB80" s="187">
        <f t="shared" si="147"/>
        <v>0</v>
      </c>
      <c r="AC80" s="277">
        <f t="shared" si="138"/>
        <v>0</v>
      </c>
      <c r="AD80" s="278">
        <f t="shared" si="139"/>
        <v>0</v>
      </c>
      <c r="AE80" s="279">
        <f t="shared" si="90"/>
        <v>0</v>
      </c>
      <c r="AF80" s="164" t="str">
        <f t="shared" si="91"/>
        <v>#DIV/0!</v>
      </c>
      <c r="AG80" s="165"/>
      <c r="AH80" s="140"/>
      <c r="AI80" s="140"/>
    </row>
    <row r="81" ht="15.0" customHeight="1">
      <c r="A81" s="226" t="s">
        <v>181</v>
      </c>
      <c r="B81" s="227"/>
      <c r="C81" s="228"/>
      <c r="D81" s="229"/>
      <c r="E81" s="230">
        <f t="shared" ref="E81:AB81" si="148">E77</f>
        <v>0</v>
      </c>
      <c r="F81" s="231">
        <f t="shared" si="148"/>
        <v>0</v>
      </c>
      <c r="G81" s="232">
        <f t="shared" si="148"/>
        <v>0</v>
      </c>
      <c r="H81" s="196">
        <f t="shared" si="148"/>
        <v>0</v>
      </c>
      <c r="I81" s="198">
        <f t="shared" si="148"/>
        <v>0</v>
      </c>
      <c r="J81" s="249">
        <f t="shared" si="148"/>
        <v>0</v>
      </c>
      <c r="K81" s="233">
        <f t="shared" si="148"/>
        <v>0</v>
      </c>
      <c r="L81" s="231">
        <f t="shared" si="148"/>
        <v>0</v>
      </c>
      <c r="M81" s="234">
        <f t="shared" si="148"/>
        <v>0</v>
      </c>
      <c r="N81" s="230">
        <f t="shared" si="148"/>
        <v>0</v>
      </c>
      <c r="O81" s="231">
        <f t="shared" si="148"/>
        <v>0</v>
      </c>
      <c r="P81" s="234">
        <f t="shared" si="148"/>
        <v>0</v>
      </c>
      <c r="Q81" s="233">
        <f t="shared" si="148"/>
        <v>0</v>
      </c>
      <c r="R81" s="231">
        <f t="shared" si="148"/>
        <v>0</v>
      </c>
      <c r="S81" s="234">
        <f t="shared" si="148"/>
        <v>0</v>
      </c>
      <c r="T81" s="230">
        <f t="shared" si="148"/>
        <v>0</v>
      </c>
      <c r="U81" s="231">
        <f t="shared" si="148"/>
        <v>0</v>
      </c>
      <c r="V81" s="234">
        <f t="shared" si="148"/>
        <v>0</v>
      </c>
      <c r="W81" s="233">
        <f t="shared" si="148"/>
        <v>0</v>
      </c>
      <c r="X81" s="231">
        <f t="shared" si="148"/>
        <v>0</v>
      </c>
      <c r="Y81" s="234">
        <f t="shared" si="148"/>
        <v>0</v>
      </c>
      <c r="Z81" s="230">
        <f t="shared" si="148"/>
        <v>0</v>
      </c>
      <c r="AA81" s="231">
        <f t="shared" si="148"/>
        <v>0</v>
      </c>
      <c r="AB81" s="234">
        <f t="shared" si="148"/>
        <v>0</v>
      </c>
      <c r="AC81" s="230">
        <f t="shared" si="138"/>
        <v>0</v>
      </c>
      <c r="AD81" s="235">
        <f t="shared" si="139"/>
        <v>0</v>
      </c>
      <c r="AE81" s="234">
        <f t="shared" si="90"/>
        <v>0</v>
      </c>
      <c r="AF81" s="236" t="str">
        <f t="shared" si="91"/>
        <v>#DIV/0!</v>
      </c>
      <c r="AG81" s="237"/>
      <c r="AH81" s="140"/>
      <c r="AI81" s="140"/>
    </row>
    <row r="82" ht="15.75" customHeight="1">
      <c r="A82" s="252" t="s">
        <v>109</v>
      </c>
      <c r="B82" s="272" t="s">
        <v>31</v>
      </c>
      <c r="C82" s="206" t="s">
        <v>182</v>
      </c>
      <c r="D82" s="280"/>
      <c r="E82" s="281"/>
      <c r="F82" s="282"/>
      <c r="G82" s="282"/>
      <c r="H82" s="130"/>
      <c r="I82" s="131"/>
      <c r="J82" s="135"/>
      <c r="K82" s="282"/>
      <c r="L82" s="282"/>
      <c r="M82" s="283"/>
      <c r="N82" s="281"/>
      <c r="O82" s="282"/>
      <c r="P82" s="283"/>
      <c r="Q82" s="282"/>
      <c r="R82" s="282"/>
      <c r="S82" s="283"/>
      <c r="T82" s="281"/>
      <c r="U82" s="282"/>
      <c r="V82" s="283"/>
      <c r="W82" s="282"/>
      <c r="X82" s="282"/>
      <c r="Y82" s="283"/>
      <c r="Z82" s="281"/>
      <c r="AA82" s="282"/>
      <c r="AB82" s="282"/>
      <c r="AC82" s="136"/>
      <c r="AD82" s="137"/>
      <c r="AE82" s="137"/>
      <c r="AF82" s="138"/>
      <c r="AG82" s="139"/>
      <c r="AH82" s="140"/>
      <c r="AI82" s="140"/>
    </row>
    <row r="83" ht="24.75" customHeight="1">
      <c r="A83" s="141" t="s">
        <v>111</v>
      </c>
      <c r="B83" s="142" t="s">
        <v>183</v>
      </c>
      <c r="C83" s="284" t="s">
        <v>184</v>
      </c>
      <c r="D83" s="220"/>
      <c r="E83" s="241">
        <f t="shared" ref="E83:AB83" si="149">SUM(E84:E86)</f>
        <v>0</v>
      </c>
      <c r="F83" s="242">
        <f t="shared" si="149"/>
        <v>0</v>
      </c>
      <c r="G83" s="243">
        <f t="shared" si="149"/>
        <v>0</v>
      </c>
      <c r="H83" s="145">
        <f t="shared" si="149"/>
        <v>0</v>
      </c>
      <c r="I83" s="146">
        <f t="shared" si="149"/>
        <v>0</v>
      </c>
      <c r="J83" s="178">
        <f t="shared" si="149"/>
        <v>0</v>
      </c>
      <c r="K83" s="254">
        <f t="shared" si="149"/>
        <v>0</v>
      </c>
      <c r="L83" s="242">
        <f t="shared" si="149"/>
        <v>0</v>
      </c>
      <c r="M83" s="255">
        <f t="shared" si="149"/>
        <v>0</v>
      </c>
      <c r="N83" s="241">
        <f t="shared" si="149"/>
        <v>0</v>
      </c>
      <c r="O83" s="242">
        <f t="shared" si="149"/>
        <v>0</v>
      </c>
      <c r="P83" s="255">
        <f t="shared" si="149"/>
        <v>0</v>
      </c>
      <c r="Q83" s="254">
        <f t="shared" si="149"/>
        <v>0</v>
      </c>
      <c r="R83" s="242">
        <f t="shared" si="149"/>
        <v>0</v>
      </c>
      <c r="S83" s="255">
        <f t="shared" si="149"/>
        <v>0</v>
      </c>
      <c r="T83" s="241">
        <f t="shared" si="149"/>
        <v>0</v>
      </c>
      <c r="U83" s="242">
        <f t="shared" si="149"/>
        <v>0</v>
      </c>
      <c r="V83" s="255">
        <f t="shared" si="149"/>
        <v>0</v>
      </c>
      <c r="W83" s="254">
        <f t="shared" si="149"/>
        <v>0</v>
      </c>
      <c r="X83" s="242">
        <f t="shared" si="149"/>
        <v>0</v>
      </c>
      <c r="Y83" s="255">
        <f t="shared" si="149"/>
        <v>0</v>
      </c>
      <c r="Z83" s="241">
        <f t="shared" si="149"/>
        <v>0</v>
      </c>
      <c r="AA83" s="242">
        <f t="shared" si="149"/>
        <v>0</v>
      </c>
      <c r="AB83" s="255">
        <f t="shared" si="149"/>
        <v>0</v>
      </c>
      <c r="AC83" s="148">
        <f t="shared" ref="AC83:AC95" si="150">G83+M83+S83+Y83</f>
        <v>0</v>
      </c>
      <c r="AD83" s="149">
        <f t="shared" ref="AD83:AD95" si="151">J83+P83+V83+AB83</f>
        <v>0</v>
      </c>
      <c r="AE83" s="149">
        <f t="shared" ref="AE83:AE95" si="152">AC83-AD83</f>
        <v>0</v>
      </c>
      <c r="AF83" s="151" t="str">
        <f t="shared" ref="AF83:AF95" si="153">AE83/AC83</f>
        <v>#DIV/0!</v>
      </c>
      <c r="AG83" s="152"/>
      <c r="AH83" s="153"/>
      <c r="AI83" s="153"/>
    </row>
    <row r="84" ht="24.0" customHeight="1">
      <c r="A84" s="154" t="s">
        <v>114</v>
      </c>
      <c r="B84" s="155" t="s">
        <v>115</v>
      </c>
      <c r="C84" s="156" t="s">
        <v>185</v>
      </c>
      <c r="D84" s="157" t="s">
        <v>134</v>
      </c>
      <c r="E84" s="158"/>
      <c r="F84" s="159"/>
      <c r="G84" s="160">
        <f t="shared" ref="G84:G86" si="154">E84*F84</f>
        <v>0</v>
      </c>
      <c r="H84" s="158"/>
      <c r="I84" s="159"/>
      <c r="J84" s="179">
        <f t="shared" ref="J84:J86" si="155">H84*I84</f>
        <v>0</v>
      </c>
      <c r="K84" s="246"/>
      <c r="L84" s="159"/>
      <c r="M84" s="179">
        <f t="shared" ref="M84:M86" si="156">K84*L84</f>
        <v>0</v>
      </c>
      <c r="N84" s="158"/>
      <c r="O84" s="159"/>
      <c r="P84" s="179">
        <f t="shared" ref="P84:P86" si="157">N84*O84</f>
        <v>0</v>
      </c>
      <c r="Q84" s="246"/>
      <c r="R84" s="159"/>
      <c r="S84" s="179">
        <f t="shared" ref="S84:S86" si="158">Q84*R84</f>
        <v>0</v>
      </c>
      <c r="T84" s="158"/>
      <c r="U84" s="159"/>
      <c r="V84" s="179">
        <f t="shared" ref="V84:V86" si="159">T84*U84</f>
        <v>0</v>
      </c>
      <c r="W84" s="246"/>
      <c r="X84" s="159"/>
      <c r="Y84" s="179">
        <f t="shared" ref="Y84:Y86" si="160">W84*X84</f>
        <v>0</v>
      </c>
      <c r="Z84" s="158"/>
      <c r="AA84" s="159"/>
      <c r="AB84" s="179">
        <f t="shared" ref="AB84:AB86" si="161">Z84*AA84</f>
        <v>0</v>
      </c>
      <c r="AC84" s="161">
        <f t="shared" si="150"/>
        <v>0</v>
      </c>
      <c r="AD84" s="162">
        <f t="shared" si="151"/>
        <v>0</v>
      </c>
      <c r="AE84" s="222">
        <f t="shared" si="152"/>
        <v>0</v>
      </c>
      <c r="AF84" s="164" t="str">
        <f t="shared" si="153"/>
        <v>#DIV/0!</v>
      </c>
      <c r="AG84" s="165"/>
      <c r="AH84" s="140"/>
      <c r="AI84" s="140"/>
    </row>
    <row r="85" ht="18.75" customHeight="1">
      <c r="A85" s="154" t="s">
        <v>114</v>
      </c>
      <c r="B85" s="155" t="s">
        <v>118</v>
      </c>
      <c r="C85" s="156" t="s">
        <v>185</v>
      </c>
      <c r="D85" s="157" t="s">
        <v>134</v>
      </c>
      <c r="E85" s="158"/>
      <c r="F85" s="159"/>
      <c r="G85" s="160">
        <f t="shared" si="154"/>
        <v>0</v>
      </c>
      <c r="H85" s="158"/>
      <c r="I85" s="159"/>
      <c r="J85" s="179">
        <f t="shared" si="155"/>
        <v>0</v>
      </c>
      <c r="K85" s="246"/>
      <c r="L85" s="159"/>
      <c r="M85" s="179">
        <f t="shared" si="156"/>
        <v>0</v>
      </c>
      <c r="N85" s="158"/>
      <c r="O85" s="159"/>
      <c r="P85" s="179">
        <f t="shared" si="157"/>
        <v>0</v>
      </c>
      <c r="Q85" s="246"/>
      <c r="R85" s="159"/>
      <c r="S85" s="179">
        <f t="shared" si="158"/>
        <v>0</v>
      </c>
      <c r="T85" s="158"/>
      <c r="U85" s="159"/>
      <c r="V85" s="179">
        <f t="shared" si="159"/>
        <v>0</v>
      </c>
      <c r="W85" s="246"/>
      <c r="X85" s="159"/>
      <c r="Y85" s="179">
        <f t="shared" si="160"/>
        <v>0</v>
      </c>
      <c r="Z85" s="158"/>
      <c r="AA85" s="159"/>
      <c r="AB85" s="179">
        <f t="shared" si="161"/>
        <v>0</v>
      </c>
      <c r="AC85" s="161">
        <f t="shared" si="150"/>
        <v>0</v>
      </c>
      <c r="AD85" s="162">
        <f t="shared" si="151"/>
        <v>0</v>
      </c>
      <c r="AE85" s="222">
        <f t="shared" si="152"/>
        <v>0</v>
      </c>
      <c r="AF85" s="164" t="str">
        <f t="shared" si="153"/>
        <v>#DIV/0!</v>
      </c>
      <c r="AG85" s="165"/>
      <c r="AH85" s="140"/>
      <c r="AI85" s="140"/>
    </row>
    <row r="86" ht="21.75" customHeight="1">
      <c r="A86" s="166" t="s">
        <v>114</v>
      </c>
      <c r="B86" s="167" t="s">
        <v>119</v>
      </c>
      <c r="C86" s="168" t="s">
        <v>185</v>
      </c>
      <c r="D86" s="169" t="s">
        <v>134</v>
      </c>
      <c r="E86" s="170"/>
      <c r="F86" s="171"/>
      <c r="G86" s="172">
        <f t="shared" si="154"/>
        <v>0</v>
      </c>
      <c r="H86" s="184"/>
      <c r="I86" s="185"/>
      <c r="J86" s="187">
        <f t="shared" si="155"/>
        <v>0</v>
      </c>
      <c r="K86" s="268"/>
      <c r="L86" s="171"/>
      <c r="M86" s="269">
        <f t="shared" si="156"/>
        <v>0</v>
      </c>
      <c r="N86" s="170"/>
      <c r="O86" s="171"/>
      <c r="P86" s="269">
        <f t="shared" si="157"/>
        <v>0</v>
      </c>
      <c r="Q86" s="268"/>
      <c r="R86" s="171"/>
      <c r="S86" s="269">
        <f t="shared" si="158"/>
        <v>0</v>
      </c>
      <c r="T86" s="170"/>
      <c r="U86" s="171"/>
      <c r="V86" s="269">
        <f t="shared" si="159"/>
        <v>0</v>
      </c>
      <c r="W86" s="268"/>
      <c r="X86" s="171"/>
      <c r="Y86" s="269">
        <f t="shared" si="160"/>
        <v>0</v>
      </c>
      <c r="Z86" s="170"/>
      <c r="AA86" s="171"/>
      <c r="AB86" s="269">
        <f t="shared" si="161"/>
        <v>0</v>
      </c>
      <c r="AC86" s="277">
        <f t="shared" si="150"/>
        <v>0</v>
      </c>
      <c r="AD86" s="278">
        <f t="shared" si="151"/>
        <v>0</v>
      </c>
      <c r="AE86" s="279">
        <f t="shared" si="152"/>
        <v>0</v>
      </c>
      <c r="AF86" s="164" t="str">
        <f t="shared" si="153"/>
        <v>#DIV/0!</v>
      </c>
      <c r="AG86" s="165"/>
      <c r="AH86" s="140"/>
      <c r="AI86" s="140"/>
    </row>
    <row r="87" ht="24.75" customHeight="1">
      <c r="A87" s="141" t="s">
        <v>111</v>
      </c>
      <c r="B87" s="142" t="s">
        <v>186</v>
      </c>
      <c r="C87" s="285" t="s">
        <v>187</v>
      </c>
      <c r="D87" s="144"/>
      <c r="E87" s="145">
        <f t="shared" ref="E87:AB87" si="162">SUM(E88:E90)</f>
        <v>0</v>
      </c>
      <c r="F87" s="146">
        <f t="shared" si="162"/>
        <v>0</v>
      </c>
      <c r="G87" s="147">
        <f t="shared" si="162"/>
        <v>0</v>
      </c>
      <c r="H87" s="145">
        <f t="shared" si="162"/>
        <v>0</v>
      </c>
      <c r="I87" s="146">
        <f t="shared" si="162"/>
        <v>0</v>
      </c>
      <c r="J87" s="178">
        <f t="shared" si="162"/>
        <v>0</v>
      </c>
      <c r="K87" s="244">
        <f t="shared" si="162"/>
        <v>0</v>
      </c>
      <c r="L87" s="146">
        <f t="shared" si="162"/>
        <v>0</v>
      </c>
      <c r="M87" s="178">
        <f t="shared" si="162"/>
        <v>0</v>
      </c>
      <c r="N87" s="145">
        <f t="shared" si="162"/>
        <v>0</v>
      </c>
      <c r="O87" s="146">
        <f t="shared" si="162"/>
        <v>0</v>
      </c>
      <c r="P87" s="178">
        <f t="shared" si="162"/>
        <v>0</v>
      </c>
      <c r="Q87" s="244">
        <f t="shared" si="162"/>
        <v>0</v>
      </c>
      <c r="R87" s="146">
        <f t="shared" si="162"/>
        <v>0</v>
      </c>
      <c r="S87" s="178">
        <f t="shared" si="162"/>
        <v>0</v>
      </c>
      <c r="T87" s="145">
        <f t="shared" si="162"/>
        <v>0</v>
      </c>
      <c r="U87" s="146">
        <f t="shared" si="162"/>
        <v>0</v>
      </c>
      <c r="V87" s="178">
        <f t="shared" si="162"/>
        <v>0</v>
      </c>
      <c r="W87" s="244">
        <f t="shared" si="162"/>
        <v>0</v>
      </c>
      <c r="X87" s="146">
        <f t="shared" si="162"/>
        <v>0</v>
      </c>
      <c r="Y87" s="178">
        <f t="shared" si="162"/>
        <v>0</v>
      </c>
      <c r="Z87" s="145">
        <f t="shared" si="162"/>
        <v>0</v>
      </c>
      <c r="AA87" s="146">
        <f t="shared" si="162"/>
        <v>0</v>
      </c>
      <c r="AB87" s="178">
        <f t="shared" si="162"/>
        <v>0</v>
      </c>
      <c r="AC87" s="148">
        <f t="shared" si="150"/>
        <v>0</v>
      </c>
      <c r="AD87" s="149">
        <f t="shared" si="151"/>
        <v>0</v>
      </c>
      <c r="AE87" s="149">
        <f t="shared" si="152"/>
        <v>0</v>
      </c>
      <c r="AF87" s="188" t="str">
        <f t="shared" si="153"/>
        <v>#DIV/0!</v>
      </c>
      <c r="AG87" s="189"/>
      <c r="AH87" s="153"/>
      <c r="AI87" s="153"/>
    </row>
    <row r="88" ht="24.0" customHeight="1">
      <c r="A88" s="154" t="s">
        <v>114</v>
      </c>
      <c r="B88" s="155" t="s">
        <v>115</v>
      </c>
      <c r="C88" s="156" t="s">
        <v>185</v>
      </c>
      <c r="D88" s="157" t="s">
        <v>134</v>
      </c>
      <c r="E88" s="158"/>
      <c r="F88" s="159"/>
      <c r="G88" s="160">
        <f t="shared" ref="G88:G90" si="163">E88*F88</f>
        <v>0</v>
      </c>
      <c r="H88" s="158"/>
      <c r="I88" s="159"/>
      <c r="J88" s="179">
        <f t="shared" ref="J88:J90" si="164">H88*I88</f>
        <v>0</v>
      </c>
      <c r="K88" s="246"/>
      <c r="L88" s="159"/>
      <c r="M88" s="179">
        <f t="shared" ref="M88:M90" si="165">K88*L88</f>
        <v>0</v>
      </c>
      <c r="N88" s="158"/>
      <c r="O88" s="159"/>
      <c r="P88" s="179">
        <f t="shared" ref="P88:P90" si="166">N88*O88</f>
        <v>0</v>
      </c>
      <c r="Q88" s="246"/>
      <c r="R88" s="159"/>
      <c r="S88" s="179">
        <f t="shared" ref="S88:S90" si="167">Q88*R88</f>
        <v>0</v>
      </c>
      <c r="T88" s="158"/>
      <c r="U88" s="159"/>
      <c r="V88" s="179">
        <f t="shared" ref="V88:V90" si="168">T88*U88</f>
        <v>0</v>
      </c>
      <c r="W88" s="246"/>
      <c r="X88" s="159"/>
      <c r="Y88" s="179">
        <f t="shared" ref="Y88:Y90" si="169">W88*X88</f>
        <v>0</v>
      </c>
      <c r="Z88" s="158"/>
      <c r="AA88" s="159"/>
      <c r="AB88" s="179">
        <f t="shared" ref="AB88:AB90" si="170">Z88*AA88</f>
        <v>0</v>
      </c>
      <c r="AC88" s="161">
        <f t="shared" si="150"/>
        <v>0</v>
      </c>
      <c r="AD88" s="162">
        <f t="shared" si="151"/>
        <v>0</v>
      </c>
      <c r="AE88" s="222">
        <f t="shared" si="152"/>
        <v>0</v>
      </c>
      <c r="AF88" s="164" t="str">
        <f t="shared" si="153"/>
        <v>#DIV/0!</v>
      </c>
      <c r="AG88" s="165"/>
      <c r="AH88" s="140"/>
      <c r="AI88" s="140"/>
    </row>
    <row r="89" ht="18.75" customHeight="1">
      <c r="A89" s="154" t="s">
        <v>114</v>
      </c>
      <c r="B89" s="155" t="s">
        <v>118</v>
      </c>
      <c r="C89" s="156" t="s">
        <v>185</v>
      </c>
      <c r="D89" s="157" t="s">
        <v>134</v>
      </c>
      <c r="E89" s="158"/>
      <c r="F89" s="159"/>
      <c r="G89" s="160">
        <f t="shared" si="163"/>
        <v>0</v>
      </c>
      <c r="H89" s="158"/>
      <c r="I89" s="159"/>
      <c r="J89" s="179">
        <f t="shared" si="164"/>
        <v>0</v>
      </c>
      <c r="K89" s="246"/>
      <c r="L89" s="159"/>
      <c r="M89" s="179">
        <f t="shared" si="165"/>
        <v>0</v>
      </c>
      <c r="N89" s="158"/>
      <c r="O89" s="159"/>
      <c r="P89" s="179">
        <f t="shared" si="166"/>
        <v>0</v>
      </c>
      <c r="Q89" s="246"/>
      <c r="R89" s="159"/>
      <c r="S89" s="179">
        <f t="shared" si="167"/>
        <v>0</v>
      </c>
      <c r="T89" s="158"/>
      <c r="U89" s="159"/>
      <c r="V89" s="179">
        <f t="shared" si="168"/>
        <v>0</v>
      </c>
      <c r="W89" s="246"/>
      <c r="X89" s="159"/>
      <c r="Y89" s="179">
        <f t="shared" si="169"/>
        <v>0</v>
      </c>
      <c r="Z89" s="158"/>
      <c r="AA89" s="159"/>
      <c r="AB89" s="179">
        <f t="shared" si="170"/>
        <v>0</v>
      </c>
      <c r="AC89" s="161">
        <f t="shared" si="150"/>
        <v>0</v>
      </c>
      <c r="AD89" s="162">
        <f t="shared" si="151"/>
        <v>0</v>
      </c>
      <c r="AE89" s="222">
        <f t="shared" si="152"/>
        <v>0</v>
      </c>
      <c r="AF89" s="164" t="str">
        <f t="shared" si="153"/>
        <v>#DIV/0!</v>
      </c>
      <c r="AG89" s="165"/>
      <c r="AH89" s="140"/>
      <c r="AI89" s="140"/>
    </row>
    <row r="90" ht="21.75" customHeight="1">
      <c r="A90" s="166" t="s">
        <v>114</v>
      </c>
      <c r="B90" s="167" t="s">
        <v>119</v>
      </c>
      <c r="C90" s="168" t="s">
        <v>185</v>
      </c>
      <c r="D90" s="169" t="s">
        <v>134</v>
      </c>
      <c r="E90" s="170"/>
      <c r="F90" s="171"/>
      <c r="G90" s="172">
        <f t="shared" si="163"/>
        <v>0</v>
      </c>
      <c r="H90" s="184"/>
      <c r="I90" s="185"/>
      <c r="J90" s="187">
        <f t="shared" si="164"/>
        <v>0</v>
      </c>
      <c r="K90" s="268"/>
      <c r="L90" s="171"/>
      <c r="M90" s="269">
        <f t="shared" si="165"/>
        <v>0</v>
      </c>
      <c r="N90" s="170"/>
      <c r="O90" s="171"/>
      <c r="P90" s="269">
        <f t="shared" si="166"/>
        <v>0</v>
      </c>
      <c r="Q90" s="268"/>
      <c r="R90" s="171"/>
      <c r="S90" s="269">
        <f t="shared" si="167"/>
        <v>0</v>
      </c>
      <c r="T90" s="170"/>
      <c r="U90" s="171"/>
      <c r="V90" s="269">
        <f t="shared" si="168"/>
        <v>0</v>
      </c>
      <c r="W90" s="268"/>
      <c r="X90" s="171"/>
      <c r="Y90" s="269">
        <f t="shared" si="169"/>
        <v>0</v>
      </c>
      <c r="Z90" s="170"/>
      <c r="AA90" s="171"/>
      <c r="AB90" s="269">
        <f t="shared" si="170"/>
        <v>0</v>
      </c>
      <c r="AC90" s="277">
        <f t="shared" si="150"/>
        <v>0</v>
      </c>
      <c r="AD90" s="278">
        <f t="shared" si="151"/>
        <v>0</v>
      </c>
      <c r="AE90" s="279">
        <f t="shared" si="152"/>
        <v>0</v>
      </c>
      <c r="AF90" s="164" t="str">
        <f t="shared" si="153"/>
        <v>#DIV/0!</v>
      </c>
      <c r="AG90" s="165"/>
      <c r="AH90" s="140"/>
      <c r="AI90" s="140"/>
    </row>
    <row r="91" ht="24.75" customHeight="1">
      <c r="A91" s="141" t="s">
        <v>111</v>
      </c>
      <c r="B91" s="142" t="s">
        <v>188</v>
      </c>
      <c r="C91" s="285" t="s">
        <v>189</v>
      </c>
      <c r="D91" s="144"/>
      <c r="E91" s="145">
        <f t="shared" ref="E91:AB91" si="171">SUM(E92:E94)</f>
        <v>0</v>
      </c>
      <c r="F91" s="146">
        <f t="shared" si="171"/>
        <v>0</v>
      </c>
      <c r="G91" s="147">
        <f t="shared" si="171"/>
        <v>0</v>
      </c>
      <c r="H91" s="145">
        <f t="shared" si="171"/>
        <v>0</v>
      </c>
      <c r="I91" s="146">
        <f t="shared" si="171"/>
        <v>0</v>
      </c>
      <c r="J91" s="178">
        <f t="shared" si="171"/>
        <v>0</v>
      </c>
      <c r="K91" s="244">
        <f t="shared" si="171"/>
        <v>0</v>
      </c>
      <c r="L91" s="146">
        <f t="shared" si="171"/>
        <v>0</v>
      </c>
      <c r="M91" s="178">
        <f t="shared" si="171"/>
        <v>0</v>
      </c>
      <c r="N91" s="145">
        <f t="shared" si="171"/>
        <v>0</v>
      </c>
      <c r="O91" s="146">
        <f t="shared" si="171"/>
        <v>0</v>
      </c>
      <c r="P91" s="178">
        <f t="shared" si="171"/>
        <v>0</v>
      </c>
      <c r="Q91" s="244">
        <f t="shared" si="171"/>
        <v>0</v>
      </c>
      <c r="R91" s="146">
        <f t="shared" si="171"/>
        <v>0</v>
      </c>
      <c r="S91" s="178">
        <f t="shared" si="171"/>
        <v>0</v>
      </c>
      <c r="T91" s="145">
        <f t="shared" si="171"/>
        <v>0</v>
      </c>
      <c r="U91" s="146">
        <f t="shared" si="171"/>
        <v>0</v>
      </c>
      <c r="V91" s="178">
        <f t="shared" si="171"/>
        <v>0</v>
      </c>
      <c r="W91" s="244">
        <f t="shared" si="171"/>
        <v>0</v>
      </c>
      <c r="X91" s="146">
        <f t="shared" si="171"/>
        <v>0</v>
      </c>
      <c r="Y91" s="178">
        <f t="shared" si="171"/>
        <v>0</v>
      </c>
      <c r="Z91" s="145">
        <f t="shared" si="171"/>
        <v>0</v>
      </c>
      <c r="AA91" s="146">
        <f t="shared" si="171"/>
        <v>0</v>
      </c>
      <c r="AB91" s="178">
        <f t="shared" si="171"/>
        <v>0</v>
      </c>
      <c r="AC91" s="148">
        <f t="shared" si="150"/>
        <v>0</v>
      </c>
      <c r="AD91" s="149">
        <f t="shared" si="151"/>
        <v>0</v>
      </c>
      <c r="AE91" s="149">
        <f t="shared" si="152"/>
        <v>0</v>
      </c>
      <c r="AF91" s="188" t="str">
        <f t="shared" si="153"/>
        <v>#DIV/0!</v>
      </c>
      <c r="AG91" s="189"/>
      <c r="AH91" s="153"/>
      <c r="AI91" s="153"/>
    </row>
    <row r="92" ht="24.0" customHeight="1">
      <c r="A92" s="154" t="s">
        <v>114</v>
      </c>
      <c r="B92" s="155" t="s">
        <v>115</v>
      </c>
      <c r="C92" s="156" t="s">
        <v>185</v>
      </c>
      <c r="D92" s="157" t="s">
        <v>134</v>
      </c>
      <c r="E92" s="158"/>
      <c r="F92" s="159"/>
      <c r="G92" s="160">
        <f t="shared" ref="G92:G94" si="172">E92*F92</f>
        <v>0</v>
      </c>
      <c r="H92" s="158"/>
      <c r="I92" s="159"/>
      <c r="J92" s="179">
        <f t="shared" ref="J92:J94" si="173">H92*I92</f>
        <v>0</v>
      </c>
      <c r="K92" s="246"/>
      <c r="L92" s="159"/>
      <c r="M92" s="179">
        <f t="shared" ref="M92:M94" si="174">K92*L92</f>
        <v>0</v>
      </c>
      <c r="N92" s="158"/>
      <c r="O92" s="159"/>
      <c r="P92" s="179">
        <f t="shared" ref="P92:P94" si="175">N92*O92</f>
        <v>0</v>
      </c>
      <c r="Q92" s="246"/>
      <c r="R92" s="159"/>
      <c r="S92" s="179">
        <f t="shared" ref="S92:S94" si="176">Q92*R92</f>
        <v>0</v>
      </c>
      <c r="T92" s="158"/>
      <c r="U92" s="159"/>
      <c r="V92" s="179">
        <f t="shared" ref="V92:V94" si="177">T92*U92</f>
        <v>0</v>
      </c>
      <c r="W92" s="246"/>
      <c r="X92" s="159"/>
      <c r="Y92" s="179">
        <f t="shared" ref="Y92:Y94" si="178">W92*X92</f>
        <v>0</v>
      </c>
      <c r="Z92" s="158"/>
      <c r="AA92" s="159"/>
      <c r="AB92" s="179">
        <f t="shared" ref="AB92:AB94" si="179">Z92*AA92</f>
        <v>0</v>
      </c>
      <c r="AC92" s="161">
        <f t="shared" si="150"/>
        <v>0</v>
      </c>
      <c r="AD92" s="162">
        <f t="shared" si="151"/>
        <v>0</v>
      </c>
      <c r="AE92" s="222">
        <f t="shared" si="152"/>
        <v>0</v>
      </c>
      <c r="AF92" s="164" t="str">
        <f t="shared" si="153"/>
        <v>#DIV/0!</v>
      </c>
      <c r="AG92" s="165"/>
      <c r="AH92" s="140"/>
      <c r="AI92" s="140"/>
    </row>
    <row r="93" ht="18.75" customHeight="1">
      <c r="A93" s="154" t="s">
        <v>114</v>
      </c>
      <c r="B93" s="155" t="s">
        <v>118</v>
      </c>
      <c r="C93" s="156" t="s">
        <v>185</v>
      </c>
      <c r="D93" s="157" t="s">
        <v>134</v>
      </c>
      <c r="E93" s="158"/>
      <c r="F93" s="159"/>
      <c r="G93" s="160">
        <f t="shared" si="172"/>
        <v>0</v>
      </c>
      <c r="H93" s="158"/>
      <c r="I93" s="159"/>
      <c r="J93" s="179">
        <f t="shared" si="173"/>
        <v>0</v>
      </c>
      <c r="K93" s="246"/>
      <c r="L93" s="159"/>
      <c r="M93" s="179">
        <f t="shared" si="174"/>
        <v>0</v>
      </c>
      <c r="N93" s="158"/>
      <c r="O93" s="159"/>
      <c r="P93" s="179">
        <f t="shared" si="175"/>
        <v>0</v>
      </c>
      <c r="Q93" s="246"/>
      <c r="R93" s="159"/>
      <c r="S93" s="179">
        <f t="shared" si="176"/>
        <v>0</v>
      </c>
      <c r="T93" s="158"/>
      <c r="U93" s="159"/>
      <c r="V93" s="179">
        <f t="shared" si="177"/>
        <v>0</v>
      </c>
      <c r="W93" s="246"/>
      <c r="X93" s="159"/>
      <c r="Y93" s="179">
        <f t="shared" si="178"/>
        <v>0</v>
      </c>
      <c r="Z93" s="158"/>
      <c r="AA93" s="159"/>
      <c r="AB93" s="179">
        <f t="shared" si="179"/>
        <v>0</v>
      </c>
      <c r="AC93" s="161">
        <f t="shared" si="150"/>
        <v>0</v>
      </c>
      <c r="AD93" s="162">
        <f t="shared" si="151"/>
        <v>0</v>
      </c>
      <c r="AE93" s="222">
        <f t="shared" si="152"/>
        <v>0</v>
      </c>
      <c r="AF93" s="164" t="str">
        <f t="shared" si="153"/>
        <v>#DIV/0!</v>
      </c>
      <c r="AG93" s="165"/>
      <c r="AH93" s="140"/>
      <c r="AI93" s="140"/>
    </row>
    <row r="94" ht="21.75" customHeight="1">
      <c r="A94" s="180" t="s">
        <v>114</v>
      </c>
      <c r="B94" s="181" t="s">
        <v>119</v>
      </c>
      <c r="C94" s="182" t="s">
        <v>185</v>
      </c>
      <c r="D94" s="183" t="s">
        <v>134</v>
      </c>
      <c r="E94" s="184"/>
      <c r="F94" s="185"/>
      <c r="G94" s="186">
        <f t="shared" si="172"/>
        <v>0</v>
      </c>
      <c r="H94" s="184"/>
      <c r="I94" s="185"/>
      <c r="J94" s="187">
        <f t="shared" si="173"/>
        <v>0</v>
      </c>
      <c r="K94" s="248"/>
      <c r="L94" s="185"/>
      <c r="M94" s="187">
        <f t="shared" si="174"/>
        <v>0</v>
      </c>
      <c r="N94" s="184"/>
      <c r="O94" s="185"/>
      <c r="P94" s="187">
        <f t="shared" si="175"/>
        <v>0</v>
      </c>
      <c r="Q94" s="248"/>
      <c r="R94" s="185"/>
      <c r="S94" s="187">
        <f t="shared" si="176"/>
        <v>0</v>
      </c>
      <c r="T94" s="184"/>
      <c r="U94" s="185"/>
      <c r="V94" s="187">
        <f t="shared" si="177"/>
        <v>0</v>
      </c>
      <c r="W94" s="248"/>
      <c r="X94" s="185"/>
      <c r="Y94" s="187">
        <f t="shared" si="178"/>
        <v>0</v>
      </c>
      <c r="Z94" s="184"/>
      <c r="AA94" s="185"/>
      <c r="AB94" s="187">
        <f t="shared" si="179"/>
        <v>0</v>
      </c>
      <c r="AC94" s="173">
        <f t="shared" si="150"/>
        <v>0</v>
      </c>
      <c r="AD94" s="174">
        <f t="shared" si="151"/>
        <v>0</v>
      </c>
      <c r="AE94" s="224">
        <f t="shared" si="152"/>
        <v>0</v>
      </c>
      <c r="AF94" s="190" t="str">
        <f t="shared" si="153"/>
        <v>#DIV/0!</v>
      </c>
      <c r="AG94" s="191"/>
      <c r="AH94" s="140"/>
      <c r="AI94" s="140"/>
    </row>
    <row r="95" ht="15.0" customHeight="1">
      <c r="A95" s="226" t="s">
        <v>190</v>
      </c>
      <c r="B95" s="227"/>
      <c r="C95" s="228"/>
      <c r="D95" s="229"/>
      <c r="E95" s="230">
        <f t="shared" ref="E95:AB95" si="180">E91+E87+E83</f>
        <v>0</v>
      </c>
      <c r="F95" s="231">
        <f t="shared" si="180"/>
        <v>0</v>
      </c>
      <c r="G95" s="232">
        <f t="shared" si="180"/>
        <v>0</v>
      </c>
      <c r="H95" s="230">
        <f t="shared" si="180"/>
        <v>0</v>
      </c>
      <c r="I95" s="231">
        <f t="shared" si="180"/>
        <v>0</v>
      </c>
      <c r="J95" s="234">
        <f t="shared" si="180"/>
        <v>0</v>
      </c>
      <c r="K95" s="233">
        <f t="shared" si="180"/>
        <v>0</v>
      </c>
      <c r="L95" s="231">
        <f t="shared" si="180"/>
        <v>0</v>
      </c>
      <c r="M95" s="234">
        <f t="shared" si="180"/>
        <v>0</v>
      </c>
      <c r="N95" s="230">
        <f t="shared" si="180"/>
        <v>0</v>
      </c>
      <c r="O95" s="231">
        <f t="shared" si="180"/>
        <v>0</v>
      </c>
      <c r="P95" s="234">
        <f t="shared" si="180"/>
        <v>0</v>
      </c>
      <c r="Q95" s="233">
        <f t="shared" si="180"/>
        <v>0</v>
      </c>
      <c r="R95" s="231">
        <f t="shared" si="180"/>
        <v>0</v>
      </c>
      <c r="S95" s="234">
        <f t="shared" si="180"/>
        <v>0</v>
      </c>
      <c r="T95" s="230">
        <f t="shared" si="180"/>
        <v>0</v>
      </c>
      <c r="U95" s="231">
        <f t="shared" si="180"/>
        <v>0</v>
      </c>
      <c r="V95" s="234">
        <f t="shared" si="180"/>
        <v>0</v>
      </c>
      <c r="W95" s="233">
        <f t="shared" si="180"/>
        <v>0</v>
      </c>
      <c r="X95" s="231">
        <f t="shared" si="180"/>
        <v>0</v>
      </c>
      <c r="Y95" s="234">
        <f t="shared" si="180"/>
        <v>0</v>
      </c>
      <c r="Z95" s="230">
        <f t="shared" si="180"/>
        <v>0</v>
      </c>
      <c r="AA95" s="231">
        <f t="shared" si="180"/>
        <v>0</v>
      </c>
      <c r="AB95" s="234">
        <f t="shared" si="180"/>
        <v>0</v>
      </c>
      <c r="AC95" s="196">
        <f t="shared" si="150"/>
        <v>0</v>
      </c>
      <c r="AD95" s="201">
        <f t="shared" si="151"/>
        <v>0</v>
      </c>
      <c r="AE95" s="249">
        <f t="shared" si="152"/>
        <v>0</v>
      </c>
      <c r="AF95" s="286" t="str">
        <f t="shared" si="153"/>
        <v>#DIV/0!</v>
      </c>
      <c r="AG95" s="251"/>
      <c r="AH95" s="140"/>
      <c r="AI95" s="140"/>
    </row>
    <row r="96" ht="15.75" customHeight="1">
      <c r="A96" s="287" t="s">
        <v>109</v>
      </c>
      <c r="B96" s="288" t="s">
        <v>32</v>
      </c>
      <c r="C96" s="206" t="s">
        <v>191</v>
      </c>
      <c r="D96" s="240"/>
      <c r="E96" s="130"/>
      <c r="F96" s="131"/>
      <c r="G96" s="131"/>
      <c r="H96" s="130"/>
      <c r="I96" s="131"/>
      <c r="J96" s="135"/>
      <c r="K96" s="131"/>
      <c r="L96" s="131"/>
      <c r="M96" s="135"/>
      <c r="N96" s="130"/>
      <c r="O96" s="131"/>
      <c r="P96" s="135"/>
      <c r="Q96" s="131"/>
      <c r="R96" s="131"/>
      <c r="S96" s="135"/>
      <c r="T96" s="130"/>
      <c r="U96" s="131"/>
      <c r="V96" s="135"/>
      <c r="W96" s="131"/>
      <c r="X96" s="131"/>
      <c r="Y96" s="135"/>
      <c r="Z96" s="130"/>
      <c r="AA96" s="131"/>
      <c r="AB96" s="131"/>
      <c r="AC96" s="136"/>
      <c r="AD96" s="137"/>
      <c r="AE96" s="137"/>
      <c r="AF96" s="138"/>
      <c r="AG96" s="139"/>
      <c r="AH96" s="140"/>
      <c r="AI96" s="140"/>
    </row>
    <row r="97" ht="15.75" customHeight="1">
      <c r="A97" s="141" t="s">
        <v>111</v>
      </c>
      <c r="B97" s="142" t="s">
        <v>192</v>
      </c>
      <c r="C97" s="284" t="s">
        <v>193</v>
      </c>
      <c r="D97" s="220"/>
      <c r="E97" s="241">
        <f t="shared" ref="E97:AB97" si="181">SUM(E98:E107)</f>
        <v>0</v>
      </c>
      <c r="F97" s="242">
        <f t="shared" si="181"/>
        <v>0</v>
      </c>
      <c r="G97" s="243">
        <f t="shared" si="181"/>
        <v>0</v>
      </c>
      <c r="H97" s="241">
        <f t="shared" si="181"/>
        <v>0</v>
      </c>
      <c r="I97" s="242">
        <f t="shared" si="181"/>
        <v>0</v>
      </c>
      <c r="J97" s="255">
        <f t="shared" si="181"/>
        <v>0</v>
      </c>
      <c r="K97" s="254">
        <f t="shared" si="181"/>
        <v>0</v>
      </c>
      <c r="L97" s="242">
        <f t="shared" si="181"/>
        <v>0</v>
      </c>
      <c r="M97" s="255">
        <f t="shared" si="181"/>
        <v>0</v>
      </c>
      <c r="N97" s="241">
        <f t="shared" si="181"/>
        <v>0</v>
      </c>
      <c r="O97" s="242">
        <f t="shared" si="181"/>
        <v>0</v>
      </c>
      <c r="P97" s="255">
        <f t="shared" si="181"/>
        <v>0</v>
      </c>
      <c r="Q97" s="254">
        <f t="shared" si="181"/>
        <v>0</v>
      </c>
      <c r="R97" s="242">
        <f t="shared" si="181"/>
        <v>0</v>
      </c>
      <c r="S97" s="255">
        <f t="shared" si="181"/>
        <v>0</v>
      </c>
      <c r="T97" s="241">
        <f t="shared" si="181"/>
        <v>0</v>
      </c>
      <c r="U97" s="242">
        <f t="shared" si="181"/>
        <v>0</v>
      </c>
      <c r="V97" s="255">
        <f t="shared" si="181"/>
        <v>0</v>
      </c>
      <c r="W97" s="254">
        <f t="shared" si="181"/>
        <v>0</v>
      </c>
      <c r="X97" s="242">
        <f t="shared" si="181"/>
        <v>0</v>
      </c>
      <c r="Y97" s="255">
        <f t="shared" si="181"/>
        <v>0</v>
      </c>
      <c r="Z97" s="241">
        <f t="shared" si="181"/>
        <v>0</v>
      </c>
      <c r="AA97" s="242">
        <f t="shared" si="181"/>
        <v>0</v>
      </c>
      <c r="AB97" s="255">
        <f t="shared" si="181"/>
        <v>0</v>
      </c>
      <c r="AC97" s="148">
        <f t="shared" ref="AC97:AC108" si="182">G97+M97+S97+Y97</f>
        <v>0</v>
      </c>
      <c r="AD97" s="149">
        <f t="shared" ref="AD97:AD108" si="183">J97+P97+V97+AB97</f>
        <v>0</v>
      </c>
      <c r="AE97" s="149">
        <f t="shared" ref="AE97:AE108" si="184">AC97-AD97</f>
        <v>0</v>
      </c>
      <c r="AF97" s="151" t="str">
        <f t="shared" ref="AF97:AF108" si="185">AE97/AC97</f>
        <v>#DIV/0!</v>
      </c>
      <c r="AG97" s="152"/>
      <c r="AH97" s="153"/>
      <c r="AI97" s="153"/>
    </row>
    <row r="98" ht="15.75" customHeight="1">
      <c r="A98" s="154" t="s">
        <v>114</v>
      </c>
      <c r="B98" s="155" t="s">
        <v>115</v>
      </c>
      <c r="C98" s="156" t="s">
        <v>194</v>
      </c>
      <c r="D98" s="157" t="s">
        <v>134</v>
      </c>
      <c r="E98" s="158"/>
      <c r="F98" s="159"/>
      <c r="G98" s="160">
        <f t="shared" ref="G98:G107" si="186">E98*F98</f>
        <v>0</v>
      </c>
      <c r="H98" s="158"/>
      <c r="I98" s="159"/>
      <c r="J98" s="179">
        <f t="shared" ref="J98:J107" si="187">H98*I98</f>
        <v>0</v>
      </c>
      <c r="K98" s="246"/>
      <c r="L98" s="159"/>
      <c r="M98" s="179">
        <f t="shared" ref="M98:M107" si="188">K98*L98</f>
        <v>0</v>
      </c>
      <c r="N98" s="158"/>
      <c r="O98" s="159"/>
      <c r="P98" s="179">
        <f t="shared" ref="P98:P107" si="189">N98*O98</f>
        <v>0</v>
      </c>
      <c r="Q98" s="246"/>
      <c r="R98" s="159"/>
      <c r="S98" s="179">
        <f t="shared" ref="S98:S107" si="190">Q98*R98</f>
        <v>0</v>
      </c>
      <c r="T98" s="158"/>
      <c r="U98" s="159"/>
      <c r="V98" s="179">
        <f t="shared" ref="V98:V107" si="191">T98*U98</f>
        <v>0</v>
      </c>
      <c r="W98" s="246"/>
      <c r="X98" s="159"/>
      <c r="Y98" s="179">
        <f t="shared" ref="Y98:Y107" si="192">W98*X98</f>
        <v>0</v>
      </c>
      <c r="Z98" s="158"/>
      <c r="AA98" s="159"/>
      <c r="AB98" s="179">
        <f t="shared" ref="AB98:AB107" si="193">Z98*AA98</f>
        <v>0</v>
      </c>
      <c r="AC98" s="161">
        <f t="shared" si="182"/>
        <v>0</v>
      </c>
      <c r="AD98" s="162">
        <f t="shared" si="183"/>
        <v>0</v>
      </c>
      <c r="AE98" s="222">
        <f t="shared" si="184"/>
        <v>0</v>
      </c>
      <c r="AF98" s="164" t="str">
        <f t="shared" si="185"/>
        <v>#DIV/0!</v>
      </c>
      <c r="AG98" s="165"/>
      <c r="AH98" s="140"/>
      <c r="AI98" s="140"/>
    </row>
    <row r="99" ht="15.75" customHeight="1">
      <c r="A99" s="154" t="s">
        <v>114</v>
      </c>
      <c r="B99" s="155" t="s">
        <v>118</v>
      </c>
      <c r="C99" s="156" t="s">
        <v>195</v>
      </c>
      <c r="D99" s="157" t="s">
        <v>134</v>
      </c>
      <c r="E99" s="158"/>
      <c r="F99" s="159"/>
      <c r="G99" s="160">
        <f t="shared" si="186"/>
        <v>0</v>
      </c>
      <c r="H99" s="158"/>
      <c r="I99" s="159"/>
      <c r="J99" s="179">
        <f t="shared" si="187"/>
        <v>0</v>
      </c>
      <c r="K99" s="246"/>
      <c r="L99" s="159"/>
      <c r="M99" s="179">
        <f t="shared" si="188"/>
        <v>0</v>
      </c>
      <c r="N99" s="158"/>
      <c r="O99" s="159"/>
      <c r="P99" s="179">
        <f t="shared" si="189"/>
        <v>0</v>
      </c>
      <c r="Q99" s="246"/>
      <c r="R99" s="159"/>
      <c r="S99" s="179">
        <f t="shared" si="190"/>
        <v>0</v>
      </c>
      <c r="T99" s="158"/>
      <c r="U99" s="159"/>
      <c r="V99" s="179">
        <f t="shared" si="191"/>
        <v>0</v>
      </c>
      <c r="W99" s="246"/>
      <c r="X99" s="159"/>
      <c r="Y99" s="179">
        <f t="shared" si="192"/>
        <v>0</v>
      </c>
      <c r="Z99" s="158"/>
      <c r="AA99" s="159"/>
      <c r="AB99" s="179">
        <f t="shared" si="193"/>
        <v>0</v>
      </c>
      <c r="AC99" s="161">
        <f t="shared" si="182"/>
        <v>0</v>
      </c>
      <c r="AD99" s="162">
        <f t="shared" si="183"/>
        <v>0</v>
      </c>
      <c r="AE99" s="222">
        <f t="shared" si="184"/>
        <v>0</v>
      </c>
      <c r="AF99" s="164" t="str">
        <f t="shared" si="185"/>
        <v>#DIV/0!</v>
      </c>
      <c r="AG99" s="165"/>
      <c r="AH99" s="140"/>
      <c r="AI99" s="140"/>
    </row>
    <row r="100" ht="15.75" customHeight="1">
      <c r="A100" s="154" t="s">
        <v>114</v>
      </c>
      <c r="B100" s="155" t="s">
        <v>119</v>
      </c>
      <c r="C100" s="156" t="s">
        <v>196</v>
      </c>
      <c r="D100" s="157" t="s">
        <v>134</v>
      </c>
      <c r="E100" s="158"/>
      <c r="F100" s="159"/>
      <c r="G100" s="160">
        <f t="shared" si="186"/>
        <v>0</v>
      </c>
      <c r="H100" s="158"/>
      <c r="I100" s="159"/>
      <c r="J100" s="179">
        <f t="shared" si="187"/>
        <v>0</v>
      </c>
      <c r="K100" s="246"/>
      <c r="L100" s="159"/>
      <c r="M100" s="179">
        <f t="shared" si="188"/>
        <v>0</v>
      </c>
      <c r="N100" s="158"/>
      <c r="O100" s="159"/>
      <c r="P100" s="179">
        <f t="shared" si="189"/>
        <v>0</v>
      </c>
      <c r="Q100" s="246"/>
      <c r="R100" s="159"/>
      <c r="S100" s="179">
        <f t="shared" si="190"/>
        <v>0</v>
      </c>
      <c r="T100" s="158"/>
      <c r="U100" s="159"/>
      <c r="V100" s="179">
        <f t="shared" si="191"/>
        <v>0</v>
      </c>
      <c r="W100" s="246"/>
      <c r="X100" s="159"/>
      <c r="Y100" s="179">
        <f t="shared" si="192"/>
        <v>0</v>
      </c>
      <c r="Z100" s="158"/>
      <c r="AA100" s="159"/>
      <c r="AB100" s="179">
        <f t="shared" si="193"/>
        <v>0</v>
      </c>
      <c r="AC100" s="161">
        <f t="shared" si="182"/>
        <v>0</v>
      </c>
      <c r="AD100" s="162">
        <f t="shared" si="183"/>
        <v>0</v>
      </c>
      <c r="AE100" s="222">
        <f t="shared" si="184"/>
        <v>0</v>
      </c>
      <c r="AF100" s="164" t="str">
        <f t="shared" si="185"/>
        <v>#DIV/0!</v>
      </c>
      <c r="AG100" s="165"/>
      <c r="AH100" s="140"/>
      <c r="AI100" s="140"/>
    </row>
    <row r="101" ht="15.75" customHeight="1">
      <c r="A101" s="154" t="s">
        <v>114</v>
      </c>
      <c r="B101" s="155" t="s">
        <v>197</v>
      </c>
      <c r="C101" s="156" t="s">
        <v>198</v>
      </c>
      <c r="D101" s="157" t="s">
        <v>134</v>
      </c>
      <c r="E101" s="158"/>
      <c r="F101" s="159"/>
      <c r="G101" s="160">
        <f t="shared" si="186"/>
        <v>0</v>
      </c>
      <c r="H101" s="158"/>
      <c r="I101" s="159"/>
      <c r="J101" s="179">
        <f t="shared" si="187"/>
        <v>0</v>
      </c>
      <c r="K101" s="246"/>
      <c r="L101" s="159"/>
      <c r="M101" s="179">
        <f t="shared" si="188"/>
        <v>0</v>
      </c>
      <c r="N101" s="158"/>
      <c r="O101" s="159"/>
      <c r="P101" s="179">
        <f t="shared" si="189"/>
        <v>0</v>
      </c>
      <c r="Q101" s="246"/>
      <c r="R101" s="159"/>
      <c r="S101" s="179">
        <f t="shared" si="190"/>
        <v>0</v>
      </c>
      <c r="T101" s="158"/>
      <c r="U101" s="159"/>
      <c r="V101" s="179">
        <f t="shared" si="191"/>
        <v>0</v>
      </c>
      <c r="W101" s="246"/>
      <c r="X101" s="159"/>
      <c r="Y101" s="179">
        <f t="shared" si="192"/>
        <v>0</v>
      </c>
      <c r="Z101" s="158"/>
      <c r="AA101" s="159"/>
      <c r="AB101" s="179">
        <f t="shared" si="193"/>
        <v>0</v>
      </c>
      <c r="AC101" s="161">
        <f t="shared" si="182"/>
        <v>0</v>
      </c>
      <c r="AD101" s="162">
        <f t="shared" si="183"/>
        <v>0</v>
      </c>
      <c r="AE101" s="222">
        <f t="shared" si="184"/>
        <v>0</v>
      </c>
      <c r="AF101" s="164" t="str">
        <f t="shared" si="185"/>
        <v>#DIV/0!</v>
      </c>
      <c r="AG101" s="165"/>
      <c r="AH101" s="140"/>
      <c r="AI101" s="140"/>
    </row>
    <row r="102" ht="15.75" customHeight="1">
      <c r="A102" s="154" t="s">
        <v>114</v>
      </c>
      <c r="B102" s="289" t="s">
        <v>199</v>
      </c>
      <c r="C102" s="156" t="s">
        <v>200</v>
      </c>
      <c r="D102" s="157" t="s">
        <v>134</v>
      </c>
      <c r="E102" s="158"/>
      <c r="F102" s="159"/>
      <c r="G102" s="160">
        <f t="shared" si="186"/>
        <v>0</v>
      </c>
      <c r="H102" s="158"/>
      <c r="I102" s="159"/>
      <c r="J102" s="179">
        <f t="shared" si="187"/>
        <v>0</v>
      </c>
      <c r="K102" s="246"/>
      <c r="L102" s="159"/>
      <c r="M102" s="179">
        <f t="shared" si="188"/>
        <v>0</v>
      </c>
      <c r="N102" s="158"/>
      <c r="O102" s="159"/>
      <c r="P102" s="179">
        <f t="shared" si="189"/>
        <v>0</v>
      </c>
      <c r="Q102" s="246"/>
      <c r="R102" s="159"/>
      <c r="S102" s="179">
        <f t="shared" si="190"/>
        <v>0</v>
      </c>
      <c r="T102" s="158"/>
      <c r="U102" s="159"/>
      <c r="V102" s="179">
        <f t="shared" si="191"/>
        <v>0</v>
      </c>
      <c r="W102" s="246"/>
      <c r="X102" s="159"/>
      <c r="Y102" s="179">
        <f t="shared" si="192"/>
        <v>0</v>
      </c>
      <c r="Z102" s="158"/>
      <c r="AA102" s="159"/>
      <c r="AB102" s="179">
        <f t="shared" si="193"/>
        <v>0</v>
      </c>
      <c r="AC102" s="161">
        <f t="shared" si="182"/>
        <v>0</v>
      </c>
      <c r="AD102" s="162">
        <f t="shared" si="183"/>
        <v>0</v>
      </c>
      <c r="AE102" s="222">
        <f t="shared" si="184"/>
        <v>0</v>
      </c>
      <c r="AF102" s="164" t="str">
        <f t="shared" si="185"/>
        <v>#DIV/0!</v>
      </c>
      <c r="AG102" s="165"/>
      <c r="AH102" s="140"/>
      <c r="AI102" s="140"/>
    </row>
    <row r="103" ht="15.75" customHeight="1">
      <c r="A103" s="154" t="s">
        <v>114</v>
      </c>
      <c r="B103" s="155" t="s">
        <v>201</v>
      </c>
      <c r="C103" s="156" t="s">
        <v>202</v>
      </c>
      <c r="D103" s="157" t="s">
        <v>134</v>
      </c>
      <c r="E103" s="158"/>
      <c r="F103" s="159"/>
      <c r="G103" s="160">
        <f t="shared" si="186"/>
        <v>0</v>
      </c>
      <c r="H103" s="158"/>
      <c r="I103" s="159"/>
      <c r="J103" s="179">
        <f t="shared" si="187"/>
        <v>0</v>
      </c>
      <c r="K103" s="246"/>
      <c r="L103" s="159"/>
      <c r="M103" s="179">
        <f t="shared" si="188"/>
        <v>0</v>
      </c>
      <c r="N103" s="158"/>
      <c r="O103" s="159"/>
      <c r="P103" s="179">
        <f t="shared" si="189"/>
        <v>0</v>
      </c>
      <c r="Q103" s="246"/>
      <c r="R103" s="159"/>
      <c r="S103" s="179">
        <f t="shared" si="190"/>
        <v>0</v>
      </c>
      <c r="T103" s="158"/>
      <c r="U103" s="159"/>
      <c r="V103" s="179">
        <f t="shared" si="191"/>
        <v>0</v>
      </c>
      <c r="W103" s="246"/>
      <c r="X103" s="159"/>
      <c r="Y103" s="179">
        <f t="shared" si="192"/>
        <v>0</v>
      </c>
      <c r="Z103" s="158"/>
      <c r="AA103" s="159"/>
      <c r="AB103" s="179">
        <f t="shared" si="193"/>
        <v>0</v>
      </c>
      <c r="AC103" s="161">
        <f t="shared" si="182"/>
        <v>0</v>
      </c>
      <c r="AD103" s="162">
        <f t="shared" si="183"/>
        <v>0</v>
      </c>
      <c r="AE103" s="222">
        <f t="shared" si="184"/>
        <v>0</v>
      </c>
      <c r="AF103" s="164" t="str">
        <f t="shared" si="185"/>
        <v>#DIV/0!</v>
      </c>
      <c r="AG103" s="165"/>
      <c r="AH103" s="140"/>
      <c r="AI103" s="140"/>
    </row>
    <row r="104" ht="15.75" customHeight="1">
      <c r="A104" s="154" t="s">
        <v>114</v>
      </c>
      <c r="B104" s="155" t="s">
        <v>203</v>
      </c>
      <c r="C104" s="156" t="s">
        <v>204</v>
      </c>
      <c r="D104" s="157" t="s">
        <v>134</v>
      </c>
      <c r="E104" s="158"/>
      <c r="F104" s="159"/>
      <c r="G104" s="160">
        <f t="shared" si="186"/>
        <v>0</v>
      </c>
      <c r="H104" s="158"/>
      <c r="I104" s="159"/>
      <c r="J104" s="179">
        <f t="shared" si="187"/>
        <v>0</v>
      </c>
      <c r="K104" s="246"/>
      <c r="L104" s="159"/>
      <c r="M104" s="179">
        <f t="shared" si="188"/>
        <v>0</v>
      </c>
      <c r="N104" s="158"/>
      <c r="O104" s="159"/>
      <c r="P104" s="179">
        <f t="shared" si="189"/>
        <v>0</v>
      </c>
      <c r="Q104" s="246"/>
      <c r="R104" s="159"/>
      <c r="S104" s="179">
        <f t="shared" si="190"/>
        <v>0</v>
      </c>
      <c r="T104" s="158"/>
      <c r="U104" s="159"/>
      <c r="V104" s="179">
        <f t="shared" si="191"/>
        <v>0</v>
      </c>
      <c r="W104" s="246"/>
      <c r="X104" s="159"/>
      <c r="Y104" s="179">
        <f t="shared" si="192"/>
        <v>0</v>
      </c>
      <c r="Z104" s="158"/>
      <c r="AA104" s="159"/>
      <c r="AB104" s="179">
        <f t="shared" si="193"/>
        <v>0</v>
      </c>
      <c r="AC104" s="161">
        <f t="shared" si="182"/>
        <v>0</v>
      </c>
      <c r="AD104" s="162">
        <f t="shared" si="183"/>
        <v>0</v>
      </c>
      <c r="AE104" s="222">
        <f t="shared" si="184"/>
        <v>0</v>
      </c>
      <c r="AF104" s="164" t="str">
        <f t="shared" si="185"/>
        <v>#DIV/0!</v>
      </c>
      <c r="AG104" s="165"/>
      <c r="AH104" s="140"/>
      <c r="AI104" s="140"/>
    </row>
    <row r="105" ht="15.75" customHeight="1">
      <c r="A105" s="154" t="s">
        <v>114</v>
      </c>
      <c r="B105" s="155" t="s">
        <v>205</v>
      </c>
      <c r="C105" s="156" t="s">
        <v>206</v>
      </c>
      <c r="D105" s="157" t="s">
        <v>134</v>
      </c>
      <c r="E105" s="158"/>
      <c r="F105" s="159"/>
      <c r="G105" s="160">
        <f t="shared" si="186"/>
        <v>0</v>
      </c>
      <c r="H105" s="158"/>
      <c r="I105" s="159"/>
      <c r="J105" s="179">
        <f t="shared" si="187"/>
        <v>0</v>
      </c>
      <c r="K105" s="246"/>
      <c r="L105" s="159"/>
      <c r="M105" s="179">
        <f t="shared" si="188"/>
        <v>0</v>
      </c>
      <c r="N105" s="158"/>
      <c r="O105" s="159"/>
      <c r="P105" s="179">
        <f t="shared" si="189"/>
        <v>0</v>
      </c>
      <c r="Q105" s="246"/>
      <c r="R105" s="159"/>
      <c r="S105" s="179">
        <f t="shared" si="190"/>
        <v>0</v>
      </c>
      <c r="T105" s="158"/>
      <c r="U105" s="159"/>
      <c r="V105" s="179">
        <f t="shared" si="191"/>
        <v>0</v>
      </c>
      <c r="W105" s="246"/>
      <c r="X105" s="159"/>
      <c r="Y105" s="179">
        <f t="shared" si="192"/>
        <v>0</v>
      </c>
      <c r="Z105" s="158"/>
      <c r="AA105" s="159"/>
      <c r="AB105" s="179">
        <f t="shared" si="193"/>
        <v>0</v>
      </c>
      <c r="AC105" s="161">
        <f t="shared" si="182"/>
        <v>0</v>
      </c>
      <c r="AD105" s="162">
        <f t="shared" si="183"/>
        <v>0</v>
      </c>
      <c r="AE105" s="222">
        <f t="shared" si="184"/>
        <v>0</v>
      </c>
      <c r="AF105" s="164" t="str">
        <f t="shared" si="185"/>
        <v>#DIV/0!</v>
      </c>
      <c r="AG105" s="165"/>
      <c r="AH105" s="140"/>
      <c r="AI105" s="140"/>
    </row>
    <row r="106" ht="15.75" customHeight="1">
      <c r="A106" s="166" t="s">
        <v>114</v>
      </c>
      <c r="B106" s="167" t="s">
        <v>207</v>
      </c>
      <c r="C106" s="168" t="s">
        <v>208</v>
      </c>
      <c r="D106" s="157" t="s">
        <v>134</v>
      </c>
      <c r="E106" s="170"/>
      <c r="F106" s="171"/>
      <c r="G106" s="160">
        <f t="shared" si="186"/>
        <v>0</v>
      </c>
      <c r="H106" s="170"/>
      <c r="I106" s="171"/>
      <c r="J106" s="179">
        <f t="shared" si="187"/>
        <v>0</v>
      </c>
      <c r="K106" s="246"/>
      <c r="L106" s="159"/>
      <c r="M106" s="179">
        <f t="shared" si="188"/>
        <v>0</v>
      </c>
      <c r="N106" s="158"/>
      <c r="O106" s="159"/>
      <c r="P106" s="179">
        <f t="shared" si="189"/>
        <v>0</v>
      </c>
      <c r="Q106" s="246"/>
      <c r="R106" s="159"/>
      <c r="S106" s="179">
        <f t="shared" si="190"/>
        <v>0</v>
      </c>
      <c r="T106" s="158"/>
      <c r="U106" s="159"/>
      <c r="V106" s="179">
        <f t="shared" si="191"/>
        <v>0</v>
      </c>
      <c r="W106" s="246"/>
      <c r="X106" s="159"/>
      <c r="Y106" s="179">
        <f t="shared" si="192"/>
        <v>0</v>
      </c>
      <c r="Z106" s="158"/>
      <c r="AA106" s="159"/>
      <c r="AB106" s="179">
        <f t="shared" si="193"/>
        <v>0</v>
      </c>
      <c r="AC106" s="161">
        <f t="shared" si="182"/>
        <v>0</v>
      </c>
      <c r="AD106" s="162">
        <f t="shared" si="183"/>
        <v>0</v>
      </c>
      <c r="AE106" s="222">
        <f t="shared" si="184"/>
        <v>0</v>
      </c>
      <c r="AF106" s="164" t="str">
        <f t="shared" si="185"/>
        <v>#DIV/0!</v>
      </c>
      <c r="AG106" s="165"/>
      <c r="AH106" s="140"/>
      <c r="AI106" s="140"/>
    </row>
    <row r="107" ht="15.75" customHeight="1">
      <c r="A107" s="180" t="s">
        <v>114</v>
      </c>
      <c r="B107" s="181" t="s">
        <v>209</v>
      </c>
      <c r="C107" s="182" t="s">
        <v>210</v>
      </c>
      <c r="D107" s="183" t="s">
        <v>134</v>
      </c>
      <c r="E107" s="184"/>
      <c r="F107" s="185"/>
      <c r="G107" s="186">
        <f t="shared" si="186"/>
        <v>0</v>
      </c>
      <c r="H107" s="184"/>
      <c r="I107" s="185"/>
      <c r="J107" s="187">
        <f t="shared" si="187"/>
        <v>0</v>
      </c>
      <c r="K107" s="248"/>
      <c r="L107" s="185"/>
      <c r="M107" s="187">
        <f t="shared" si="188"/>
        <v>0</v>
      </c>
      <c r="N107" s="184"/>
      <c r="O107" s="185"/>
      <c r="P107" s="187">
        <f t="shared" si="189"/>
        <v>0</v>
      </c>
      <c r="Q107" s="248"/>
      <c r="R107" s="185"/>
      <c r="S107" s="187">
        <f t="shared" si="190"/>
        <v>0</v>
      </c>
      <c r="T107" s="184"/>
      <c r="U107" s="185"/>
      <c r="V107" s="187">
        <f t="shared" si="191"/>
        <v>0</v>
      </c>
      <c r="W107" s="248"/>
      <c r="X107" s="185"/>
      <c r="Y107" s="187">
        <f t="shared" si="192"/>
        <v>0</v>
      </c>
      <c r="Z107" s="184"/>
      <c r="AA107" s="185"/>
      <c r="AB107" s="187">
        <f t="shared" si="193"/>
        <v>0</v>
      </c>
      <c r="AC107" s="173">
        <f t="shared" si="182"/>
        <v>0</v>
      </c>
      <c r="AD107" s="174">
        <f t="shared" si="183"/>
        <v>0</v>
      </c>
      <c r="AE107" s="224">
        <f t="shared" si="184"/>
        <v>0</v>
      </c>
      <c r="AF107" s="164" t="str">
        <f t="shared" si="185"/>
        <v>#DIV/0!</v>
      </c>
      <c r="AG107" s="165"/>
      <c r="AH107" s="140"/>
      <c r="AI107" s="140"/>
    </row>
    <row r="108" ht="15.0" customHeight="1">
      <c r="A108" s="226" t="s">
        <v>211</v>
      </c>
      <c r="B108" s="227"/>
      <c r="C108" s="228"/>
      <c r="D108" s="229"/>
      <c r="E108" s="230">
        <f t="shared" ref="E108:AB108" si="194">E97</f>
        <v>0</v>
      </c>
      <c r="F108" s="231">
        <f t="shared" si="194"/>
        <v>0</v>
      </c>
      <c r="G108" s="232">
        <f t="shared" si="194"/>
        <v>0</v>
      </c>
      <c r="H108" s="196">
        <f t="shared" si="194"/>
        <v>0</v>
      </c>
      <c r="I108" s="198">
        <f t="shared" si="194"/>
        <v>0</v>
      </c>
      <c r="J108" s="249">
        <f t="shared" si="194"/>
        <v>0</v>
      </c>
      <c r="K108" s="233">
        <f t="shared" si="194"/>
        <v>0</v>
      </c>
      <c r="L108" s="231">
        <f t="shared" si="194"/>
        <v>0</v>
      </c>
      <c r="M108" s="234">
        <f t="shared" si="194"/>
        <v>0</v>
      </c>
      <c r="N108" s="230">
        <f t="shared" si="194"/>
        <v>0</v>
      </c>
      <c r="O108" s="231">
        <f t="shared" si="194"/>
        <v>0</v>
      </c>
      <c r="P108" s="234">
        <f t="shared" si="194"/>
        <v>0</v>
      </c>
      <c r="Q108" s="233">
        <f t="shared" si="194"/>
        <v>0</v>
      </c>
      <c r="R108" s="231">
        <f t="shared" si="194"/>
        <v>0</v>
      </c>
      <c r="S108" s="234">
        <f t="shared" si="194"/>
        <v>0</v>
      </c>
      <c r="T108" s="230">
        <f t="shared" si="194"/>
        <v>0</v>
      </c>
      <c r="U108" s="231">
        <f t="shared" si="194"/>
        <v>0</v>
      </c>
      <c r="V108" s="234">
        <f t="shared" si="194"/>
        <v>0</v>
      </c>
      <c r="W108" s="233">
        <f t="shared" si="194"/>
        <v>0</v>
      </c>
      <c r="X108" s="231">
        <f t="shared" si="194"/>
        <v>0</v>
      </c>
      <c r="Y108" s="234">
        <f t="shared" si="194"/>
        <v>0</v>
      </c>
      <c r="Z108" s="230">
        <f t="shared" si="194"/>
        <v>0</v>
      </c>
      <c r="AA108" s="231">
        <f t="shared" si="194"/>
        <v>0</v>
      </c>
      <c r="AB108" s="234">
        <f t="shared" si="194"/>
        <v>0</v>
      </c>
      <c r="AC108" s="230">
        <f t="shared" si="182"/>
        <v>0</v>
      </c>
      <c r="AD108" s="235">
        <f t="shared" si="183"/>
        <v>0</v>
      </c>
      <c r="AE108" s="234">
        <f t="shared" si="184"/>
        <v>0</v>
      </c>
      <c r="AF108" s="290" t="str">
        <f t="shared" si="185"/>
        <v>#DIV/0!</v>
      </c>
      <c r="AG108" s="237"/>
      <c r="AH108" s="140"/>
      <c r="AI108" s="140"/>
    </row>
    <row r="109" ht="30.0" customHeight="1">
      <c r="A109" s="287" t="s">
        <v>109</v>
      </c>
      <c r="B109" s="288" t="s">
        <v>33</v>
      </c>
      <c r="C109" s="291" t="s">
        <v>212</v>
      </c>
      <c r="D109" s="292"/>
      <c r="E109" s="293"/>
      <c r="F109" s="294"/>
      <c r="G109" s="294"/>
      <c r="H109" s="293"/>
      <c r="I109" s="294"/>
      <c r="J109" s="294"/>
      <c r="K109" s="294"/>
      <c r="L109" s="294"/>
      <c r="M109" s="295"/>
      <c r="N109" s="293"/>
      <c r="O109" s="294"/>
      <c r="P109" s="295"/>
      <c r="Q109" s="294"/>
      <c r="R109" s="294"/>
      <c r="S109" s="295"/>
      <c r="T109" s="293"/>
      <c r="U109" s="294"/>
      <c r="V109" s="295"/>
      <c r="W109" s="294"/>
      <c r="X109" s="294"/>
      <c r="Y109" s="295"/>
      <c r="Z109" s="293"/>
      <c r="AA109" s="294"/>
      <c r="AB109" s="294"/>
      <c r="AC109" s="281"/>
      <c r="AD109" s="282"/>
      <c r="AE109" s="282"/>
      <c r="AF109" s="296"/>
      <c r="AG109" s="297"/>
      <c r="AH109" s="140"/>
      <c r="AI109" s="140"/>
    </row>
    <row r="110" ht="30.0" customHeight="1">
      <c r="A110" s="298" t="s">
        <v>114</v>
      </c>
      <c r="B110" s="299" t="s">
        <v>115</v>
      </c>
      <c r="C110" s="300" t="s">
        <v>213</v>
      </c>
      <c r="D110" s="301" t="s">
        <v>214</v>
      </c>
      <c r="E110" s="302">
        <v>1.0</v>
      </c>
      <c r="F110" s="303">
        <v>27000.0</v>
      </c>
      <c r="G110" s="304">
        <f t="shared" ref="G110:G114" si="195">E110*F110</f>
        <v>27000</v>
      </c>
      <c r="H110" s="305">
        <v>1.0</v>
      </c>
      <c r="I110" s="306">
        <v>27000.0</v>
      </c>
      <c r="J110" s="307">
        <f t="shared" ref="J110:J114" si="196">H110*I110</f>
        <v>27000</v>
      </c>
      <c r="K110" s="308"/>
      <c r="L110" s="306"/>
      <c r="M110" s="307">
        <f t="shared" ref="M110:M114" si="197">K110*L110</f>
        <v>0</v>
      </c>
      <c r="N110" s="305"/>
      <c r="O110" s="306"/>
      <c r="P110" s="307">
        <f t="shared" ref="P110:P114" si="198">N110*O110</f>
        <v>0</v>
      </c>
      <c r="Q110" s="308"/>
      <c r="R110" s="306"/>
      <c r="S110" s="307">
        <f t="shared" ref="S110:S114" si="199">Q110*R110</f>
        <v>0</v>
      </c>
      <c r="T110" s="305"/>
      <c r="U110" s="306"/>
      <c r="V110" s="307">
        <f t="shared" ref="V110:V114" si="200">T110*U110</f>
        <v>0</v>
      </c>
      <c r="W110" s="308"/>
      <c r="X110" s="306"/>
      <c r="Y110" s="307">
        <f t="shared" ref="Y110:Y114" si="201">W110*X110</f>
        <v>0</v>
      </c>
      <c r="Z110" s="305"/>
      <c r="AA110" s="306"/>
      <c r="AB110" s="307">
        <f t="shared" ref="AB110:AB114" si="202">Z110*AA110</f>
        <v>0</v>
      </c>
      <c r="AC110" s="309">
        <f t="shared" ref="AC110:AC115" si="203">G110+M110+S110+Y110</f>
        <v>27000</v>
      </c>
      <c r="AD110" s="310">
        <f t="shared" ref="AD110:AD115" si="204">J110+P110+V110+AB110</f>
        <v>27000</v>
      </c>
      <c r="AE110" s="311">
        <f t="shared" ref="AE110:AE115" si="205">AC110-AD110</f>
        <v>0</v>
      </c>
      <c r="AF110" s="312">
        <f t="shared" ref="AF110:AF115" si="206">AE110/AC110</f>
        <v>0</v>
      </c>
      <c r="AG110" s="313"/>
      <c r="AH110" s="140"/>
      <c r="AI110" s="140"/>
    </row>
    <row r="111" ht="30.0" customHeight="1">
      <c r="A111" s="154" t="s">
        <v>114</v>
      </c>
      <c r="B111" s="314" t="s">
        <v>118</v>
      </c>
      <c r="C111" s="300" t="s">
        <v>215</v>
      </c>
      <c r="D111" s="315" t="s">
        <v>134</v>
      </c>
      <c r="E111" s="302">
        <v>5.0</v>
      </c>
      <c r="F111" s="303">
        <v>20000.0</v>
      </c>
      <c r="G111" s="160">
        <f t="shared" si="195"/>
        <v>100000</v>
      </c>
      <c r="H111" s="158">
        <v>1.0</v>
      </c>
      <c r="I111" s="159">
        <v>99778.95</v>
      </c>
      <c r="J111" s="316">
        <f t="shared" si="196"/>
        <v>99778.95</v>
      </c>
      <c r="K111" s="246"/>
      <c r="L111" s="159"/>
      <c r="M111" s="179">
        <f t="shared" si="197"/>
        <v>0</v>
      </c>
      <c r="N111" s="158"/>
      <c r="O111" s="159"/>
      <c r="P111" s="179">
        <f t="shared" si="198"/>
        <v>0</v>
      </c>
      <c r="Q111" s="246"/>
      <c r="R111" s="159"/>
      <c r="S111" s="179">
        <f t="shared" si="199"/>
        <v>0</v>
      </c>
      <c r="T111" s="158"/>
      <c r="U111" s="159"/>
      <c r="V111" s="179">
        <f t="shared" si="200"/>
        <v>0</v>
      </c>
      <c r="W111" s="246"/>
      <c r="X111" s="159"/>
      <c r="Y111" s="179">
        <f t="shared" si="201"/>
        <v>0</v>
      </c>
      <c r="Z111" s="158"/>
      <c r="AA111" s="159"/>
      <c r="AB111" s="179">
        <f t="shared" si="202"/>
        <v>0</v>
      </c>
      <c r="AC111" s="161">
        <f t="shared" si="203"/>
        <v>100000</v>
      </c>
      <c r="AD111" s="162">
        <f t="shared" si="204"/>
        <v>99778.95</v>
      </c>
      <c r="AE111" s="222">
        <f t="shared" si="205"/>
        <v>221.05</v>
      </c>
      <c r="AF111" s="317">
        <f t="shared" si="206"/>
        <v>0.0022105</v>
      </c>
      <c r="AG111" s="318"/>
      <c r="AH111" s="140"/>
      <c r="AI111" s="140"/>
    </row>
    <row r="112" ht="30.0" customHeight="1">
      <c r="A112" s="154" t="s">
        <v>114</v>
      </c>
      <c r="B112" s="314" t="s">
        <v>119</v>
      </c>
      <c r="C112" s="168" t="s">
        <v>208</v>
      </c>
      <c r="D112" s="315" t="s">
        <v>134</v>
      </c>
      <c r="E112" s="319">
        <v>5.0</v>
      </c>
      <c r="F112" s="320">
        <v>1000.0</v>
      </c>
      <c r="G112" s="160">
        <f t="shared" si="195"/>
        <v>5000</v>
      </c>
      <c r="H112" s="158">
        <v>1.0</v>
      </c>
      <c r="I112" s="159">
        <v>5000.0</v>
      </c>
      <c r="J112" s="179">
        <f t="shared" si="196"/>
        <v>5000</v>
      </c>
      <c r="K112" s="246"/>
      <c r="L112" s="159"/>
      <c r="M112" s="179">
        <f t="shared" si="197"/>
        <v>0</v>
      </c>
      <c r="N112" s="158"/>
      <c r="O112" s="159"/>
      <c r="P112" s="179">
        <f t="shared" si="198"/>
        <v>0</v>
      </c>
      <c r="Q112" s="246"/>
      <c r="R112" s="159"/>
      <c r="S112" s="179">
        <f t="shared" si="199"/>
        <v>0</v>
      </c>
      <c r="T112" s="158"/>
      <c r="U112" s="159"/>
      <c r="V112" s="179">
        <f t="shared" si="200"/>
        <v>0</v>
      </c>
      <c r="W112" s="246"/>
      <c r="X112" s="159"/>
      <c r="Y112" s="179">
        <f t="shared" si="201"/>
        <v>0</v>
      </c>
      <c r="Z112" s="158"/>
      <c r="AA112" s="159"/>
      <c r="AB112" s="179">
        <f t="shared" si="202"/>
        <v>0</v>
      </c>
      <c r="AC112" s="161">
        <f t="shared" si="203"/>
        <v>5000</v>
      </c>
      <c r="AD112" s="162">
        <f t="shared" si="204"/>
        <v>5000</v>
      </c>
      <c r="AE112" s="222">
        <f t="shared" si="205"/>
        <v>0</v>
      </c>
      <c r="AF112" s="317">
        <f t="shared" si="206"/>
        <v>0</v>
      </c>
      <c r="AG112" s="318"/>
      <c r="AH112" s="140"/>
      <c r="AI112" s="140"/>
    </row>
    <row r="113" ht="30.0" customHeight="1">
      <c r="A113" s="180" t="s">
        <v>114</v>
      </c>
      <c r="B113" s="321" t="s">
        <v>197</v>
      </c>
      <c r="C113" s="182" t="s">
        <v>216</v>
      </c>
      <c r="D113" s="315" t="s">
        <v>134</v>
      </c>
      <c r="E113" s="319">
        <v>1.0</v>
      </c>
      <c r="F113" s="320">
        <v>17000.0</v>
      </c>
      <c r="G113" s="186">
        <f t="shared" si="195"/>
        <v>17000</v>
      </c>
      <c r="H113" s="184">
        <v>1.0</v>
      </c>
      <c r="I113" s="185">
        <v>17000.0</v>
      </c>
      <c r="J113" s="187">
        <f t="shared" si="196"/>
        <v>17000</v>
      </c>
      <c r="K113" s="248"/>
      <c r="L113" s="185"/>
      <c r="M113" s="187">
        <f t="shared" si="197"/>
        <v>0</v>
      </c>
      <c r="N113" s="184"/>
      <c r="O113" s="185"/>
      <c r="P113" s="187">
        <f t="shared" si="198"/>
        <v>0</v>
      </c>
      <c r="Q113" s="248"/>
      <c r="R113" s="185"/>
      <c r="S113" s="187">
        <f t="shared" si="199"/>
        <v>0</v>
      </c>
      <c r="T113" s="184"/>
      <c r="U113" s="185"/>
      <c r="V113" s="187">
        <f t="shared" si="200"/>
        <v>0</v>
      </c>
      <c r="W113" s="248"/>
      <c r="X113" s="185"/>
      <c r="Y113" s="187">
        <f t="shared" si="201"/>
        <v>0</v>
      </c>
      <c r="Z113" s="184"/>
      <c r="AA113" s="185"/>
      <c r="AB113" s="187">
        <f t="shared" si="202"/>
        <v>0</v>
      </c>
      <c r="AC113" s="173">
        <f t="shared" si="203"/>
        <v>17000</v>
      </c>
      <c r="AD113" s="174">
        <f t="shared" si="204"/>
        <v>17000</v>
      </c>
      <c r="AE113" s="224">
        <f t="shared" si="205"/>
        <v>0</v>
      </c>
      <c r="AF113" s="317">
        <f t="shared" si="206"/>
        <v>0</v>
      </c>
      <c r="AG113" s="318"/>
      <c r="AH113" s="140"/>
      <c r="AI113" s="140"/>
    </row>
    <row r="114" ht="30.0" customHeight="1">
      <c r="A114" s="180" t="s">
        <v>114</v>
      </c>
      <c r="B114" s="321" t="s">
        <v>199</v>
      </c>
      <c r="C114" s="322" t="s">
        <v>217</v>
      </c>
      <c r="D114" s="315" t="s">
        <v>134</v>
      </c>
      <c r="E114" s="323">
        <v>1.0</v>
      </c>
      <c r="F114" s="324">
        <v>5000.0</v>
      </c>
      <c r="G114" s="186">
        <f t="shared" si="195"/>
        <v>5000</v>
      </c>
      <c r="H114" s="184">
        <v>1.0</v>
      </c>
      <c r="I114" s="185">
        <v>2500.0</v>
      </c>
      <c r="J114" s="325">
        <f t="shared" si="196"/>
        <v>2500</v>
      </c>
      <c r="K114" s="248"/>
      <c r="L114" s="185"/>
      <c r="M114" s="187">
        <f t="shared" si="197"/>
        <v>0</v>
      </c>
      <c r="N114" s="184"/>
      <c r="O114" s="185"/>
      <c r="P114" s="187">
        <f t="shared" si="198"/>
        <v>0</v>
      </c>
      <c r="Q114" s="248"/>
      <c r="R114" s="185"/>
      <c r="S114" s="187">
        <f t="shared" si="199"/>
        <v>0</v>
      </c>
      <c r="T114" s="184"/>
      <c r="U114" s="185"/>
      <c r="V114" s="187">
        <f t="shared" si="200"/>
        <v>0</v>
      </c>
      <c r="W114" s="248"/>
      <c r="X114" s="185"/>
      <c r="Y114" s="187">
        <f t="shared" si="201"/>
        <v>0</v>
      </c>
      <c r="Z114" s="184"/>
      <c r="AA114" s="185"/>
      <c r="AB114" s="187">
        <f t="shared" si="202"/>
        <v>0</v>
      </c>
      <c r="AC114" s="173">
        <f t="shared" si="203"/>
        <v>5000</v>
      </c>
      <c r="AD114" s="174">
        <f t="shared" si="204"/>
        <v>2500</v>
      </c>
      <c r="AE114" s="224">
        <f t="shared" si="205"/>
        <v>2500</v>
      </c>
      <c r="AF114" s="317">
        <f t="shared" si="206"/>
        <v>0.5</v>
      </c>
      <c r="AG114" s="326" t="s">
        <v>218</v>
      </c>
      <c r="AH114" s="140"/>
      <c r="AI114" s="140"/>
    </row>
    <row r="115" ht="15.0" customHeight="1">
      <c r="A115" s="327" t="s">
        <v>219</v>
      </c>
      <c r="B115" s="328"/>
      <c r="C115" s="329"/>
      <c r="D115" s="330"/>
      <c r="E115" s="331">
        <f t="shared" ref="E115:AB115" si="207">SUM(E110:E114)</f>
        <v>13</v>
      </c>
      <c r="F115" s="332">
        <f t="shared" si="207"/>
        <v>70000</v>
      </c>
      <c r="G115" s="333">
        <f t="shared" si="207"/>
        <v>154000</v>
      </c>
      <c r="H115" s="334">
        <f t="shared" si="207"/>
        <v>5</v>
      </c>
      <c r="I115" s="335">
        <f t="shared" si="207"/>
        <v>151278.95</v>
      </c>
      <c r="J115" s="336">
        <f t="shared" si="207"/>
        <v>151278.95</v>
      </c>
      <c r="K115" s="337">
        <f t="shared" si="207"/>
        <v>0</v>
      </c>
      <c r="L115" s="332">
        <f t="shared" si="207"/>
        <v>0</v>
      </c>
      <c r="M115" s="338">
        <f t="shared" si="207"/>
        <v>0</v>
      </c>
      <c r="N115" s="331">
        <f t="shared" si="207"/>
        <v>0</v>
      </c>
      <c r="O115" s="332">
        <f t="shared" si="207"/>
        <v>0</v>
      </c>
      <c r="P115" s="338">
        <f t="shared" si="207"/>
        <v>0</v>
      </c>
      <c r="Q115" s="337">
        <f t="shared" si="207"/>
        <v>0</v>
      </c>
      <c r="R115" s="332">
        <f t="shared" si="207"/>
        <v>0</v>
      </c>
      <c r="S115" s="338">
        <f t="shared" si="207"/>
        <v>0</v>
      </c>
      <c r="T115" s="331">
        <f t="shared" si="207"/>
        <v>0</v>
      </c>
      <c r="U115" s="332">
        <f t="shared" si="207"/>
        <v>0</v>
      </c>
      <c r="V115" s="338">
        <f t="shared" si="207"/>
        <v>0</v>
      </c>
      <c r="W115" s="337">
        <f t="shared" si="207"/>
        <v>0</v>
      </c>
      <c r="X115" s="332">
        <f t="shared" si="207"/>
        <v>0</v>
      </c>
      <c r="Y115" s="338">
        <f t="shared" si="207"/>
        <v>0</v>
      </c>
      <c r="Z115" s="331">
        <f t="shared" si="207"/>
        <v>0</v>
      </c>
      <c r="AA115" s="332">
        <f t="shared" si="207"/>
        <v>0</v>
      </c>
      <c r="AB115" s="338">
        <f t="shared" si="207"/>
        <v>0</v>
      </c>
      <c r="AC115" s="230">
        <f t="shared" si="203"/>
        <v>154000</v>
      </c>
      <c r="AD115" s="235">
        <f t="shared" si="204"/>
        <v>151278.95</v>
      </c>
      <c r="AE115" s="234">
        <f t="shared" si="205"/>
        <v>2721.05</v>
      </c>
      <c r="AF115" s="290">
        <f t="shared" si="206"/>
        <v>0.01766915584</v>
      </c>
      <c r="AG115" s="237"/>
      <c r="AH115" s="140"/>
      <c r="AI115" s="140"/>
    </row>
    <row r="116" ht="15.0" customHeight="1">
      <c r="A116" s="287" t="s">
        <v>109</v>
      </c>
      <c r="B116" s="339" t="s">
        <v>34</v>
      </c>
      <c r="C116" s="206" t="s">
        <v>220</v>
      </c>
      <c r="D116" s="340"/>
      <c r="E116" s="130"/>
      <c r="F116" s="131"/>
      <c r="G116" s="131"/>
      <c r="H116" s="130"/>
      <c r="I116" s="131"/>
      <c r="J116" s="135"/>
      <c r="K116" s="131"/>
      <c r="L116" s="131"/>
      <c r="M116" s="135"/>
      <c r="N116" s="130"/>
      <c r="O116" s="131"/>
      <c r="P116" s="135"/>
      <c r="Q116" s="131"/>
      <c r="R116" s="131"/>
      <c r="S116" s="135"/>
      <c r="T116" s="130"/>
      <c r="U116" s="131"/>
      <c r="V116" s="135"/>
      <c r="W116" s="131"/>
      <c r="X116" s="131"/>
      <c r="Y116" s="135"/>
      <c r="Z116" s="130"/>
      <c r="AA116" s="131"/>
      <c r="AB116" s="131"/>
      <c r="AC116" s="281"/>
      <c r="AD116" s="282"/>
      <c r="AE116" s="282"/>
      <c r="AF116" s="296"/>
      <c r="AG116" s="297"/>
      <c r="AH116" s="140"/>
      <c r="AI116" s="140"/>
    </row>
    <row r="117" ht="30.0" customHeight="1">
      <c r="A117" s="341" t="s">
        <v>114</v>
      </c>
      <c r="B117" s="342" t="s">
        <v>115</v>
      </c>
      <c r="C117" s="343" t="s">
        <v>221</v>
      </c>
      <c r="D117" s="344"/>
      <c r="E117" s="345"/>
      <c r="F117" s="346"/>
      <c r="G117" s="347">
        <f t="shared" ref="G117:G118" si="208">E117*F117</f>
        <v>0</v>
      </c>
      <c r="H117" s="305"/>
      <c r="I117" s="306"/>
      <c r="J117" s="307">
        <f t="shared" ref="J117:J118" si="209">H117*I117</f>
        <v>0</v>
      </c>
      <c r="K117" s="348"/>
      <c r="L117" s="346"/>
      <c r="M117" s="349">
        <f t="shared" ref="M117:M118" si="210">K117*L117</f>
        <v>0</v>
      </c>
      <c r="N117" s="345"/>
      <c r="O117" s="346"/>
      <c r="P117" s="349">
        <f t="shared" ref="P117:P118" si="211">N117*O117</f>
        <v>0</v>
      </c>
      <c r="Q117" s="348"/>
      <c r="R117" s="346"/>
      <c r="S117" s="349">
        <f t="shared" ref="S117:S118" si="212">Q117*R117</f>
        <v>0</v>
      </c>
      <c r="T117" s="345"/>
      <c r="U117" s="346"/>
      <c r="V117" s="349">
        <f t="shared" ref="V117:V118" si="213">T117*U117</f>
        <v>0</v>
      </c>
      <c r="W117" s="348"/>
      <c r="X117" s="346"/>
      <c r="Y117" s="349">
        <f t="shared" ref="Y117:Y118" si="214">W117*X117</f>
        <v>0</v>
      </c>
      <c r="Z117" s="345"/>
      <c r="AA117" s="346"/>
      <c r="AB117" s="349">
        <f t="shared" ref="AB117:AB118" si="215">Z117*AA117</f>
        <v>0</v>
      </c>
      <c r="AC117" s="309">
        <f t="shared" ref="AC117:AC119" si="216">G117+M117+S117+Y117</f>
        <v>0</v>
      </c>
      <c r="AD117" s="310">
        <f t="shared" ref="AD117:AD119" si="217">J117+P117+V117+AB117</f>
        <v>0</v>
      </c>
      <c r="AE117" s="311">
        <f t="shared" ref="AE117:AE119" si="218">AC117-AD117</f>
        <v>0</v>
      </c>
      <c r="AF117" s="312" t="str">
        <f t="shared" ref="AF117:AF119" si="219">AE117/AC117</f>
        <v>#DIV/0!</v>
      </c>
      <c r="AG117" s="313"/>
      <c r="AH117" s="140"/>
      <c r="AI117" s="140"/>
    </row>
    <row r="118" ht="30.0" customHeight="1">
      <c r="A118" s="350" t="s">
        <v>114</v>
      </c>
      <c r="B118" s="342" t="s">
        <v>118</v>
      </c>
      <c r="C118" s="351" t="s">
        <v>222</v>
      </c>
      <c r="D118" s="169"/>
      <c r="E118" s="170"/>
      <c r="F118" s="171"/>
      <c r="G118" s="160">
        <f t="shared" si="208"/>
        <v>0</v>
      </c>
      <c r="H118" s="170"/>
      <c r="I118" s="171"/>
      <c r="J118" s="179">
        <f t="shared" si="209"/>
        <v>0</v>
      </c>
      <c r="K118" s="268"/>
      <c r="L118" s="171"/>
      <c r="M118" s="269">
        <f t="shared" si="210"/>
        <v>0</v>
      </c>
      <c r="N118" s="170"/>
      <c r="O118" s="171"/>
      <c r="P118" s="269">
        <f t="shared" si="211"/>
        <v>0</v>
      </c>
      <c r="Q118" s="268"/>
      <c r="R118" s="171"/>
      <c r="S118" s="269">
        <f t="shared" si="212"/>
        <v>0</v>
      </c>
      <c r="T118" s="170"/>
      <c r="U118" s="171"/>
      <c r="V118" s="269">
        <f t="shared" si="213"/>
        <v>0</v>
      </c>
      <c r="W118" s="268"/>
      <c r="X118" s="171"/>
      <c r="Y118" s="269">
        <f t="shared" si="214"/>
        <v>0</v>
      </c>
      <c r="Z118" s="170"/>
      <c r="AA118" s="171"/>
      <c r="AB118" s="269">
        <f t="shared" si="215"/>
        <v>0</v>
      </c>
      <c r="AC118" s="173">
        <f t="shared" si="216"/>
        <v>0</v>
      </c>
      <c r="AD118" s="174">
        <f t="shared" si="217"/>
        <v>0</v>
      </c>
      <c r="AE118" s="224">
        <f t="shared" si="218"/>
        <v>0</v>
      </c>
      <c r="AF118" s="317" t="str">
        <f t="shared" si="219"/>
        <v>#DIV/0!</v>
      </c>
      <c r="AG118" s="318"/>
      <c r="AH118" s="140"/>
      <c r="AI118" s="140"/>
    </row>
    <row r="119" ht="15.0" customHeight="1">
      <c r="A119" s="226" t="s">
        <v>223</v>
      </c>
      <c r="B119" s="227"/>
      <c r="C119" s="228"/>
      <c r="D119" s="229"/>
      <c r="E119" s="230">
        <f t="shared" ref="E119:AB119" si="220">SUM(E117:E118)</f>
        <v>0</v>
      </c>
      <c r="F119" s="231">
        <f t="shared" si="220"/>
        <v>0</v>
      </c>
      <c r="G119" s="232">
        <f t="shared" si="220"/>
        <v>0</v>
      </c>
      <c r="H119" s="196">
        <f t="shared" si="220"/>
        <v>0</v>
      </c>
      <c r="I119" s="198">
        <f t="shared" si="220"/>
        <v>0</v>
      </c>
      <c r="J119" s="249">
        <f t="shared" si="220"/>
        <v>0</v>
      </c>
      <c r="K119" s="233">
        <f t="shared" si="220"/>
        <v>0</v>
      </c>
      <c r="L119" s="231">
        <f t="shared" si="220"/>
        <v>0</v>
      </c>
      <c r="M119" s="234">
        <f t="shared" si="220"/>
        <v>0</v>
      </c>
      <c r="N119" s="230">
        <f t="shared" si="220"/>
        <v>0</v>
      </c>
      <c r="O119" s="231">
        <f t="shared" si="220"/>
        <v>0</v>
      </c>
      <c r="P119" s="234">
        <f t="shared" si="220"/>
        <v>0</v>
      </c>
      <c r="Q119" s="233">
        <f t="shared" si="220"/>
        <v>0</v>
      </c>
      <c r="R119" s="231">
        <f t="shared" si="220"/>
        <v>0</v>
      </c>
      <c r="S119" s="234">
        <f t="shared" si="220"/>
        <v>0</v>
      </c>
      <c r="T119" s="230">
        <f t="shared" si="220"/>
        <v>0</v>
      </c>
      <c r="U119" s="231">
        <f t="shared" si="220"/>
        <v>0</v>
      </c>
      <c r="V119" s="234">
        <f t="shared" si="220"/>
        <v>0</v>
      </c>
      <c r="W119" s="233">
        <f t="shared" si="220"/>
        <v>0</v>
      </c>
      <c r="X119" s="231">
        <f t="shared" si="220"/>
        <v>0</v>
      </c>
      <c r="Y119" s="234">
        <f t="shared" si="220"/>
        <v>0</v>
      </c>
      <c r="Z119" s="230">
        <f t="shared" si="220"/>
        <v>0</v>
      </c>
      <c r="AA119" s="231">
        <f t="shared" si="220"/>
        <v>0</v>
      </c>
      <c r="AB119" s="234">
        <f t="shared" si="220"/>
        <v>0</v>
      </c>
      <c r="AC119" s="196">
        <f t="shared" si="216"/>
        <v>0</v>
      </c>
      <c r="AD119" s="201">
        <f t="shared" si="217"/>
        <v>0</v>
      </c>
      <c r="AE119" s="249">
        <f t="shared" si="218"/>
        <v>0</v>
      </c>
      <c r="AF119" s="352" t="str">
        <f t="shared" si="219"/>
        <v>#DIV/0!</v>
      </c>
      <c r="AG119" s="353"/>
      <c r="AH119" s="140"/>
      <c r="AI119" s="140"/>
    </row>
    <row r="120" ht="54.75" customHeight="1">
      <c r="A120" s="354" t="s">
        <v>109</v>
      </c>
      <c r="B120" s="339" t="s">
        <v>35</v>
      </c>
      <c r="C120" s="206" t="s">
        <v>224</v>
      </c>
      <c r="D120" s="340"/>
      <c r="E120" s="130"/>
      <c r="F120" s="131"/>
      <c r="G120" s="131"/>
      <c r="H120" s="130"/>
      <c r="I120" s="131"/>
      <c r="J120" s="135"/>
      <c r="K120" s="131"/>
      <c r="L120" s="131"/>
      <c r="M120" s="135"/>
      <c r="N120" s="130"/>
      <c r="O120" s="131"/>
      <c r="P120" s="135"/>
      <c r="Q120" s="131"/>
      <c r="R120" s="131"/>
      <c r="S120" s="135"/>
      <c r="T120" s="130"/>
      <c r="U120" s="131"/>
      <c r="V120" s="135"/>
      <c r="W120" s="131"/>
      <c r="X120" s="131"/>
      <c r="Y120" s="135"/>
      <c r="Z120" s="130"/>
      <c r="AA120" s="131"/>
      <c r="AB120" s="135"/>
      <c r="AC120" s="281"/>
      <c r="AD120" s="282"/>
      <c r="AE120" s="282"/>
      <c r="AF120" s="296"/>
      <c r="AG120" s="297"/>
      <c r="AH120" s="140"/>
      <c r="AI120" s="140"/>
    </row>
    <row r="121" ht="30.0" customHeight="1">
      <c r="A121" s="341" t="s">
        <v>114</v>
      </c>
      <c r="B121" s="342" t="s">
        <v>115</v>
      </c>
      <c r="C121" s="343" t="s">
        <v>225</v>
      </c>
      <c r="D121" s="344" t="s">
        <v>226</v>
      </c>
      <c r="E121" s="345"/>
      <c r="F121" s="346"/>
      <c r="G121" s="347">
        <f t="shared" ref="G121:G122" si="221">E121*F121</f>
        <v>0</v>
      </c>
      <c r="H121" s="305"/>
      <c r="I121" s="306"/>
      <c r="J121" s="307">
        <f t="shared" ref="J121:J122" si="222">H121*I121</f>
        <v>0</v>
      </c>
      <c r="K121" s="348"/>
      <c r="L121" s="346"/>
      <c r="M121" s="349">
        <f t="shared" ref="M121:M122" si="223">K121*L121</f>
        <v>0</v>
      </c>
      <c r="N121" s="345"/>
      <c r="O121" s="346"/>
      <c r="P121" s="349">
        <f t="shared" ref="P121:P122" si="224">N121*O121</f>
        <v>0</v>
      </c>
      <c r="Q121" s="348"/>
      <c r="R121" s="346"/>
      <c r="S121" s="349">
        <f t="shared" ref="S121:S122" si="225">Q121*R121</f>
        <v>0</v>
      </c>
      <c r="T121" s="345"/>
      <c r="U121" s="346"/>
      <c r="V121" s="349">
        <f t="shared" ref="V121:V122" si="226">T121*U121</f>
        <v>0</v>
      </c>
      <c r="W121" s="348"/>
      <c r="X121" s="346"/>
      <c r="Y121" s="349">
        <f t="shared" ref="Y121:Y122" si="227">W121*X121</f>
        <v>0</v>
      </c>
      <c r="Z121" s="345"/>
      <c r="AA121" s="346"/>
      <c r="AB121" s="349">
        <f t="shared" ref="AB121:AB122" si="228">Z121*AA121</f>
        <v>0</v>
      </c>
      <c r="AC121" s="309">
        <f t="shared" ref="AC121:AC123" si="229">G121+M121+S121+Y121</f>
        <v>0</v>
      </c>
      <c r="AD121" s="310">
        <f t="shared" ref="AD121:AD123" si="230">J121+P121+V121+AB121</f>
        <v>0</v>
      </c>
      <c r="AE121" s="311">
        <f t="shared" ref="AE121:AE123" si="231">AC121-AD121</f>
        <v>0</v>
      </c>
      <c r="AF121" s="317" t="str">
        <f t="shared" ref="AF121:AF123" si="232">AE121/AC121</f>
        <v>#DIV/0!</v>
      </c>
      <c r="AG121" s="318"/>
      <c r="AH121" s="140"/>
      <c r="AI121" s="140"/>
    </row>
    <row r="122" ht="30.0" customHeight="1">
      <c r="A122" s="350" t="s">
        <v>114</v>
      </c>
      <c r="B122" s="342" t="s">
        <v>118</v>
      </c>
      <c r="C122" s="351" t="s">
        <v>225</v>
      </c>
      <c r="D122" s="169" t="s">
        <v>226</v>
      </c>
      <c r="E122" s="170"/>
      <c r="F122" s="171"/>
      <c r="G122" s="160">
        <f t="shared" si="221"/>
        <v>0</v>
      </c>
      <c r="H122" s="170"/>
      <c r="I122" s="171"/>
      <c r="J122" s="179">
        <f t="shared" si="222"/>
        <v>0</v>
      </c>
      <c r="K122" s="268"/>
      <c r="L122" s="171"/>
      <c r="M122" s="269">
        <f t="shared" si="223"/>
        <v>0</v>
      </c>
      <c r="N122" s="170"/>
      <c r="O122" s="171"/>
      <c r="P122" s="269">
        <f t="shared" si="224"/>
        <v>0</v>
      </c>
      <c r="Q122" s="268"/>
      <c r="R122" s="171"/>
      <c r="S122" s="269">
        <f t="shared" si="225"/>
        <v>0</v>
      </c>
      <c r="T122" s="170"/>
      <c r="U122" s="171"/>
      <c r="V122" s="269">
        <f t="shared" si="226"/>
        <v>0</v>
      </c>
      <c r="W122" s="268"/>
      <c r="X122" s="171"/>
      <c r="Y122" s="269">
        <f t="shared" si="227"/>
        <v>0</v>
      </c>
      <c r="Z122" s="170"/>
      <c r="AA122" s="171"/>
      <c r="AB122" s="269">
        <f t="shared" si="228"/>
        <v>0</v>
      </c>
      <c r="AC122" s="173">
        <f t="shared" si="229"/>
        <v>0</v>
      </c>
      <c r="AD122" s="174">
        <f t="shared" si="230"/>
        <v>0</v>
      </c>
      <c r="AE122" s="224">
        <f t="shared" si="231"/>
        <v>0</v>
      </c>
      <c r="AF122" s="317" t="str">
        <f t="shared" si="232"/>
        <v>#DIV/0!</v>
      </c>
      <c r="AG122" s="318"/>
      <c r="AH122" s="140"/>
      <c r="AI122" s="140"/>
    </row>
    <row r="123" ht="42.0" customHeight="1">
      <c r="A123" s="355" t="s">
        <v>227</v>
      </c>
      <c r="B123" s="87"/>
      <c r="C123" s="88"/>
      <c r="D123" s="356"/>
      <c r="E123" s="357">
        <f t="shared" ref="E123:AB123" si="233">SUM(E121:E122)</f>
        <v>0</v>
      </c>
      <c r="F123" s="358">
        <f t="shared" si="233"/>
        <v>0</v>
      </c>
      <c r="G123" s="359">
        <f t="shared" si="233"/>
        <v>0</v>
      </c>
      <c r="H123" s="360">
        <f t="shared" si="233"/>
        <v>0</v>
      </c>
      <c r="I123" s="361">
        <f t="shared" si="233"/>
        <v>0</v>
      </c>
      <c r="J123" s="361">
        <f t="shared" si="233"/>
        <v>0</v>
      </c>
      <c r="K123" s="362">
        <f t="shared" si="233"/>
        <v>0</v>
      </c>
      <c r="L123" s="358">
        <f t="shared" si="233"/>
        <v>0</v>
      </c>
      <c r="M123" s="358">
        <f t="shared" si="233"/>
        <v>0</v>
      </c>
      <c r="N123" s="357">
        <f t="shared" si="233"/>
        <v>0</v>
      </c>
      <c r="O123" s="358">
        <f t="shared" si="233"/>
        <v>0</v>
      </c>
      <c r="P123" s="358">
        <f t="shared" si="233"/>
        <v>0</v>
      </c>
      <c r="Q123" s="362">
        <f t="shared" si="233"/>
        <v>0</v>
      </c>
      <c r="R123" s="358">
        <f t="shared" si="233"/>
        <v>0</v>
      </c>
      <c r="S123" s="358">
        <f t="shared" si="233"/>
        <v>0</v>
      </c>
      <c r="T123" s="357">
        <f t="shared" si="233"/>
        <v>0</v>
      </c>
      <c r="U123" s="358">
        <f t="shared" si="233"/>
        <v>0</v>
      </c>
      <c r="V123" s="358">
        <f t="shared" si="233"/>
        <v>0</v>
      </c>
      <c r="W123" s="362">
        <f t="shared" si="233"/>
        <v>0</v>
      </c>
      <c r="X123" s="358">
        <f t="shared" si="233"/>
        <v>0</v>
      </c>
      <c r="Y123" s="358">
        <f t="shared" si="233"/>
        <v>0</v>
      </c>
      <c r="Z123" s="357">
        <f t="shared" si="233"/>
        <v>0</v>
      </c>
      <c r="AA123" s="358">
        <f t="shared" si="233"/>
        <v>0</v>
      </c>
      <c r="AB123" s="358">
        <f t="shared" si="233"/>
        <v>0</v>
      </c>
      <c r="AC123" s="196">
        <f t="shared" si="229"/>
        <v>0</v>
      </c>
      <c r="AD123" s="201">
        <f t="shared" si="230"/>
        <v>0</v>
      </c>
      <c r="AE123" s="249">
        <f t="shared" si="231"/>
        <v>0</v>
      </c>
      <c r="AF123" s="363" t="str">
        <f t="shared" si="232"/>
        <v>#DIV/0!</v>
      </c>
      <c r="AG123" s="364"/>
      <c r="AH123" s="140"/>
      <c r="AI123" s="140"/>
    </row>
    <row r="124" ht="15.75" customHeight="1">
      <c r="A124" s="238" t="s">
        <v>109</v>
      </c>
      <c r="B124" s="288" t="s">
        <v>36</v>
      </c>
      <c r="C124" s="291" t="s">
        <v>228</v>
      </c>
      <c r="D124" s="365"/>
      <c r="E124" s="366"/>
      <c r="F124" s="367"/>
      <c r="G124" s="367"/>
      <c r="H124" s="366"/>
      <c r="I124" s="367"/>
      <c r="J124" s="367"/>
      <c r="K124" s="367"/>
      <c r="L124" s="367"/>
      <c r="M124" s="368"/>
      <c r="N124" s="366"/>
      <c r="O124" s="367"/>
      <c r="P124" s="368"/>
      <c r="Q124" s="367"/>
      <c r="R124" s="367"/>
      <c r="S124" s="368"/>
      <c r="T124" s="366"/>
      <c r="U124" s="367"/>
      <c r="V124" s="368"/>
      <c r="W124" s="367"/>
      <c r="X124" s="367"/>
      <c r="Y124" s="368"/>
      <c r="Z124" s="366"/>
      <c r="AA124" s="367"/>
      <c r="AB124" s="368"/>
      <c r="AC124" s="366"/>
      <c r="AD124" s="367"/>
      <c r="AE124" s="367"/>
      <c r="AF124" s="296"/>
      <c r="AG124" s="297"/>
      <c r="AH124" s="140"/>
      <c r="AI124" s="140"/>
    </row>
    <row r="125" ht="30.0" customHeight="1">
      <c r="A125" s="298" t="s">
        <v>114</v>
      </c>
      <c r="B125" s="299" t="s">
        <v>115</v>
      </c>
      <c r="C125" s="369" t="s">
        <v>229</v>
      </c>
      <c r="D125" s="301" t="s">
        <v>230</v>
      </c>
      <c r="E125" s="305"/>
      <c r="F125" s="306"/>
      <c r="G125" s="304">
        <f t="shared" ref="G125:G127" si="234">E125*F125</f>
        <v>0</v>
      </c>
      <c r="H125" s="305"/>
      <c r="I125" s="306"/>
      <c r="J125" s="307">
        <f t="shared" ref="J125:J127" si="235">H125*I125</f>
        <v>0</v>
      </c>
      <c r="K125" s="308"/>
      <c r="L125" s="306"/>
      <c r="M125" s="307">
        <f t="shared" ref="M125:M127" si="236">K125*L125</f>
        <v>0</v>
      </c>
      <c r="N125" s="305"/>
      <c r="O125" s="306"/>
      <c r="P125" s="307">
        <f t="shared" ref="P125:P127" si="237">N125*O125</f>
        <v>0</v>
      </c>
      <c r="Q125" s="308"/>
      <c r="R125" s="306"/>
      <c r="S125" s="307">
        <f t="shared" ref="S125:S127" si="238">Q125*R125</f>
        <v>0</v>
      </c>
      <c r="T125" s="305"/>
      <c r="U125" s="306"/>
      <c r="V125" s="307">
        <f t="shared" ref="V125:V127" si="239">T125*U125</f>
        <v>0</v>
      </c>
      <c r="W125" s="308"/>
      <c r="X125" s="306"/>
      <c r="Y125" s="307">
        <f t="shared" ref="Y125:Y127" si="240">W125*X125</f>
        <v>0</v>
      </c>
      <c r="Z125" s="305"/>
      <c r="AA125" s="306"/>
      <c r="AB125" s="304">
        <f t="shared" ref="AB125:AB127" si="241">Z125*AA125</f>
        <v>0</v>
      </c>
      <c r="AC125" s="309">
        <f t="shared" ref="AC125:AC128" si="242">G125+M125+S125+Y125</f>
        <v>0</v>
      </c>
      <c r="AD125" s="370">
        <f t="shared" ref="AD125:AD128" si="243">J125+P125+V125+AB125</f>
        <v>0</v>
      </c>
      <c r="AE125" s="371">
        <f t="shared" ref="AE125:AE128" si="244">AC125-AD125</f>
        <v>0</v>
      </c>
      <c r="AF125" s="372" t="str">
        <f t="shared" ref="AF125:AF128" si="245">AE125/AC125</f>
        <v>#DIV/0!</v>
      </c>
      <c r="AG125" s="318"/>
      <c r="AH125" s="140"/>
      <c r="AI125" s="140"/>
    </row>
    <row r="126" ht="30.0" customHeight="1">
      <c r="A126" s="154" t="s">
        <v>114</v>
      </c>
      <c r="B126" s="314" t="s">
        <v>118</v>
      </c>
      <c r="C126" s="300" t="s">
        <v>231</v>
      </c>
      <c r="D126" s="315" t="s">
        <v>232</v>
      </c>
      <c r="E126" s="158"/>
      <c r="F126" s="159"/>
      <c r="G126" s="160">
        <f t="shared" si="234"/>
        <v>0</v>
      </c>
      <c r="H126" s="158"/>
      <c r="I126" s="159"/>
      <c r="J126" s="179">
        <f t="shared" si="235"/>
        <v>0</v>
      </c>
      <c r="K126" s="246"/>
      <c r="L126" s="159"/>
      <c r="M126" s="179">
        <f t="shared" si="236"/>
        <v>0</v>
      </c>
      <c r="N126" s="158"/>
      <c r="O126" s="159"/>
      <c r="P126" s="179">
        <f t="shared" si="237"/>
        <v>0</v>
      </c>
      <c r="Q126" s="246"/>
      <c r="R126" s="159"/>
      <c r="S126" s="179">
        <f t="shared" si="238"/>
        <v>0</v>
      </c>
      <c r="T126" s="158"/>
      <c r="U126" s="159"/>
      <c r="V126" s="179">
        <f t="shared" si="239"/>
        <v>0</v>
      </c>
      <c r="W126" s="246"/>
      <c r="X126" s="159"/>
      <c r="Y126" s="179">
        <f t="shared" si="240"/>
        <v>0</v>
      </c>
      <c r="Z126" s="158"/>
      <c r="AA126" s="159"/>
      <c r="AB126" s="160">
        <f t="shared" si="241"/>
        <v>0</v>
      </c>
      <c r="AC126" s="161">
        <f t="shared" si="242"/>
        <v>0</v>
      </c>
      <c r="AD126" s="373">
        <f t="shared" si="243"/>
        <v>0</v>
      </c>
      <c r="AE126" s="374">
        <f t="shared" si="244"/>
        <v>0</v>
      </c>
      <c r="AF126" s="372" t="str">
        <f t="shared" si="245"/>
        <v>#DIV/0!</v>
      </c>
      <c r="AG126" s="318"/>
      <c r="AH126" s="140"/>
      <c r="AI126" s="140"/>
    </row>
    <row r="127" ht="30.0" customHeight="1">
      <c r="A127" s="180" t="s">
        <v>114</v>
      </c>
      <c r="B127" s="321" t="s">
        <v>119</v>
      </c>
      <c r="C127" s="322" t="s">
        <v>233</v>
      </c>
      <c r="D127" s="375" t="s">
        <v>232</v>
      </c>
      <c r="E127" s="184"/>
      <c r="F127" s="185"/>
      <c r="G127" s="186">
        <f t="shared" si="234"/>
        <v>0</v>
      </c>
      <c r="H127" s="184"/>
      <c r="I127" s="185"/>
      <c r="J127" s="187">
        <f t="shared" si="235"/>
        <v>0</v>
      </c>
      <c r="K127" s="248"/>
      <c r="L127" s="185"/>
      <c r="M127" s="187">
        <f t="shared" si="236"/>
        <v>0</v>
      </c>
      <c r="N127" s="184"/>
      <c r="O127" s="185"/>
      <c r="P127" s="187">
        <f t="shared" si="237"/>
        <v>0</v>
      </c>
      <c r="Q127" s="248"/>
      <c r="R127" s="185"/>
      <c r="S127" s="187">
        <f t="shared" si="238"/>
        <v>0</v>
      </c>
      <c r="T127" s="184"/>
      <c r="U127" s="185"/>
      <c r="V127" s="187">
        <f t="shared" si="239"/>
        <v>0</v>
      </c>
      <c r="W127" s="248"/>
      <c r="X127" s="185"/>
      <c r="Y127" s="187">
        <f t="shared" si="240"/>
        <v>0</v>
      </c>
      <c r="Z127" s="184"/>
      <c r="AA127" s="185"/>
      <c r="AB127" s="186">
        <f t="shared" si="241"/>
        <v>0</v>
      </c>
      <c r="AC127" s="277">
        <f t="shared" si="242"/>
        <v>0</v>
      </c>
      <c r="AD127" s="376">
        <f t="shared" si="243"/>
        <v>0</v>
      </c>
      <c r="AE127" s="374">
        <f t="shared" si="244"/>
        <v>0</v>
      </c>
      <c r="AF127" s="372" t="str">
        <f t="shared" si="245"/>
        <v>#DIV/0!</v>
      </c>
      <c r="AG127" s="318"/>
      <c r="AH127" s="140"/>
      <c r="AI127" s="140"/>
    </row>
    <row r="128" ht="15.75" customHeight="1">
      <c r="A128" s="377" t="s">
        <v>234</v>
      </c>
      <c r="B128" s="378"/>
      <c r="C128" s="379"/>
      <c r="D128" s="380"/>
      <c r="E128" s="381">
        <f t="shared" ref="E128:AB128" si="246">SUM(E125:E127)</f>
        <v>0</v>
      </c>
      <c r="F128" s="382">
        <f t="shared" si="246"/>
        <v>0</v>
      </c>
      <c r="G128" s="383">
        <f t="shared" si="246"/>
        <v>0</v>
      </c>
      <c r="H128" s="384">
        <f t="shared" si="246"/>
        <v>0</v>
      </c>
      <c r="I128" s="385">
        <f t="shared" si="246"/>
        <v>0</v>
      </c>
      <c r="J128" s="385">
        <f t="shared" si="246"/>
        <v>0</v>
      </c>
      <c r="K128" s="386">
        <f t="shared" si="246"/>
        <v>0</v>
      </c>
      <c r="L128" s="382">
        <f t="shared" si="246"/>
        <v>0</v>
      </c>
      <c r="M128" s="382">
        <f t="shared" si="246"/>
        <v>0</v>
      </c>
      <c r="N128" s="381">
        <f t="shared" si="246"/>
        <v>0</v>
      </c>
      <c r="O128" s="382">
        <f t="shared" si="246"/>
        <v>0</v>
      </c>
      <c r="P128" s="382">
        <f t="shared" si="246"/>
        <v>0</v>
      </c>
      <c r="Q128" s="386">
        <f t="shared" si="246"/>
        <v>0</v>
      </c>
      <c r="R128" s="382">
        <f t="shared" si="246"/>
        <v>0</v>
      </c>
      <c r="S128" s="382">
        <f t="shared" si="246"/>
        <v>0</v>
      </c>
      <c r="T128" s="381">
        <f t="shared" si="246"/>
        <v>0</v>
      </c>
      <c r="U128" s="382">
        <f t="shared" si="246"/>
        <v>0</v>
      </c>
      <c r="V128" s="382">
        <f t="shared" si="246"/>
        <v>0</v>
      </c>
      <c r="W128" s="386">
        <f t="shared" si="246"/>
        <v>0</v>
      </c>
      <c r="X128" s="382">
        <f t="shared" si="246"/>
        <v>0</v>
      </c>
      <c r="Y128" s="382">
        <f t="shared" si="246"/>
        <v>0</v>
      </c>
      <c r="Z128" s="381">
        <f t="shared" si="246"/>
        <v>0</v>
      </c>
      <c r="AA128" s="382">
        <f t="shared" si="246"/>
        <v>0</v>
      </c>
      <c r="AB128" s="382">
        <f t="shared" si="246"/>
        <v>0</v>
      </c>
      <c r="AC128" s="334">
        <f t="shared" si="242"/>
        <v>0</v>
      </c>
      <c r="AD128" s="387">
        <f t="shared" si="243"/>
        <v>0</v>
      </c>
      <c r="AE128" s="388">
        <f t="shared" si="244"/>
        <v>0</v>
      </c>
      <c r="AF128" s="389" t="str">
        <f t="shared" si="245"/>
        <v>#DIV/0!</v>
      </c>
      <c r="AG128" s="364"/>
      <c r="AH128" s="140"/>
      <c r="AI128" s="140"/>
    </row>
    <row r="129" ht="15.0" customHeight="1">
      <c r="A129" s="238" t="s">
        <v>109</v>
      </c>
      <c r="B129" s="288" t="s">
        <v>37</v>
      </c>
      <c r="C129" s="291" t="s">
        <v>235</v>
      </c>
      <c r="D129" s="292"/>
      <c r="E129" s="293"/>
      <c r="F129" s="294"/>
      <c r="G129" s="294"/>
      <c r="H129" s="293"/>
      <c r="I129" s="294"/>
      <c r="J129" s="295"/>
      <c r="K129" s="294"/>
      <c r="L129" s="294"/>
      <c r="M129" s="295"/>
      <c r="N129" s="293"/>
      <c r="O129" s="294"/>
      <c r="P129" s="295"/>
      <c r="Q129" s="294"/>
      <c r="R129" s="294"/>
      <c r="S129" s="295"/>
      <c r="T129" s="293"/>
      <c r="U129" s="294"/>
      <c r="V129" s="295"/>
      <c r="W129" s="294"/>
      <c r="X129" s="294"/>
      <c r="Y129" s="295"/>
      <c r="Z129" s="293"/>
      <c r="AA129" s="294"/>
      <c r="AB129" s="295"/>
      <c r="AC129" s="366"/>
      <c r="AD129" s="367"/>
      <c r="AE129" s="390"/>
      <c r="AF129" s="391"/>
      <c r="AG129" s="392"/>
      <c r="AH129" s="140"/>
      <c r="AI129" s="140"/>
    </row>
    <row r="130" ht="30.0" customHeight="1">
      <c r="A130" s="298" t="s">
        <v>114</v>
      </c>
      <c r="B130" s="299" t="s">
        <v>115</v>
      </c>
      <c r="C130" s="369" t="s">
        <v>236</v>
      </c>
      <c r="D130" s="301" t="s">
        <v>214</v>
      </c>
      <c r="E130" s="305">
        <v>1.0</v>
      </c>
      <c r="F130" s="306">
        <v>25500.0</v>
      </c>
      <c r="G130" s="304">
        <f t="shared" ref="G130:G133" si="247">E130*F130</f>
        <v>25500</v>
      </c>
      <c r="H130" s="305">
        <v>1.0</v>
      </c>
      <c r="I130" s="306">
        <v>25500.0</v>
      </c>
      <c r="J130" s="307">
        <f t="shared" ref="J130:J133" si="248">H130*I130</f>
        <v>25500</v>
      </c>
      <c r="K130" s="308"/>
      <c r="L130" s="306"/>
      <c r="M130" s="307">
        <f t="shared" ref="M130:M133" si="249">K130*L130</f>
        <v>0</v>
      </c>
      <c r="N130" s="305"/>
      <c r="O130" s="306"/>
      <c r="P130" s="307">
        <f t="shared" ref="P130:P133" si="250">N130*O130</f>
        <v>0</v>
      </c>
      <c r="Q130" s="308"/>
      <c r="R130" s="306"/>
      <c r="S130" s="307">
        <f t="shared" ref="S130:S133" si="251">Q130*R130</f>
        <v>0</v>
      </c>
      <c r="T130" s="305"/>
      <c r="U130" s="306"/>
      <c r="V130" s="307">
        <f t="shared" ref="V130:V133" si="252">T130*U130</f>
        <v>0</v>
      </c>
      <c r="W130" s="308"/>
      <c r="X130" s="306"/>
      <c r="Y130" s="307">
        <f t="shared" ref="Y130:Y133" si="253">W130*X130</f>
        <v>0</v>
      </c>
      <c r="Z130" s="305"/>
      <c r="AA130" s="306"/>
      <c r="AB130" s="304">
        <f t="shared" ref="AB130:AB133" si="254">Z130*AA130</f>
        <v>0</v>
      </c>
      <c r="AC130" s="309">
        <f t="shared" ref="AC130:AC134" si="255">G130+M130+S130+Y130</f>
        <v>25500</v>
      </c>
      <c r="AD130" s="370">
        <f t="shared" ref="AD130:AD134" si="256">J130+P130+V130+AB130</f>
        <v>25500</v>
      </c>
      <c r="AE130" s="309">
        <f t="shared" ref="AE130:AE134" si="257">AC130-AD130</f>
        <v>0</v>
      </c>
      <c r="AF130" s="312">
        <f t="shared" ref="AF130:AF134" si="258">AE130/AC130</f>
        <v>0</v>
      </c>
      <c r="AG130" s="313"/>
      <c r="AH130" s="140"/>
      <c r="AI130" s="140"/>
    </row>
    <row r="131" ht="30.0" customHeight="1">
      <c r="A131" s="154" t="s">
        <v>114</v>
      </c>
      <c r="B131" s="314" t="s">
        <v>118</v>
      </c>
      <c r="C131" s="300" t="s">
        <v>237</v>
      </c>
      <c r="D131" s="315" t="s">
        <v>214</v>
      </c>
      <c r="E131" s="158"/>
      <c r="F131" s="159"/>
      <c r="G131" s="160">
        <f t="shared" si="247"/>
        <v>0</v>
      </c>
      <c r="H131" s="158"/>
      <c r="I131" s="159"/>
      <c r="J131" s="179">
        <f t="shared" si="248"/>
        <v>0</v>
      </c>
      <c r="K131" s="246"/>
      <c r="L131" s="159"/>
      <c r="M131" s="179">
        <f t="shared" si="249"/>
        <v>0</v>
      </c>
      <c r="N131" s="158"/>
      <c r="O131" s="159"/>
      <c r="P131" s="179">
        <f t="shared" si="250"/>
        <v>0</v>
      </c>
      <c r="Q131" s="246"/>
      <c r="R131" s="159"/>
      <c r="S131" s="179">
        <f t="shared" si="251"/>
        <v>0</v>
      </c>
      <c r="T131" s="158"/>
      <c r="U131" s="159"/>
      <c r="V131" s="179">
        <f t="shared" si="252"/>
        <v>0</v>
      </c>
      <c r="W131" s="246"/>
      <c r="X131" s="159"/>
      <c r="Y131" s="179">
        <f t="shared" si="253"/>
        <v>0</v>
      </c>
      <c r="Z131" s="158"/>
      <c r="AA131" s="159"/>
      <c r="AB131" s="160">
        <f t="shared" si="254"/>
        <v>0</v>
      </c>
      <c r="AC131" s="161">
        <f t="shared" si="255"/>
        <v>0</v>
      </c>
      <c r="AD131" s="373">
        <f t="shared" si="256"/>
        <v>0</v>
      </c>
      <c r="AE131" s="161">
        <f t="shared" si="257"/>
        <v>0</v>
      </c>
      <c r="AF131" s="317" t="str">
        <f t="shared" si="258"/>
        <v>#DIV/0!</v>
      </c>
      <c r="AG131" s="318"/>
      <c r="AH131" s="140"/>
      <c r="AI131" s="140"/>
    </row>
    <row r="132" ht="30.0" customHeight="1">
      <c r="A132" s="154" t="s">
        <v>114</v>
      </c>
      <c r="B132" s="314" t="s">
        <v>119</v>
      </c>
      <c r="C132" s="300" t="s">
        <v>238</v>
      </c>
      <c r="D132" s="315" t="s">
        <v>214</v>
      </c>
      <c r="E132" s="158">
        <v>1.0</v>
      </c>
      <c r="F132" s="159">
        <v>20000.0</v>
      </c>
      <c r="G132" s="160">
        <f t="shared" si="247"/>
        <v>20000</v>
      </c>
      <c r="H132" s="158">
        <v>1.0</v>
      </c>
      <c r="I132" s="393">
        <v>20000.0</v>
      </c>
      <c r="J132" s="394">
        <f t="shared" si="248"/>
        <v>20000</v>
      </c>
      <c r="K132" s="246"/>
      <c r="L132" s="159"/>
      <c r="M132" s="179">
        <f t="shared" si="249"/>
        <v>0</v>
      </c>
      <c r="N132" s="158"/>
      <c r="O132" s="159"/>
      <c r="P132" s="179">
        <f t="shared" si="250"/>
        <v>0</v>
      </c>
      <c r="Q132" s="246"/>
      <c r="R132" s="159"/>
      <c r="S132" s="179">
        <f t="shared" si="251"/>
        <v>0</v>
      </c>
      <c r="T132" s="158"/>
      <c r="U132" s="159"/>
      <c r="V132" s="179">
        <f t="shared" si="252"/>
        <v>0</v>
      </c>
      <c r="W132" s="246"/>
      <c r="X132" s="159"/>
      <c r="Y132" s="179">
        <f t="shared" si="253"/>
        <v>0</v>
      </c>
      <c r="Z132" s="158"/>
      <c r="AA132" s="159"/>
      <c r="AB132" s="160">
        <f t="shared" si="254"/>
        <v>0</v>
      </c>
      <c r="AC132" s="161">
        <f t="shared" si="255"/>
        <v>20000</v>
      </c>
      <c r="AD132" s="373">
        <f t="shared" si="256"/>
        <v>20000</v>
      </c>
      <c r="AE132" s="161">
        <f t="shared" si="257"/>
        <v>0</v>
      </c>
      <c r="AF132" s="317">
        <f t="shared" si="258"/>
        <v>0</v>
      </c>
      <c r="AG132" s="326"/>
      <c r="AH132" s="140"/>
      <c r="AI132" s="140"/>
    </row>
    <row r="133" ht="30.0" customHeight="1">
      <c r="A133" s="180" t="s">
        <v>114</v>
      </c>
      <c r="B133" s="321" t="s">
        <v>197</v>
      </c>
      <c r="C133" s="322" t="s">
        <v>239</v>
      </c>
      <c r="D133" s="375" t="s">
        <v>214</v>
      </c>
      <c r="E133" s="184"/>
      <c r="F133" s="185"/>
      <c r="G133" s="186">
        <f t="shared" si="247"/>
        <v>0</v>
      </c>
      <c r="H133" s="184"/>
      <c r="I133" s="185"/>
      <c r="J133" s="187">
        <f t="shared" si="248"/>
        <v>0</v>
      </c>
      <c r="K133" s="248"/>
      <c r="L133" s="185"/>
      <c r="M133" s="187">
        <f t="shared" si="249"/>
        <v>0</v>
      </c>
      <c r="N133" s="184"/>
      <c r="O133" s="185"/>
      <c r="P133" s="187">
        <f t="shared" si="250"/>
        <v>0</v>
      </c>
      <c r="Q133" s="248"/>
      <c r="R133" s="185"/>
      <c r="S133" s="187">
        <f t="shared" si="251"/>
        <v>0</v>
      </c>
      <c r="T133" s="184"/>
      <c r="U133" s="185"/>
      <c r="V133" s="187">
        <f t="shared" si="252"/>
        <v>0</v>
      </c>
      <c r="W133" s="248"/>
      <c r="X133" s="185"/>
      <c r="Y133" s="187">
        <f t="shared" si="253"/>
        <v>0</v>
      </c>
      <c r="Z133" s="184"/>
      <c r="AA133" s="185"/>
      <c r="AB133" s="186">
        <f t="shared" si="254"/>
        <v>0</v>
      </c>
      <c r="AC133" s="277">
        <f t="shared" si="255"/>
        <v>0</v>
      </c>
      <c r="AD133" s="376">
        <f t="shared" si="256"/>
        <v>0</v>
      </c>
      <c r="AE133" s="277">
        <f t="shared" si="257"/>
        <v>0</v>
      </c>
      <c r="AF133" s="395" t="str">
        <f t="shared" si="258"/>
        <v>#DIV/0!</v>
      </c>
      <c r="AG133" s="396"/>
      <c r="AH133" s="140"/>
      <c r="AI133" s="140"/>
    </row>
    <row r="134" ht="15.0" customHeight="1">
      <c r="A134" s="377" t="s">
        <v>240</v>
      </c>
      <c r="B134" s="378"/>
      <c r="C134" s="379"/>
      <c r="D134" s="330"/>
      <c r="E134" s="381">
        <f t="shared" ref="E134:AB134" si="259">SUM(E130:E133)</f>
        <v>2</v>
      </c>
      <c r="F134" s="382">
        <f t="shared" si="259"/>
        <v>45500</v>
      </c>
      <c r="G134" s="383">
        <f t="shared" si="259"/>
        <v>45500</v>
      </c>
      <c r="H134" s="384">
        <f t="shared" si="259"/>
        <v>2</v>
      </c>
      <c r="I134" s="385">
        <f t="shared" si="259"/>
        <v>45500</v>
      </c>
      <c r="J134" s="385">
        <f t="shared" si="259"/>
        <v>45500</v>
      </c>
      <c r="K134" s="386">
        <f t="shared" si="259"/>
        <v>0</v>
      </c>
      <c r="L134" s="382">
        <f t="shared" si="259"/>
        <v>0</v>
      </c>
      <c r="M134" s="382">
        <f t="shared" si="259"/>
        <v>0</v>
      </c>
      <c r="N134" s="381">
        <f t="shared" si="259"/>
        <v>0</v>
      </c>
      <c r="O134" s="382">
        <f t="shared" si="259"/>
        <v>0</v>
      </c>
      <c r="P134" s="382">
        <f t="shared" si="259"/>
        <v>0</v>
      </c>
      <c r="Q134" s="386">
        <f t="shared" si="259"/>
        <v>0</v>
      </c>
      <c r="R134" s="382">
        <f t="shared" si="259"/>
        <v>0</v>
      </c>
      <c r="S134" s="382">
        <f t="shared" si="259"/>
        <v>0</v>
      </c>
      <c r="T134" s="381">
        <f t="shared" si="259"/>
        <v>0</v>
      </c>
      <c r="U134" s="382">
        <f t="shared" si="259"/>
        <v>0</v>
      </c>
      <c r="V134" s="382">
        <f t="shared" si="259"/>
        <v>0</v>
      </c>
      <c r="W134" s="386">
        <f t="shared" si="259"/>
        <v>0</v>
      </c>
      <c r="X134" s="382">
        <f t="shared" si="259"/>
        <v>0</v>
      </c>
      <c r="Y134" s="382">
        <f t="shared" si="259"/>
        <v>0</v>
      </c>
      <c r="Z134" s="381">
        <f t="shared" si="259"/>
        <v>0</v>
      </c>
      <c r="AA134" s="382">
        <f t="shared" si="259"/>
        <v>0</v>
      </c>
      <c r="AB134" s="382">
        <f t="shared" si="259"/>
        <v>0</v>
      </c>
      <c r="AC134" s="334">
        <f t="shared" si="255"/>
        <v>45500</v>
      </c>
      <c r="AD134" s="387">
        <f t="shared" si="256"/>
        <v>45500</v>
      </c>
      <c r="AE134" s="397">
        <f t="shared" si="257"/>
        <v>0</v>
      </c>
      <c r="AF134" s="398">
        <f t="shared" si="258"/>
        <v>0</v>
      </c>
      <c r="AG134" s="399"/>
      <c r="AH134" s="140"/>
      <c r="AI134" s="140"/>
    </row>
    <row r="135" ht="15.0" customHeight="1">
      <c r="A135" s="400" t="s">
        <v>109</v>
      </c>
      <c r="B135" s="288" t="s">
        <v>241</v>
      </c>
      <c r="C135" s="206" t="s">
        <v>242</v>
      </c>
      <c r="D135" s="280"/>
      <c r="E135" s="281"/>
      <c r="F135" s="282"/>
      <c r="G135" s="282"/>
      <c r="H135" s="281"/>
      <c r="I135" s="282"/>
      <c r="J135" s="282"/>
      <c r="K135" s="282"/>
      <c r="L135" s="282"/>
      <c r="M135" s="283"/>
      <c r="N135" s="281"/>
      <c r="O135" s="282"/>
      <c r="P135" s="283"/>
      <c r="Q135" s="282"/>
      <c r="R135" s="282"/>
      <c r="S135" s="283"/>
      <c r="T135" s="281"/>
      <c r="U135" s="282"/>
      <c r="V135" s="283"/>
      <c r="W135" s="282"/>
      <c r="X135" s="282"/>
      <c r="Y135" s="283"/>
      <c r="Z135" s="281"/>
      <c r="AA135" s="282"/>
      <c r="AB135" s="283"/>
      <c r="AC135" s="281"/>
      <c r="AD135" s="282"/>
      <c r="AE135" s="367"/>
      <c r="AF135" s="391"/>
      <c r="AG135" s="392"/>
      <c r="AH135" s="140"/>
      <c r="AI135" s="140"/>
    </row>
    <row r="136" ht="30.0" customHeight="1">
      <c r="A136" s="141" t="s">
        <v>111</v>
      </c>
      <c r="B136" s="142" t="s">
        <v>243</v>
      </c>
      <c r="C136" s="284" t="s">
        <v>244</v>
      </c>
      <c r="D136" s="220"/>
      <c r="E136" s="241">
        <f t="shared" ref="E136:AB136" si="260">SUM(E137:E139)</f>
        <v>0</v>
      </c>
      <c r="F136" s="242">
        <f t="shared" si="260"/>
        <v>0</v>
      </c>
      <c r="G136" s="243">
        <f t="shared" si="260"/>
        <v>0</v>
      </c>
      <c r="H136" s="145">
        <f t="shared" si="260"/>
        <v>0</v>
      </c>
      <c r="I136" s="146">
        <f t="shared" si="260"/>
        <v>0</v>
      </c>
      <c r="J136" s="178">
        <f t="shared" si="260"/>
        <v>0</v>
      </c>
      <c r="K136" s="254">
        <f t="shared" si="260"/>
        <v>0</v>
      </c>
      <c r="L136" s="242">
        <f t="shared" si="260"/>
        <v>0</v>
      </c>
      <c r="M136" s="255">
        <f t="shared" si="260"/>
        <v>0</v>
      </c>
      <c r="N136" s="241">
        <f t="shared" si="260"/>
        <v>0</v>
      </c>
      <c r="O136" s="242">
        <f t="shared" si="260"/>
        <v>0</v>
      </c>
      <c r="P136" s="255">
        <f t="shared" si="260"/>
        <v>0</v>
      </c>
      <c r="Q136" s="254">
        <f t="shared" si="260"/>
        <v>0</v>
      </c>
      <c r="R136" s="242">
        <f t="shared" si="260"/>
        <v>0</v>
      </c>
      <c r="S136" s="255">
        <f t="shared" si="260"/>
        <v>0</v>
      </c>
      <c r="T136" s="241">
        <f t="shared" si="260"/>
        <v>0</v>
      </c>
      <c r="U136" s="242">
        <f t="shared" si="260"/>
        <v>0</v>
      </c>
      <c r="V136" s="255">
        <f t="shared" si="260"/>
        <v>0</v>
      </c>
      <c r="W136" s="254">
        <f t="shared" si="260"/>
        <v>0</v>
      </c>
      <c r="X136" s="242">
        <f t="shared" si="260"/>
        <v>0</v>
      </c>
      <c r="Y136" s="255">
        <f t="shared" si="260"/>
        <v>0</v>
      </c>
      <c r="Z136" s="241">
        <f t="shared" si="260"/>
        <v>0</v>
      </c>
      <c r="AA136" s="242">
        <f t="shared" si="260"/>
        <v>0</v>
      </c>
      <c r="AB136" s="255">
        <f t="shared" si="260"/>
        <v>0</v>
      </c>
      <c r="AC136" s="148">
        <f t="shared" ref="AC136:AC172" si="261">G136+M136+S136+Y136</f>
        <v>0</v>
      </c>
      <c r="AD136" s="401">
        <f t="shared" ref="AD136:AD171" si="262">J136+P136+V136+AB136</f>
        <v>0</v>
      </c>
      <c r="AE136" s="402">
        <f t="shared" ref="AE136:AE171" si="263">AC136-AD136</f>
        <v>0</v>
      </c>
      <c r="AF136" s="403" t="str">
        <f t="shared" ref="AF136:AF173" si="264">AE136/AC136</f>
        <v>#DIV/0!</v>
      </c>
      <c r="AG136" s="404"/>
      <c r="AH136" s="153"/>
      <c r="AI136" s="153"/>
    </row>
    <row r="137" ht="30.0" customHeight="1">
      <c r="A137" s="154" t="s">
        <v>114</v>
      </c>
      <c r="B137" s="155" t="s">
        <v>115</v>
      </c>
      <c r="C137" s="156" t="s">
        <v>245</v>
      </c>
      <c r="D137" s="157" t="s">
        <v>134</v>
      </c>
      <c r="E137" s="158"/>
      <c r="F137" s="159"/>
      <c r="G137" s="160">
        <f t="shared" ref="G137:G139" si="265">E137*F137</f>
        <v>0</v>
      </c>
      <c r="H137" s="158"/>
      <c r="I137" s="159"/>
      <c r="J137" s="179">
        <f t="shared" ref="J137:J139" si="266">H137*I137</f>
        <v>0</v>
      </c>
      <c r="K137" s="246"/>
      <c r="L137" s="159"/>
      <c r="M137" s="179">
        <f t="shared" ref="M137:M139" si="267">K137*L137</f>
        <v>0</v>
      </c>
      <c r="N137" s="158"/>
      <c r="O137" s="159"/>
      <c r="P137" s="179">
        <f t="shared" ref="P137:P139" si="268">N137*O137</f>
        <v>0</v>
      </c>
      <c r="Q137" s="246"/>
      <c r="R137" s="159"/>
      <c r="S137" s="179">
        <f t="shared" ref="S137:S139" si="269">Q137*R137</f>
        <v>0</v>
      </c>
      <c r="T137" s="158"/>
      <c r="U137" s="159"/>
      <c r="V137" s="179">
        <f t="shared" ref="V137:V139" si="270">T137*U137</f>
        <v>0</v>
      </c>
      <c r="W137" s="246"/>
      <c r="X137" s="159"/>
      <c r="Y137" s="179">
        <f t="shared" ref="Y137:Y139" si="271">W137*X137</f>
        <v>0</v>
      </c>
      <c r="Z137" s="158"/>
      <c r="AA137" s="159"/>
      <c r="AB137" s="179">
        <f t="shared" ref="AB137:AB139" si="272">Z137*AA137</f>
        <v>0</v>
      </c>
      <c r="AC137" s="161">
        <f t="shared" si="261"/>
        <v>0</v>
      </c>
      <c r="AD137" s="373">
        <f t="shared" si="262"/>
        <v>0</v>
      </c>
      <c r="AE137" s="161">
        <f t="shared" si="263"/>
        <v>0</v>
      </c>
      <c r="AF137" s="317" t="str">
        <f t="shared" si="264"/>
        <v>#DIV/0!</v>
      </c>
      <c r="AG137" s="318"/>
      <c r="AH137" s="140"/>
      <c r="AI137" s="140"/>
    </row>
    <row r="138" ht="30.0" customHeight="1">
      <c r="A138" s="154" t="s">
        <v>114</v>
      </c>
      <c r="B138" s="155" t="s">
        <v>118</v>
      </c>
      <c r="C138" s="156" t="s">
        <v>245</v>
      </c>
      <c r="D138" s="157" t="s">
        <v>134</v>
      </c>
      <c r="E138" s="158"/>
      <c r="F138" s="159"/>
      <c r="G138" s="160">
        <f t="shared" si="265"/>
        <v>0</v>
      </c>
      <c r="H138" s="158"/>
      <c r="I138" s="159"/>
      <c r="J138" s="179">
        <f t="shared" si="266"/>
        <v>0</v>
      </c>
      <c r="K138" s="246"/>
      <c r="L138" s="159"/>
      <c r="M138" s="179">
        <f t="shared" si="267"/>
        <v>0</v>
      </c>
      <c r="N138" s="158"/>
      <c r="O138" s="159"/>
      <c r="P138" s="179">
        <f t="shared" si="268"/>
        <v>0</v>
      </c>
      <c r="Q138" s="246"/>
      <c r="R138" s="159"/>
      <c r="S138" s="179">
        <f t="shared" si="269"/>
        <v>0</v>
      </c>
      <c r="T138" s="158"/>
      <c r="U138" s="159"/>
      <c r="V138" s="179">
        <f t="shared" si="270"/>
        <v>0</v>
      </c>
      <c r="W138" s="246"/>
      <c r="X138" s="159"/>
      <c r="Y138" s="179">
        <f t="shared" si="271"/>
        <v>0</v>
      </c>
      <c r="Z138" s="158"/>
      <c r="AA138" s="159"/>
      <c r="AB138" s="179">
        <f t="shared" si="272"/>
        <v>0</v>
      </c>
      <c r="AC138" s="161">
        <f t="shared" si="261"/>
        <v>0</v>
      </c>
      <c r="AD138" s="373">
        <f t="shared" si="262"/>
        <v>0</v>
      </c>
      <c r="AE138" s="161">
        <f t="shared" si="263"/>
        <v>0</v>
      </c>
      <c r="AF138" s="317" t="str">
        <f t="shared" si="264"/>
        <v>#DIV/0!</v>
      </c>
      <c r="AG138" s="318"/>
      <c r="AH138" s="140"/>
      <c r="AI138" s="140"/>
    </row>
    <row r="139" ht="30.0" customHeight="1">
      <c r="A139" s="166" t="s">
        <v>114</v>
      </c>
      <c r="B139" s="167" t="s">
        <v>119</v>
      </c>
      <c r="C139" s="168" t="s">
        <v>245</v>
      </c>
      <c r="D139" s="169" t="s">
        <v>134</v>
      </c>
      <c r="E139" s="170"/>
      <c r="F139" s="171"/>
      <c r="G139" s="172">
        <f t="shared" si="265"/>
        <v>0</v>
      </c>
      <c r="H139" s="170"/>
      <c r="I139" s="171"/>
      <c r="J139" s="269">
        <f t="shared" si="266"/>
        <v>0</v>
      </c>
      <c r="K139" s="268"/>
      <c r="L139" s="171"/>
      <c r="M139" s="269">
        <f t="shared" si="267"/>
        <v>0</v>
      </c>
      <c r="N139" s="170"/>
      <c r="O139" s="171"/>
      <c r="P139" s="269">
        <f t="shared" si="268"/>
        <v>0</v>
      </c>
      <c r="Q139" s="268"/>
      <c r="R139" s="171"/>
      <c r="S139" s="269">
        <f t="shared" si="269"/>
        <v>0</v>
      </c>
      <c r="T139" s="170"/>
      <c r="U139" s="171"/>
      <c r="V139" s="269">
        <f t="shared" si="270"/>
        <v>0</v>
      </c>
      <c r="W139" s="268"/>
      <c r="X139" s="171"/>
      <c r="Y139" s="269">
        <f t="shared" si="271"/>
        <v>0</v>
      </c>
      <c r="Z139" s="170"/>
      <c r="AA139" s="171"/>
      <c r="AB139" s="269">
        <f t="shared" si="272"/>
        <v>0</v>
      </c>
      <c r="AC139" s="277">
        <f t="shared" si="261"/>
        <v>0</v>
      </c>
      <c r="AD139" s="376">
        <f t="shared" si="262"/>
        <v>0</v>
      </c>
      <c r="AE139" s="173">
        <f t="shared" si="263"/>
        <v>0</v>
      </c>
      <c r="AF139" s="405" t="str">
        <f t="shared" si="264"/>
        <v>#DIV/0!</v>
      </c>
      <c r="AG139" s="406"/>
      <c r="AH139" s="140"/>
      <c r="AI139" s="140"/>
    </row>
    <row r="140" ht="15.0" customHeight="1">
      <c r="A140" s="141" t="s">
        <v>111</v>
      </c>
      <c r="B140" s="142" t="s">
        <v>246</v>
      </c>
      <c r="C140" s="285" t="s">
        <v>247</v>
      </c>
      <c r="D140" s="144"/>
      <c r="E140" s="145">
        <f t="shared" ref="E140:AB140" si="273">SUM(E141:E143)</f>
        <v>0</v>
      </c>
      <c r="F140" s="146">
        <f t="shared" si="273"/>
        <v>0</v>
      </c>
      <c r="G140" s="147">
        <f t="shared" si="273"/>
        <v>0</v>
      </c>
      <c r="H140" s="145">
        <f t="shared" si="273"/>
        <v>0</v>
      </c>
      <c r="I140" s="146">
        <f t="shared" si="273"/>
        <v>0</v>
      </c>
      <c r="J140" s="178">
        <f t="shared" si="273"/>
        <v>0</v>
      </c>
      <c r="K140" s="244">
        <f t="shared" si="273"/>
        <v>0</v>
      </c>
      <c r="L140" s="146">
        <f t="shared" si="273"/>
        <v>0</v>
      </c>
      <c r="M140" s="178">
        <f t="shared" si="273"/>
        <v>0</v>
      </c>
      <c r="N140" s="145">
        <f t="shared" si="273"/>
        <v>0</v>
      </c>
      <c r="O140" s="146">
        <f t="shared" si="273"/>
        <v>0</v>
      </c>
      <c r="P140" s="178">
        <f t="shared" si="273"/>
        <v>0</v>
      </c>
      <c r="Q140" s="244">
        <f t="shared" si="273"/>
        <v>0</v>
      </c>
      <c r="R140" s="146">
        <f t="shared" si="273"/>
        <v>0</v>
      </c>
      <c r="S140" s="178">
        <f t="shared" si="273"/>
        <v>0</v>
      </c>
      <c r="T140" s="145">
        <f t="shared" si="273"/>
        <v>0</v>
      </c>
      <c r="U140" s="146">
        <f t="shared" si="273"/>
        <v>0</v>
      </c>
      <c r="V140" s="178">
        <f t="shared" si="273"/>
        <v>0</v>
      </c>
      <c r="W140" s="244">
        <f t="shared" si="273"/>
        <v>0</v>
      </c>
      <c r="X140" s="146">
        <f t="shared" si="273"/>
        <v>0</v>
      </c>
      <c r="Y140" s="178">
        <f t="shared" si="273"/>
        <v>0</v>
      </c>
      <c r="Z140" s="145">
        <f t="shared" si="273"/>
        <v>0</v>
      </c>
      <c r="AA140" s="146">
        <f t="shared" si="273"/>
        <v>0</v>
      </c>
      <c r="AB140" s="178">
        <f t="shared" si="273"/>
        <v>0</v>
      </c>
      <c r="AC140" s="148">
        <f t="shared" si="261"/>
        <v>0</v>
      </c>
      <c r="AD140" s="401">
        <f t="shared" si="262"/>
        <v>0</v>
      </c>
      <c r="AE140" s="402">
        <f t="shared" si="263"/>
        <v>0</v>
      </c>
      <c r="AF140" s="403" t="str">
        <f t="shared" si="264"/>
        <v>#DIV/0!</v>
      </c>
      <c r="AG140" s="404"/>
      <c r="AH140" s="153"/>
      <c r="AI140" s="153"/>
    </row>
    <row r="141" ht="30.0" customHeight="1">
      <c r="A141" s="154" t="s">
        <v>114</v>
      </c>
      <c r="B141" s="155" t="s">
        <v>115</v>
      </c>
      <c r="C141" s="156" t="s">
        <v>248</v>
      </c>
      <c r="D141" s="157" t="s">
        <v>134</v>
      </c>
      <c r="E141" s="158"/>
      <c r="F141" s="159"/>
      <c r="G141" s="160">
        <f t="shared" ref="G141:G143" si="274">E141*F141</f>
        <v>0</v>
      </c>
      <c r="H141" s="158"/>
      <c r="I141" s="159"/>
      <c r="J141" s="179">
        <f t="shared" ref="J141:J143" si="275">H141*I141</f>
        <v>0</v>
      </c>
      <c r="K141" s="246"/>
      <c r="L141" s="159"/>
      <c r="M141" s="179">
        <f t="shared" ref="M141:M143" si="276">K141*L141</f>
        <v>0</v>
      </c>
      <c r="N141" s="158"/>
      <c r="O141" s="159"/>
      <c r="P141" s="179">
        <f t="shared" ref="P141:P143" si="277">N141*O141</f>
        <v>0</v>
      </c>
      <c r="Q141" s="246"/>
      <c r="R141" s="159"/>
      <c r="S141" s="179">
        <f t="shared" ref="S141:S143" si="278">Q141*R141</f>
        <v>0</v>
      </c>
      <c r="T141" s="158"/>
      <c r="U141" s="159"/>
      <c r="V141" s="179">
        <f t="shared" ref="V141:V143" si="279">T141*U141</f>
        <v>0</v>
      </c>
      <c r="W141" s="246"/>
      <c r="X141" s="159"/>
      <c r="Y141" s="179">
        <f t="shared" ref="Y141:Y143" si="280">W141*X141</f>
        <v>0</v>
      </c>
      <c r="Z141" s="158"/>
      <c r="AA141" s="159"/>
      <c r="AB141" s="179">
        <f t="shared" ref="AB141:AB143" si="281">Z141*AA141</f>
        <v>0</v>
      </c>
      <c r="AC141" s="161">
        <f t="shared" si="261"/>
        <v>0</v>
      </c>
      <c r="AD141" s="373">
        <f t="shared" si="262"/>
        <v>0</v>
      </c>
      <c r="AE141" s="161">
        <f t="shared" si="263"/>
        <v>0</v>
      </c>
      <c r="AF141" s="317" t="str">
        <f t="shared" si="264"/>
        <v>#DIV/0!</v>
      </c>
      <c r="AG141" s="318"/>
      <c r="AH141" s="140"/>
      <c r="AI141" s="140"/>
    </row>
    <row r="142" ht="30.0" customHeight="1">
      <c r="A142" s="154" t="s">
        <v>114</v>
      </c>
      <c r="B142" s="155" t="s">
        <v>118</v>
      </c>
      <c r="C142" s="156" t="s">
        <v>248</v>
      </c>
      <c r="D142" s="157" t="s">
        <v>134</v>
      </c>
      <c r="E142" s="158"/>
      <c r="F142" s="159"/>
      <c r="G142" s="160">
        <f t="shared" si="274"/>
        <v>0</v>
      </c>
      <c r="H142" s="158"/>
      <c r="I142" s="159"/>
      <c r="J142" s="179">
        <f t="shared" si="275"/>
        <v>0</v>
      </c>
      <c r="K142" s="246"/>
      <c r="L142" s="159"/>
      <c r="M142" s="179">
        <f t="shared" si="276"/>
        <v>0</v>
      </c>
      <c r="N142" s="158"/>
      <c r="O142" s="159"/>
      <c r="P142" s="179">
        <f t="shared" si="277"/>
        <v>0</v>
      </c>
      <c r="Q142" s="246"/>
      <c r="R142" s="159"/>
      <c r="S142" s="179">
        <f t="shared" si="278"/>
        <v>0</v>
      </c>
      <c r="T142" s="158"/>
      <c r="U142" s="159"/>
      <c r="V142" s="179">
        <f t="shared" si="279"/>
        <v>0</v>
      </c>
      <c r="W142" s="246"/>
      <c r="X142" s="159"/>
      <c r="Y142" s="179">
        <f t="shared" si="280"/>
        <v>0</v>
      </c>
      <c r="Z142" s="158"/>
      <c r="AA142" s="159"/>
      <c r="AB142" s="179">
        <f t="shared" si="281"/>
        <v>0</v>
      </c>
      <c r="AC142" s="161">
        <f t="shared" si="261"/>
        <v>0</v>
      </c>
      <c r="AD142" s="373">
        <f t="shared" si="262"/>
        <v>0</v>
      </c>
      <c r="AE142" s="161">
        <f t="shared" si="263"/>
        <v>0</v>
      </c>
      <c r="AF142" s="317" t="str">
        <f t="shared" si="264"/>
        <v>#DIV/0!</v>
      </c>
      <c r="AG142" s="318"/>
      <c r="AH142" s="140"/>
      <c r="AI142" s="140"/>
    </row>
    <row r="143" ht="30.0" customHeight="1">
      <c r="A143" s="166" t="s">
        <v>114</v>
      </c>
      <c r="B143" s="167" t="s">
        <v>119</v>
      </c>
      <c r="C143" s="168" t="s">
        <v>248</v>
      </c>
      <c r="D143" s="169" t="s">
        <v>134</v>
      </c>
      <c r="E143" s="170"/>
      <c r="F143" s="171"/>
      <c r="G143" s="172">
        <f t="shared" si="274"/>
        <v>0</v>
      </c>
      <c r="H143" s="170"/>
      <c r="I143" s="171"/>
      <c r="J143" s="269">
        <f t="shared" si="275"/>
        <v>0</v>
      </c>
      <c r="K143" s="268"/>
      <c r="L143" s="171"/>
      <c r="M143" s="269">
        <f t="shared" si="276"/>
        <v>0</v>
      </c>
      <c r="N143" s="170"/>
      <c r="O143" s="171"/>
      <c r="P143" s="269">
        <f t="shared" si="277"/>
        <v>0</v>
      </c>
      <c r="Q143" s="268"/>
      <c r="R143" s="171"/>
      <c r="S143" s="269">
        <f t="shared" si="278"/>
        <v>0</v>
      </c>
      <c r="T143" s="170"/>
      <c r="U143" s="171"/>
      <c r="V143" s="269">
        <f t="shared" si="279"/>
        <v>0</v>
      </c>
      <c r="W143" s="268"/>
      <c r="X143" s="171"/>
      <c r="Y143" s="269">
        <f t="shared" si="280"/>
        <v>0</v>
      </c>
      <c r="Z143" s="170"/>
      <c r="AA143" s="171"/>
      <c r="AB143" s="269">
        <f t="shared" si="281"/>
        <v>0</v>
      </c>
      <c r="AC143" s="173">
        <f t="shared" si="261"/>
        <v>0</v>
      </c>
      <c r="AD143" s="407">
        <f t="shared" si="262"/>
        <v>0</v>
      </c>
      <c r="AE143" s="173">
        <f t="shared" si="263"/>
        <v>0</v>
      </c>
      <c r="AF143" s="405" t="str">
        <f t="shared" si="264"/>
        <v>#DIV/0!</v>
      </c>
      <c r="AG143" s="406"/>
      <c r="AH143" s="140"/>
      <c r="AI143" s="140"/>
    </row>
    <row r="144" ht="15.0" customHeight="1">
      <c r="A144" s="141" t="s">
        <v>111</v>
      </c>
      <c r="B144" s="142" t="s">
        <v>249</v>
      </c>
      <c r="C144" s="285" t="s">
        <v>250</v>
      </c>
      <c r="D144" s="144"/>
      <c r="E144" s="145">
        <f t="shared" ref="E144:AB144" si="282">SUM(E145:E149)</f>
        <v>2</v>
      </c>
      <c r="F144" s="146">
        <f t="shared" si="282"/>
        <v>39000</v>
      </c>
      <c r="G144" s="147">
        <f t="shared" si="282"/>
        <v>39000</v>
      </c>
      <c r="H144" s="145">
        <f t="shared" si="282"/>
        <v>2</v>
      </c>
      <c r="I144" s="146">
        <f t="shared" si="282"/>
        <v>42387</v>
      </c>
      <c r="J144" s="178">
        <f t="shared" si="282"/>
        <v>42387</v>
      </c>
      <c r="K144" s="244">
        <f t="shared" si="282"/>
        <v>0</v>
      </c>
      <c r="L144" s="146">
        <f t="shared" si="282"/>
        <v>0</v>
      </c>
      <c r="M144" s="178">
        <f t="shared" si="282"/>
        <v>0</v>
      </c>
      <c r="N144" s="145">
        <f t="shared" si="282"/>
        <v>0</v>
      </c>
      <c r="O144" s="146">
        <f t="shared" si="282"/>
        <v>0</v>
      </c>
      <c r="P144" s="178">
        <f t="shared" si="282"/>
        <v>0</v>
      </c>
      <c r="Q144" s="244">
        <f t="shared" si="282"/>
        <v>0</v>
      </c>
      <c r="R144" s="146">
        <f t="shared" si="282"/>
        <v>0</v>
      </c>
      <c r="S144" s="178">
        <f t="shared" si="282"/>
        <v>0</v>
      </c>
      <c r="T144" s="145">
        <f t="shared" si="282"/>
        <v>0</v>
      </c>
      <c r="U144" s="146">
        <f t="shared" si="282"/>
        <v>0</v>
      </c>
      <c r="V144" s="178">
        <f t="shared" si="282"/>
        <v>0</v>
      </c>
      <c r="W144" s="244">
        <f t="shared" si="282"/>
        <v>0</v>
      </c>
      <c r="X144" s="146">
        <f t="shared" si="282"/>
        <v>0</v>
      </c>
      <c r="Y144" s="178">
        <f t="shared" si="282"/>
        <v>0</v>
      </c>
      <c r="Z144" s="145">
        <f t="shared" si="282"/>
        <v>0</v>
      </c>
      <c r="AA144" s="146">
        <f t="shared" si="282"/>
        <v>0</v>
      </c>
      <c r="AB144" s="147">
        <f t="shared" si="282"/>
        <v>0</v>
      </c>
      <c r="AC144" s="402">
        <f t="shared" si="261"/>
        <v>39000</v>
      </c>
      <c r="AD144" s="408">
        <f t="shared" si="262"/>
        <v>42387</v>
      </c>
      <c r="AE144" s="402">
        <f t="shared" si="263"/>
        <v>-3387</v>
      </c>
      <c r="AF144" s="403">
        <f t="shared" si="264"/>
        <v>-0.08684615385</v>
      </c>
      <c r="AG144" s="404"/>
      <c r="AH144" s="153"/>
      <c r="AI144" s="153"/>
    </row>
    <row r="145" ht="30.0" customHeight="1">
      <c r="A145" s="154" t="s">
        <v>114</v>
      </c>
      <c r="B145" s="155" t="s">
        <v>115</v>
      </c>
      <c r="C145" s="156" t="s">
        <v>251</v>
      </c>
      <c r="D145" s="157" t="s">
        <v>214</v>
      </c>
      <c r="E145" s="158">
        <v>1.0</v>
      </c>
      <c r="F145" s="159">
        <v>6600.0</v>
      </c>
      <c r="G145" s="160">
        <f t="shared" ref="G145:G149" si="283">E145*F145</f>
        <v>6600</v>
      </c>
      <c r="H145" s="158">
        <v>1.0</v>
      </c>
      <c r="I145" s="159">
        <v>9987.0</v>
      </c>
      <c r="J145" s="316">
        <f t="shared" ref="J145:J149" si="284">H145*I145</f>
        <v>9987</v>
      </c>
      <c r="K145" s="246"/>
      <c r="L145" s="159"/>
      <c r="M145" s="179">
        <f t="shared" ref="M145:M149" si="285">K145*L145</f>
        <v>0</v>
      </c>
      <c r="N145" s="158"/>
      <c r="O145" s="159"/>
      <c r="P145" s="179">
        <f t="shared" ref="P145:P149" si="286">N145*O145</f>
        <v>0</v>
      </c>
      <c r="Q145" s="246"/>
      <c r="R145" s="159"/>
      <c r="S145" s="179">
        <f t="shared" ref="S145:S149" si="287">Q145*R145</f>
        <v>0</v>
      </c>
      <c r="T145" s="158"/>
      <c r="U145" s="159"/>
      <c r="V145" s="179">
        <f t="shared" ref="V145:V149" si="288">T145*U145</f>
        <v>0</v>
      </c>
      <c r="W145" s="246"/>
      <c r="X145" s="159"/>
      <c r="Y145" s="179">
        <f t="shared" ref="Y145:Y149" si="289">W145*X145</f>
        <v>0</v>
      </c>
      <c r="Z145" s="158"/>
      <c r="AA145" s="159"/>
      <c r="AB145" s="160">
        <f t="shared" ref="AB145:AB149" si="290">Z145*AA145</f>
        <v>0</v>
      </c>
      <c r="AC145" s="161">
        <f t="shared" si="261"/>
        <v>6600</v>
      </c>
      <c r="AD145" s="373">
        <f t="shared" si="262"/>
        <v>9987</v>
      </c>
      <c r="AE145" s="161">
        <f t="shared" si="263"/>
        <v>-3387</v>
      </c>
      <c r="AF145" s="317">
        <f t="shared" si="264"/>
        <v>-0.5131818182</v>
      </c>
      <c r="AG145" s="326" t="s">
        <v>252</v>
      </c>
      <c r="AH145" s="140"/>
      <c r="AI145" s="140"/>
    </row>
    <row r="146" ht="30.0" customHeight="1">
      <c r="A146" s="154" t="s">
        <v>114</v>
      </c>
      <c r="B146" s="155" t="s">
        <v>118</v>
      </c>
      <c r="C146" s="156" t="s">
        <v>253</v>
      </c>
      <c r="D146" s="157" t="s">
        <v>214</v>
      </c>
      <c r="E146" s="158">
        <v>1.0</v>
      </c>
      <c r="F146" s="159">
        <v>32400.0</v>
      </c>
      <c r="G146" s="160">
        <f t="shared" si="283"/>
        <v>32400</v>
      </c>
      <c r="H146" s="158">
        <v>1.0</v>
      </c>
      <c r="I146" s="159">
        <v>32400.0</v>
      </c>
      <c r="J146" s="179">
        <f t="shared" si="284"/>
        <v>32400</v>
      </c>
      <c r="K146" s="246"/>
      <c r="L146" s="159"/>
      <c r="M146" s="179">
        <f t="shared" si="285"/>
        <v>0</v>
      </c>
      <c r="N146" s="158"/>
      <c r="O146" s="159"/>
      <c r="P146" s="179">
        <f t="shared" si="286"/>
        <v>0</v>
      </c>
      <c r="Q146" s="246"/>
      <c r="R146" s="159"/>
      <c r="S146" s="179">
        <f t="shared" si="287"/>
        <v>0</v>
      </c>
      <c r="T146" s="158"/>
      <c r="U146" s="159"/>
      <c r="V146" s="179">
        <f t="shared" si="288"/>
        <v>0</v>
      </c>
      <c r="W146" s="246"/>
      <c r="X146" s="159"/>
      <c r="Y146" s="179">
        <f t="shared" si="289"/>
        <v>0</v>
      </c>
      <c r="Z146" s="158"/>
      <c r="AA146" s="159"/>
      <c r="AB146" s="160">
        <f t="shared" si="290"/>
        <v>0</v>
      </c>
      <c r="AC146" s="161">
        <f t="shared" si="261"/>
        <v>32400</v>
      </c>
      <c r="AD146" s="373">
        <f t="shared" si="262"/>
        <v>32400</v>
      </c>
      <c r="AE146" s="161">
        <f t="shared" si="263"/>
        <v>0</v>
      </c>
      <c r="AF146" s="317">
        <f t="shared" si="264"/>
        <v>0</v>
      </c>
      <c r="AG146" s="318"/>
      <c r="AH146" s="140"/>
      <c r="AI146" s="140"/>
    </row>
    <row r="147" ht="30.0" customHeight="1">
      <c r="A147" s="154" t="s">
        <v>114</v>
      </c>
      <c r="B147" s="155" t="s">
        <v>119</v>
      </c>
      <c r="C147" s="156" t="s">
        <v>254</v>
      </c>
      <c r="D147" s="157" t="s">
        <v>255</v>
      </c>
      <c r="E147" s="158"/>
      <c r="F147" s="159"/>
      <c r="G147" s="160">
        <f t="shared" si="283"/>
        <v>0</v>
      </c>
      <c r="H147" s="158"/>
      <c r="I147" s="159"/>
      <c r="J147" s="179">
        <f t="shared" si="284"/>
        <v>0</v>
      </c>
      <c r="K147" s="246"/>
      <c r="L147" s="159"/>
      <c r="M147" s="179">
        <f t="shared" si="285"/>
        <v>0</v>
      </c>
      <c r="N147" s="158"/>
      <c r="O147" s="159"/>
      <c r="P147" s="179">
        <f t="shared" si="286"/>
        <v>0</v>
      </c>
      <c r="Q147" s="246"/>
      <c r="R147" s="159"/>
      <c r="S147" s="179">
        <f t="shared" si="287"/>
        <v>0</v>
      </c>
      <c r="T147" s="158"/>
      <c r="U147" s="159"/>
      <c r="V147" s="179">
        <f t="shared" si="288"/>
        <v>0</v>
      </c>
      <c r="W147" s="246"/>
      <c r="X147" s="159"/>
      <c r="Y147" s="179">
        <f t="shared" si="289"/>
        <v>0</v>
      </c>
      <c r="Z147" s="158"/>
      <c r="AA147" s="159"/>
      <c r="AB147" s="160">
        <f t="shared" si="290"/>
        <v>0</v>
      </c>
      <c r="AC147" s="161">
        <f t="shared" si="261"/>
        <v>0</v>
      </c>
      <c r="AD147" s="373">
        <f t="shared" si="262"/>
        <v>0</v>
      </c>
      <c r="AE147" s="161">
        <f t="shared" si="263"/>
        <v>0</v>
      </c>
      <c r="AF147" s="317" t="str">
        <f t="shared" si="264"/>
        <v>#DIV/0!</v>
      </c>
      <c r="AG147" s="318"/>
      <c r="AH147" s="140"/>
      <c r="AI147" s="140"/>
    </row>
    <row r="148" ht="30.0" customHeight="1">
      <c r="A148" s="154" t="s">
        <v>114</v>
      </c>
      <c r="B148" s="155" t="s">
        <v>197</v>
      </c>
      <c r="C148" s="156" t="s">
        <v>256</v>
      </c>
      <c r="D148" s="157" t="s">
        <v>255</v>
      </c>
      <c r="E148" s="158"/>
      <c r="F148" s="159"/>
      <c r="G148" s="160">
        <f t="shared" si="283"/>
        <v>0</v>
      </c>
      <c r="H148" s="158"/>
      <c r="I148" s="159"/>
      <c r="J148" s="179">
        <f t="shared" si="284"/>
        <v>0</v>
      </c>
      <c r="K148" s="246"/>
      <c r="L148" s="159"/>
      <c r="M148" s="179">
        <f t="shared" si="285"/>
        <v>0</v>
      </c>
      <c r="N148" s="158"/>
      <c r="O148" s="159"/>
      <c r="P148" s="179">
        <f t="shared" si="286"/>
        <v>0</v>
      </c>
      <c r="Q148" s="246"/>
      <c r="R148" s="159"/>
      <c r="S148" s="179">
        <f t="shared" si="287"/>
        <v>0</v>
      </c>
      <c r="T148" s="158"/>
      <c r="U148" s="159"/>
      <c r="V148" s="179">
        <f t="shared" si="288"/>
        <v>0</v>
      </c>
      <c r="W148" s="246"/>
      <c r="X148" s="159"/>
      <c r="Y148" s="179">
        <f t="shared" si="289"/>
        <v>0</v>
      </c>
      <c r="Z148" s="158"/>
      <c r="AA148" s="159"/>
      <c r="AB148" s="160">
        <f t="shared" si="290"/>
        <v>0</v>
      </c>
      <c r="AC148" s="161">
        <f t="shared" si="261"/>
        <v>0</v>
      </c>
      <c r="AD148" s="373">
        <f t="shared" si="262"/>
        <v>0</v>
      </c>
      <c r="AE148" s="161">
        <f t="shared" si="263"/>
        <v>0</v>
      </c>
      <c r="AF148" s="317" t="str">
        <f t="shared" si="264"/>
        <v>#DIV/0!</v>
      </c>
      <c r="AG148" s="318"/>
      <c r="AH148" s="140"/>
      <c r="AI148" s="140"/>
    </row>
    <row r="149" ht="30.0" customHeight="1">
      <c r="A149" s="180" t="s">
        <v>114</v>
      </c>
      <c r="B149" s="181" t="s">
        <v>199</v>
      </c>
      <c r="C149" s="182" t="s">
        <v>257</v>
      </c>
      <c r="D149" s="183" t="s">
        <v>255</v>
      </c>
      <c r="E149" s="184"/>
      <c r="F149" s="185"/>
      <c r="G149" s="186">
        <f t="shared" si="283"/>
        <v>0</v>
      </c>
      <c r="H149" s="184"/>
      <c r="I149" s="185"/>
      <c r="J149" s="187">
        <f t="shared" si="284"/>
        <v>0</v>
      </c>
      <c r="K149" s="248"/>
      <c r="L149" s="185"/>
      <c r="M149" s="187">
        <f t="shared" si="285"/>
        <v>0</v>
      </c>
      <c r="N149" s="184"/>
      <c r="O149" s="185"/>
      <c r="P149" s="187">
        <f t="shared" si="286"/>
        <v>0</v>
      </c>
      <c r="Q149" s="248"/>
      <c r="R149" s="185"/>
      <c r="S149" s="187">
        <f t="shared" si="287"/>
        <v>0</v>
      </c>
      <c r="T149" s="184"/>
      <c r="U149" s="185"/>
      <c r="V149" s="187">
        <f t="shared" si="288"/>
        <v>0</v>
      </c>
      <c r="W149" s="248"/>
      <c r="X149" s="185"/>
      <c r="Y149" s="187">
        <f t="shared" si="289"/>
        <v>0</v>
      </c>
      <c r="Z149" s="184"/>
      <c r="AA149" s="185"/>
      <c r="AB149" s="186">
        <f t="shared" si="290"/>
        <v>0</v>
      </c>
      <c r="AC149" s="173">
        <f t="shared" si="261"/>
        <v>0</v>
      </c>
      <c r="AD149" s="407">
        <f t="shared" si="262"/>
        <v>0</v>
      </c>
      <c r="AE149" s="173">
        <f t="shared" si="263"/>
        <v>0</v>
      </c>
      <c r="AF149" s="405" t="str">
        <f t="shared" si="264"/>
        <v>#DIV/0!</v>
      </c>
      <c r="AG149" s="406"/>
      <c r="AH149" s="140"/>
      <c r="AI149" s="140"/>
    </row>
    <row r="150" ht="15.0" customHeight="1">
      <c r="A150" s="141" t="s">
        <v>111</v>
      </c>
      <c r="B150" s="142" t="s">
        <v>258</v>
      </c>
      <c r="C150" s="285" t="s">
        <v>242</v>
      </c>
      <c r="D150" s="144"/>
      <c r="E150" s="145">
        <f t="shared" ref="E150:J150" si="291">SUM(E151:E171)</f>
        <v>35</v>
      </c>
      <c r="F150" s="146">
        <f t="shared" si="291"/>
        <v>541920</v>
      </c>
      <c r="G150" s="147">
        <f t="shared" si="291"/>
        <v>657600</v>
      </c>
      <c r="H150" s="145">
        <f t="shared" si="291"/>
        <v>30</v>
      </c>
      <c r="I150" s="146">
        <f t="shared" si="291"/>
        <v>541500</v>
      </c>
      <c r="J150" s="178">
        <f t="shared" si="291"/>
        <v>655500</v>
      </c>
      <c r="K150" s="244">
        <f t="shared" ref="K150:AB150" si="292">SUM(K157:K162)</f>
        <v>0</v>
      </c>
      <c r="L150" s="146">
        <f t="shared" si="292"/>
        <v>0</v>
      </c>
      <c r="M150" s="178">
        <f t="shared" si="292"/>
        <v>0</v>
      </c>
      <c r="N150" s="145">
        <f t="shared" si="292"/>
        <v>0</v>
      </c>
      <c r="O150" s="146">
        <f t="shared" si="292"/>
        <v>0</v>
      </c>
      <c r="P150" s="178">
        <f t="shared" si="292"/>
        <v>0</v>
      </c>
      <c r="Q150" s="244">
        <f t="shared" si="292"/>
        <v>0</v>
      </c>
      <c r="R150" s="146">
        <f t="shared" si="292"/>
        <v>0</v>
      </c>
      <c r="S150" s="178">
        <f t="shared" si="292"/>
        <v>0</v>
      </c>
      <c r="T150" s="145">
        <f t="shared" si="292"/>
        <v>0</v>
      </c>
      <c r="U150" s="146">
        <f t="shared" si="292"/>
        <v>0</v>
      </c>
      <c r="V150" s="178">
        <f t="shared" si="292"/>
        <v>0</v>
      </c>
      <c r="W150" s="244">
        <f t="shared" si="292"/>
        <v>0</v>
      </c>
      <c r="X150" s="146">
        <f t="shared" si="292"/>
        <v>0</v>
      </c>
      <c r="Y150" s="178">
        <f t="shared" si="292"/>
        <v>0</v>
      </c>
      <c r="Z150" s="145">
        <f t="shared" si="292"/>
        <v>0</v>
      </c>
      <c r="AA150" s="146">
        <f t="shared" si="292"/>
        <v>0</v>
      </c>
      <c r="AB150" s="147">
        <f t="shared" si="292"/>
        <v>0</v>
      </c>
      <c r="AC150" s="402">
        <f t="shared" si="261"/>
        <v>657600</v>
      </c>
      <c r="AD150" s="408">
        <f t="shared" si="262"/>
        <v>655500</v>
      </c>
      <c r="AE150" s="402">
        <f t="shared" si="263"/>
        <v>2100</v>
      </c>
      <c r="AF150" s="403">
        <f t="shared" si="264"/>
        <v>0.003193430657</v>
      </c>
      <c r="AG150" s="404"/>
      <c r="AH150" s="153"/>
      <c r="AI150" s="153"/>
    </row>
    <row r="151" ht="30.0" customHeight="1">
      <c r="A151" s="154" t="s">
        <v>114</v>
      </c>
      <c r="B151" s="155" t="s">
        <v>115</v>
      </c>
      <c r="C151" s="156" t="s">
        <v>259</v>
      </c>
      <c r="D151" s="157" t="s">
        <v>260</v>
      </c>
      <c r="E151" s="158">
        <v>5.0</v>
      </c>
      <c r="F151" s="159">
        <v>15000.0</v>
      </c>
      <c r="G151" s="160">
        <f t="shared" ref="G151:G171" si="293">E151*F151</f>
        <v>75000</v>
      </c>
      <c r="H151" s="158">
        <v>5.0</v>
      </c>
      <c r="I151" s="159">
        <v>15000.0</v>
      </c>
      <c r="J151" s="179">
        <f t="shared" ref="J151:J171" si="294">H151*I151</f>
        <v>75000</v>
      </c>
      <c r="K151" s="246"/>
      <c r="L151" s="159"/>
      <c r="M151" s="179">
        <f t="shared" ref="M151:M171" si="295">K151*L151</f>
        <v>0</v>
      </c>
      <c r="N151" s="158"/>
      <c r="O151" s="159"/>
      <c r="P151" s="179">
        <f t="shared" ref="P151:P171" si="296">N151*O151</f>
        <v>0</v>
      </c>
      <c r="Q151" s="246"/>
      <c r="R151" s="159"/>
      <c r="S151" s="179">
        <f t="shared" ref="S151:S171" si="297">Q151*R151</f>
        <v>0</v>
      </c>
      <c r="T151" s="158"/>
      <c r="U151" s="159"/>
      <c r="V151" s="179">
        <f t="shared" ref="V151:V171" si="298">T151*U151</f>
        <v>0</v>
      </c>
      <c r="W151" s="246"/>
      <c r="X151" s="159"/>
      <c r="Y151" s="179">
        <f t="shared" ref="Y151:Y171" si="299">W151*X151</f>
        <v>0</v>
      </c>
      <c r="Z151" s="158"/>
      <c r="AA151" s="159"/>
      <c r="AB151" s="160">
        <f t="shared" ref="AB151:AB171" si="300">Z151*AA151</f>
        <v>0</v>
      </c>
      <c r="AC151" s="161">
        <f t="shared" si="261"/>
        <v>75000</v>
      </c>
      <c r="AD151" s="373">
        <f t="shared" si="262"/>
        <v>75000</v>
      </c>
      <c r="AE151" s="161">
        <f t="shared" si="263"/>
        <v>0</v>
      </c>
      <c r="AF151" s="317">
        <f t="shared" si="264"/>
        <v>0</v>
      </c>
      <c r="AG151" s="318"/>
      <c r="AH151" s="140"/>
      <c r="AI151" s="140"/>
    </row>
    <row r="152" ht="30.0" customHeight="1">
      <c r="A152" s="154" t="s">
        <v>114</v>
      </c>
      <c r="B152" s="155" t="s">
        <v>118</v>
      </c>
      <c r="C152" s="156" t="s">
        <v>261</v>
      </c>
      <c r="D152" s="157" t="s">
        <v>214</v>
      </c>
      <c r="E152" s="158">
        <v>1.0</v>
      </c>
      <c r="F152" s="159">
        <v>27500.0</v>
      </c>
      <c r="G152" s="160">
        <f t="shared" si="293"/>
        <v>27500</v>
      </c>
      <c r="H152" s="158">
        <v>1.0</v>
      </c>
      <c r="I152" s="159">
        <v>27500.0</v>
      </c>
      <c r="J152" s="179">
        <f t="shared" si="294"/>
        <v>27500</v>
      </c>
      <c r="K152" s="246"/>
      <c r="L152" s="159"/>
      <c r="M152" s="179">
        <f t="shared" si="295"/>
        <v>0</v>
      </c>
      <c r="N152" s="158"/>
      <c r="O152" s="159"/>
      <c r="P152" s="179">
        <f t="shared" si="296"/>
        <v>0</v>
      </c>
      <c r="Q152" s="246"/>
      <c r="R152" s="159"/>
      <c r="S152" s="179">
        <f t="shared" si="297"/>
        <v>0</v>
      </c>
      <c r="T152" s="158"/>
      <c r="U152" s="159"/>
      <c r="V152" s="179">
        <f t="shared" si="298"/>
        <v>0</v>
      </c>
      <c r="W152" s="246"/>
      <c r="X152" s="159"/>
      <c r="Y152" s="179">
        <f t="shared" si="299"/>
        <v>0</v>
      </c>
      <c r="Z152" s="158"/>
      <c r="AA152" s="159"/>
      <c r="AB152" s="160">
        <f t="shared" si="300"/>
        <v>0</v>
      </c>
      <c r="AC152" s="161">
        <f t="shared" si="261"/>
        <v>27500</v>
      </c>
      <c r="AD152" s="373">
        <f t="shared" si="262"/>
        <v>27500</v>
      </c>
      <c r="AE152" s="161">
        <f t="shared" si="263"/>
        <v>0</v>
      </c>
      <c r="AF152" s="317">
        <f t="shared" si="264"/>
        <v>0</v>
      </c>
      <c r="AG152" s="318"/>
      <c r="AH152" s="140"/>
      <c r="AI152" s="140"/>
    </row>
    <row r="153" ht="30.0" customHeight="1">
      <c r="A153" s="154" t="s">
        <v>114</v>
      </c>
      <c r="B153" s="155" t="s">
        <v>119</v>
      </c>
      <c r="C153" s="156" t="s">
        <v>262</v>
      </c>
      <c r="D153" s="157" t="s">
        <v>260</v>
      </c>
      <c r="E153" s="158">
        <v>5.0</v>
      </c>
      <c r="F153" s="159">
        <v>420.0</v>
      </c>
      <c r="G153" s="160">
        <f t="shared" si="293"/>
        <v>2100</v>
      </c>
      <c r="H153" s="409"/>
      <c r="I153" s="410"/>
      <c r="J153" s="316">
        <f t="shared" si="294"/>
        <v>0</v>
      </c>
      <c r="K153" s="246"/>
      <c r="L153" s="159"/>
      <c r="M153" s="179">
        <f t="shared" si="295"/>
        <v>0</v>
      </c>
      <c r="N153" s="158"/>
      <c r="O153" s="159"/>
      <c r="P153" s="179">
        <f t="shared" si="296"/>
        <v>0</v>
      </c>
      <c r="Q153" s="246"/>
      <c r="R153" s="159"/>
      <c r="S153" s="179">
        <f t="shared" si="297"/>
        <v>0</v>
      </c>
      <c r="T153" s="158"/>
      <c r="U153" s="159"/>
      <c r="V153" s="179">
        <f t="shared" si="298"/>
        <v>0</v>
      </c>
      <c r="W153" s="246"/>
      <c r="X153" s="159"/>
      <c r="Y153" s="179">
        <f t="shared" si="299"/>
        <v>0</v>
      </c>
      <c r="Z153" s="158"/>
      <c r="AA153" s="159"/>
      <c r="AB153" s="160">
        <f t="shared" si="300"/>
        <v>0</v>
      </c>
      <c r="AC153" s="161">
        <f t="shared" si="261"/>
        <v>2100</v>
      </c>
      <c r="AD153" s="373">
        <f t="shared" si="262"/>
        <v>0</v>
      </c>
      <c r="AE153" s="161">
        <f t="shared" si="263"/>
        <v>2100</v>
      </c>
      <c r="AF153" s="317">
        <f t="shared" si="264"/>
        <v>1</v>
      </c>
      <c r="AG153" s="326" t="s">
        <v>263</v>
      </c>
      <c r="AH153" s="140"/>
      <c r="AI153" s="140"/>
    </row>
    <row r="154" ht="30.0" customHeight="1">
      <c r="A154" s="154" t="s">
        <v>114</v>
      </c>
      <c r="B154" s="155" t="s">
        <v>197</v>
      </c>
      <c r="C154" s="156" t="s">
        <v>264</v>
      </c>
      <c r="D154" s="157" t="s">
        <v>214</v>
      </c>
      <c r="E154" s="158">
        <v>1.0</v>
      </c>
      <c r="F154" s="159">
        <v>18000.0</v>
      </c>
      <c r="G154" s="160">
        <f t="shared" si="293"/>
        <v>18000</v>
      </c>
      <c r="H154" s="158">
        <v>1.0</v>
      </c>
      <c r="I154" s="159">
        <v>18000.0</v>
      </c>
      <c r="J154" s="179">
        <f t="shared" si="294"/>
        <v>18000</v>
      </c>
      <c r="K154" s="246"/>
      <c r="L154" s="159"/>
      <c r="M154" s="179">
        <f t="shared" si="295"/>
        <v>0</v>
      </c>
      <c r="N154" s="158"/>
      <c r="O154" s="159"/>
      <c r="P154" s="179">
        <f t="shared" si="296"/>
        <v>0</v>
      </c>
      <c r="Q154" s="246"/>
      <c r="R154" s="159"/>
      <c r="S154" s="179">
        <f t="shared" si="297"/>
        <v>0</v>
      </c>
      <c r="T154" s="158"/>
      <c r="U154" s="159"/>
      <c r="V154" s="179">
        <f t="shared" si="298"/>
        <v>0</v>
      </c>
      <c r="W154" s="246"/>
      <c r="X154" s="159"/>
      <c r="Y154" s="179">
        <f t="shared" si="299"/>
        <v>0</v>
      </c>
      <c r="Z154" s="158"/>
      <c r="AA154" s="159"/>
      <c r="AB154" s="160">
        <f t="shared" si="300"/>
        <v>0</v>
      </c>
      <c r="AC154" s="161">
        <f t="shared" si="261"/>
        <v>18000</v>
      </c>
      <c r="AD154" s="373">
        <f t="shared" si="262"/>
        <v>18000</v>
      </c>
      <c r="AE154" s="161">
        <f t="shared" si="263"/>
        <v>0</v>
      </c>
      <c r="AF154" s="317">
        <f t="shared" si="264"/>
        <v>0</v>
      </c>
      <c r="AG154" s="318"/>
      <c r="AH154" s="140"/>
      <c r="AI154" s="140"/>
    </row>
    <row r="155" ht="30.0" customHeight="1">
      <c r="A155" s="154" t="s">
        <v>114</v>
      </c>
      <c r="B155" s="155" t="s">
        <v>199</v>
      </c>
      <c r="C155" s="411" t="s">
        <v>265</v>
      </c>
      <c r="D155" s="157" t="s">
        <v>214</v>
      </c>
      <c r="E155" s="158">
        <v>1.0</v>
      </c>
      <c r="F155" s="159">
        <v>10000.0</v>
      </c>
      <c r="G155" s="160">
        <f t="shared" si="293"/>
        <v>10000</v>
      </c>
      <c r="H155" s="158">
        <v>1.0</v>
      </c>
      <c r="I155" s="159">
        <v>10000.0</v>
      </c>
      <c r="J155" s="179">
        <f t="shared" si="294"/>
        <v>10000</v>
      </c>
      <c r="K155" s="246"/>
      <c r="L155" s="159"/>
      <c r="M155" s="179">
        <f t="shared" si="295"/>
        <v>0</v>
      </c>
      <c r="N155" s="158"/>
      <c r="O155" s="159"/>
      <c r="P155" s="179">
        <f t="shared" si="296"/>
        <v>0</v>
      </c>
      <c r="Q155" s="246"/>
      <c r="R155" s="159"/>
      <c r="S155" s="179">
        <f t="shared" si="297"/>
        <v>0</v>
      </c>
      <c r="T155" s="158"/>
      <c r="U155" s="159"/>
      <c r="V155" s="179">
        <f t="shared" si="298"/>
        <v>0</v>
      </c>
      <c r="W155" s="246"/>
      <c r="X155" s="159"/>
      <c r="Y155" s="179">
        <f t="shared" si="299"/>
        <v>0</v>
      </c>
      <c r="Z155" s="158"/>
      <c r="AA155" s="159"/>
      <c r="AB155" s="160">
        <f t="shared" si="300"/>
        <v>0</v>
      </c>
      <c r="AC155" s="161">
        <f t="shared" si="261"/>
        <v>10000</v>
      </c>
      <c r="AD155" s="373">
        <f t="shared" si="262"/>
        <v>10000</v>
      </c>
      <c r="AE155" s="161">
        <f t="shared" si="263"/>
        <v>0</v>
      </c>
      <c r="AF155" s="317">
        <f t="shared" si="264"/>
        <v>0</v>
      </c>
      <c r="AG155" s="318"/>
      <c r="AH155" s="140"/>
      <c r="AI155" s="140"/>
    </row>
    <row r="156" ht="30.0" customHeight="1">
      <c r="A156" s="180" t="s">
        <v>114</v>
      </c>
      <c r="B156" s="181" t="s">
        <v>201</v>
      </c>
      <c r="C156" s="156" t="s">
        <v>266</v>
      </c>
      <c r="D156" s="157" t="s">
        <v>214</v>
      </c>
      <c r="E156" s="184">
        <v>1.0</v>
      </c>
      <c r="F156" s="185">
        <v>20000.0</v>
      </c>
      <c r="G156" s="186">
        <f t="shared" si="293"/>
        <v>20000</v>
      </c>
      <c r="H156" s="184">
        <v>1.0</v>
      </c>
      <c r="I156" s="185">
        <v>20000.0</v>
      </c>
      <c r="J156" s="187">
        <f t="shared" si="294"/>
        <v>20000</v>
      </c>
      <c r="K156" s="248"/>
      <c r="L156" s="185"/>
      <c r="M156" s="187">
        <f t="shared" si="295"/>
        <v>0</v>
      </c>
      <c r="N156" s="184"/>
      <c r="O156" s="185"/>
      <c r="P156" s="187">
        <f t="shared" si="296"/>
        <v>0</v>
      </c>
      <c r="Q156" s="248"/>
      <c r="R156" s="185"/>
      <c r="S156" s="187">
        <f t="shared" si="297"/>
        <v>0</v>
      </c>
      <c r="T156" s="184"/>
      <c r="U156" s="185"/>
      <c r="V156" s="187">
        <f t="shared" si="298"/>
        <v>0</v>
      </c>
      <c r="W156" s="248"/>
      <c r="X156" s="185"/>
      <c r="Y156" s="187">
        <f t="shared" si="299"/>
        <v>0</v>
      </c>
      <c r="Z156" s="184"/>
      <c r="AA156" s="185"/>
      <c r="AB156" s="186">
        <f t="shared" si="300"/>
        <v>0</v>
      </c>
      <c r="AC156" s="277">
        <f t="shared" si="261"/>
        <v>20000</v>
      </c>
      <c r="AD156" s="376">
        <f t="shared" si="262"/>
        <v>20000</v>
      </c>
      <c r="AE156" s="277">
        <f t="shared" si="263"/>
        <v>0</v>
      </c>
      <c r="AF156" s="395">
        <f t="shared" si="264"/>
        <v>0</v>
      </c>
      <c r="AG156" s="396"/>
      <c r="AH156" s="140"/>
      <c r="AI156" s="140"/>
    </row>
    <row r="157" ht="30.0" customHeight="1">
      <c r="A157" s="154" t="s">
        <v>114</v>
      </c>
      <c r="B157" s="155" t="s">
        <v>203</v>
      </c>
      <c r="C157" s="156" t="s">
        <v>267</v>
      </c>
      <c r="D157" s="157" t="s">
        <v>214</v>
      </c>
      <c r="E157" s="158">
        <v>1.0</v>
      </c>
      <c r="F157" s="159">
        <v>20000.0</v>
      </c>
      <c r="G157" s="160">
        <f t="shared" si="293"/>
        <v>20000</v>
      </c>
      <c r="H157" s="158">
        <v>1.0</v>
      </c>
      <c r="I157" s="159">
        <v>20000.0</v>
      </c>
      <c r="J157" s="179">
        <f t="shared" si="294"/>
        <v>20000</v>
      </c>
      <c r="K157" s="246"/>
      <c r="L157" s="159"/>
      <c r="M157" s="179">
        <f t="shared" si="295"/>
        <v>0</v>
      </c>
      <c r="N157" s="158"/>
      <c r="O157" s="159"/>
      <c r="P157" s="179">
        <f t="shared" si="296"/>
        <v>0</v>
      </c>
      <c r="Q157" s="246"/>
      <c r="R157" s="159"/>
      <c r="S157" s="179">
        <f t="shared" si="297"/>
        <v>0</v>
      </c>
      <c r="T157" s="158"/>
      <c r="U157" s="159"/>
      <c r="V157" s="179">
        <f t="shared" si="298"/>
        <v>0</v>
      </c>
      <c r="W157" s="246"/>
      <c r="X157" s="159"/>
      <c r="Y157" s="179">
        <f t="shared" si="299"/>
        <v>0</v>
      </c>
      <c r="Z157" s="158"/>
      <c r="AA157" s="159"/>
      <c r="AB157" s="160">
        <f t="shared" si="300"/>
        <v>0</v>
      </c>
      <c r="AC157" s="161">
        <f t="shared" si="261"/>
        <v>20000</v>
      </c>
      <c r="AD157" s="373">
        <f t="shared" si="262"/>
        <v>20000</v>
      </c>
      <c r="AE157" s="161">
        <f t="shared" si="263"/>
        <v>0</v>
      </c>
      <c r="AF157" s="317">
        <f t="shared" si="264"/>
        <v>0</v>
      </c>
      <c r="AG157" s="318"/>
      <c r="AH157" s="140"/>
      <c r="AI157" s="140"/>
    </row>
    <row r="158" ht="30.0" customHeight="1">
      <c r="A158" s="154" t="s">
        <v>114</v>
      </c>
      <c r="B158" s="155" t="s">
        <v>205</v>
      </c>
      <c r="C158" s="156" t="s">
        <v>268</v>
      </c>
      <c r="D158" s="157" t="s">
        <v>134</v>
      </c>
      <c r="E158" s="158">
        <v>7.0</v>
      </c>
      <c r="F158" s="159">
        <v>9000.0</v>
      </c>
      <c r="G158" s="160">
        <f t="shared" si="293"/>
        <v>63000</v>
      </c>
      <c r="H158" s="158">
        <v>7.0</v>
      </c>
      <c r="I158" s="159">
        <v>9000.0</v>
      </c>
      <c r="J158" s="179">
        <f t="shared" si="294"/>
        <v>63000</v>
      </c>
      <c r="K158" s="246"/>
      <c r="L158" s="159"/>
      <c r="M158" s="179">
        <f t="shared" si="295"/>
        <v>0</v>
      </c>
      <c r="N158" s="158"/>
      <c r="O158" s="159"/>
      <c r="P158" s="179">
        <f t="shared" si="296"/>
        <v>0</v>
      </c>
      <c r="Q158" s="246"/>
      <c r="R158" s="159"/>
      <c r="S158" s="179">
        <f t="shared" si="297"/>
        <v>0</v>
      </c>
      <c r="T158" s="158"/>
      <c r="U158" s="159"/>
      <c r="V158" s="179">
        <f t="shared" si="298"/>
        <v>0</v>
      </c>
      <c r="W158" s="246"/>
      <c r="X158" s="159"/>
      <c r="Y158" s="179">
        <f t="shared" si="299"/>
        <v>0</v>
      </c>
      <c r="Z158" s="158"/>
      <c r="AA158" s="159"/>
      <c r="AB158" s="160">
        <f t="shared" si="300"/>
        <v>0</v>
      </c>
      <c r="AC158" s="161">
        <f t="shared" si="261"/>
        <v>63000</v>
      </c>
      <c r="AD158" s="373">
        <f t="shared" si="262"/>
        <v>63000</v>
      </c>
      <c r="AE158" s="161">
        <f t="shared" si="263"/>
        <v>0</v>
      </c>
      <c r="AF158" s="317">
        <f t="shared" si="264"/>
        <v>0</v>
      </c>
      <c r="AG158" s="318"/>
      <c r="AH158" s="140"/>
      <c r="AI158" s="140"/>
    </row>
    <row r="159" ht="30.0" customHeight="1">
      <c r="A159" s="154" t="s">
        <v>114</v>
      </c>
      <c r="B159" s="155" t="s">
        <v>207</v>
      </c>
      <c r="C159" s="156" t="s">
        <v>269</v>
      </c>
      <c r="D159" s="157" t="s">
        <v>214</v>
      </c>
      <c r="E159" s="158">
        <v>1.0</v>
      </c>
      <c r="F159" s="159">
        <v>10000.0</v>
      </c>
      <c r="G159" s="160">
        <f t="shared" si="293"/>
        <v>10000</v>
      </c>
      <c r="H159" s="158">
        <v>1.0</v>
      </c>
      <c r="I159" s="159">
        <v>10000.0</v>
      </c>
      <c r="J159" s="179">
        <f t="shared" si="294"/>
        <v>10000</v>
      </c>
      <c r="K159" s="246"/>
      <c r="L159" s="159"/>
      <c r="M159" s="179">
        <f t="shared" si="295"/>
        <v>0</v>
      </c>
      <c r="N159" s="158"/>
      <c r="O159" s="159"/>
      <c r="P159" s="179">
        <f t="shared" si="296"/>
        <v>0</v>
      </c>
      <c r="Q159" s="246"/>
      <c r="R159" s="159"/>
      <c r="S159" s="179">
        <f t="shared" si="297"/>
        <v>0</v>
      </c>
      <c r="T159" s="158"/>
      <c r="U159" s="159"/>
      <c r="V159" s="179">
        <f t="shared" si="298"/>
        <v>0</v>
      </c>
      <c r="W159" s="246"/>
      <c r="X159" s="159"/>
      <c r="Y159" s="179">
        <f t="shared" si="299"/>
        <v>0</v>
      </c>
      <c r="Z159" s="158"/>
      <c r="AA159" s="159"/>
      <c r="AB159" s="160">
        <f t="shared" si="300"/>
        <v>0</v>
      </c>
      <c r="AC159" s="161">
        <f t="shared" si="261"/>
        <v>10000</v>
      </c>
      <c r="AD159" s="373">
        <f t="shared" si="262"/>
        <v>10000</v>
      </c>
      <c r="AE159" s="161">
        <f t="shared" si="263"/>
        <v>0</v>
      </c>
      <c r="AF159" s="317">
        <f t="shared" si="264"/>
        <v>0</v>
      </c>
      <c r="AG159" s="318"/>
      <c r="AH159" s="140"/>
      <c r="AI159" s="140"/>
    </row>
    <row r="160" ht="30.0" customHeight="1">
      <c r="A160" s="154" t="s">
        <v>114</v>
      </c>
      <c r="B160" s="155" t="s">
        <v>209</v>
      </c>
      <c r="C160" s="156" t="s">
        <v>270</v>
      </c>
      <c r="D160" s="157" t="s">
        <v>214</v>
      </c>
      <c r="E160" s="158">
        <v>1.0</v>
      </c>
      <c r="F160" s="159">
        <v>20000.0</v>
      </c>
      <c r="G160" s="160">
        <f t="shared" si="293"/>
        <v>20000</v>
      </c>
      <c r="H160" s="158">
        <v>1.0</v>
      </c>
      <c r="I160" s="159">
        <v>20000.0</v>
      </c>
      <c r="J160" s="179">
        <f t="shared" si="294"/>
        <v>20000</v>
      </c>
      <c r="K160" s="246"/>
      <c r="L160" s="159"/>
      <c r="M160" s="179">
        <f t="shared" si="295"/>
        <v>0</v>
      </c>
      <c r="N160" s="158"/>
      <c r="O160" s="159"/>
      <c r="P160" s="179">
        <f t="shared" si="296"/>
        <v>0</v>
      </c>
      <c r="Q160" s="246"/>
      <c r="R160" s="159"/>
      <c r="S160" s="179">
        <f t="shared" si="297"/>
        <v>0</v>
      </c>
      <c r="T160" s="158"/>
      <c r="U160" s="159"/>
      <c r="V160" s="179">
        <f t="shared" si="298"/>
        <v>0</v>
      </c>
      <c r="W160" s="246"/>
      <c r="X160" s="159"/>
      <c r="Y160" s="179">
        <f t="shared" si="299"/>
        <v>0</v>
      </c>
      <c r="Z160" s="158"/>
      <c r="AA160" s="159"/>
      <c r="AB160" s="160">
        <f t="shared" si="300"/>
        <v>0</v>
      </c>
      <c r="AC160" s="161">
        <f t="shared" si="261"/>
        <v>20000</v>
      </c>
      <c r="AD160" s="373">
        <f t="shared" si="262"/>
        <v>20000</v>
      </c>
      <c r="AE160" s="161">
        <f t="shared" si="263"/>
        <v>0</v>
      </c>
      <c r="AF160" s="317">
        <f t="shared" si="264"/>
        <v>0</v>
      </c>
      <c r="AG160" s="318"/>
      <c r="AH160" s="140"/>
      <c r="AI160" s="140"/>
    </row>
    <row r="161" ht="30.0" customHeight="1">
      <c r="A161" s="154" t="s">
        <v>114</v>
      </c>
      <c r="B161" s="155" t="s">
        <v>271</v>
      </c>
      <c r="C161" s="156" t="s">
        <v>272</v>
      </c>
      <c r="D161" s="157" t="s">
        <v>214</v>
      </c>
      <c r="E161" s="158">
        <v>1.0</v>
      </c>
      <c r="F161" s="159">
        <v>43000.0</v>
      </c>
      <c r="G161" s="160">
        <f t="shared" si="293"/>
        <v>43000</v>
      </c>
      <c r="H161" s="158">
        <v>1.0</v>
      </c>
      <c r="I161" s="159">
        <v>43000.0</v>
      </c>
      <c r="J161" s="179">
        <f t="shared" si="294"/>
        <v>43000</v>
      </c>
      <c r="K161" s="246"/>
      <c r="L161" s="159"/>
      <c r="M161" s="179">
        <f t="shared" si="295"/>
        <v>0</v>
      </c>
      <c r="N161" s="158"/>
      <c r="O161" s="159"/>
      <c r="P161" s="179">
        <f t="shared" si="296"/>
        <v>0</v>
      </c>
      <c r="Q161" s="246"/>
      <c r="R161" s="159"/>
      <c r="S161" s="179">
        <f t="shared" si="297"/>
        <v>0</v>
      </c>
      <c r="T161" s="158"/>
      <c r="U161" s="159"/>
      <c r="V161" s="179">
        <f t="shared" si="298"/>
        <v>0</v>
      </c>
      <c r="W161" s="246"/>
      <c r="X161" s="159"/>
      <c r="Y161" s="179">
        <f t="shared" si="299"/>
        <v>0</v>
      </c>
      <c r="Z161" s="158"/>
      <c r="AA161" s="159"/>
      <c r="AB161" s="160">
        <f t="shared" si="300"/>
        <v>0</v>
      </c>
      <c r="AC161" s="161">
        <f t="shared" si="261"/>
        <v>43000</v>
      </c>
      <c r="AD161" s="373">
        <f t="shared" si="262"/>
        <v>43000</v>
      </c>
      <c r="AE161" s="161">
        <f t="shared" si="263"/>
        <v>0</v>
      </c>
      <c r="AF161" s="317">
        <f t="shared" si="264"/>
        <v>0</v>
      </c>
      <c r="AG161" s="318"/>
      <c r="AH161" s="140"/>
      <c r="AI161" s="140"/>
    </row>
    <row r="162" ht="30.0" customHeight="1">
      <c r="A162" s="154" t="s">
        <v>114</v>
      </c>
      <c r="B162" s="155" t="s">
        <v>273</v>
      </c>
      <c r="C162" s="156" t="s">
        <v>274</v>
      </c>
      <c r="D162" s="157" t="s">
        <v>214</v>
      </c>
      <c r="E162" s="158">
        <v>1.0</v>
      </c>
      <c r="F162" s="159">
        <v>20000.0</v>
      </c>
      <c r="G162" s="160">
        <f t="shared" si="293"/>
        <v>20000</v>
      </c>
      <c r="H162" s="158">
        <v>1.0</v>
      </c>
      <c r="I162" s="159">
        <v>20000.0</v>
      </c>
      <c r="J162" s="179">
        <f t="shared" si="294"/>
        <v>20000</v>
      </c>
      <c r="K162" s="246"/>
      <c r="L162" s="159"/>
      <c r="M162" s="179">
        <f t="shared" si="295"/>
        <v>0</v>
      </c>
      <c r="N162" s="158"/>
      <c r="O162" s="159"/>
      <c r="P162" s="179">
        <f t="shared" si="296"/>
        <v>0</v>
      </c>
      <c r="Q162" s="246"/>
      <c r="R162" s="159"/>
      <c r="S162" s="179">
        <f t="shared" si="297"/>
        <v>0</v>
      </c>
      <c r="T162" s="158"/>
      <c r="U162" s="159"/>
      <c r="V162" s="179">
        <f t="shared" si="298"/>
        <v>0</v>
      </c>
      <c r="W162" s="246"/>
      <c r="X162" s="159"/>
      <c r="Y162" s="179">
        <f t="shared" si="299"/>
        <v>0</v>
      </c>
      <c r="Z162" s="158"/>
      <c r="AA162" s="159"/>
      <c r="AB162" s="160">
        <f t="shared" si="300"/>
        <v>0</v>
      </c>
      <c r="AC162" s="161">
        <f t="shared" si="261"/>
        <v>20000</v>
      </c>
      <c r="AD162" s="373">
        <f t="shared" si="262"/>
        <v>20000</v>
      </c>
      <c r="AE162" s="161">
        <f t="shared" si="263"/>
        <v>0</v>
      </c>
      <c r="AF162" s="317">
        <f t="shared" si="264"/>
        <v>0</v>
      </c>
      <c r="AG162" s="318"/>
      <c r="AH162" s="140"/>
      <c r="AI162" s="140"/>
    </row>
    <row r="163" ht="30.0" customHeight="1">
      <c r="A163" s="154" t="s">
        <v>114</v>
      </c>
      <c r="B163" s="155" t="s">
        <v>275</v>
      </c>
      <c r="C163" s="156" t="s">
        <v>276</v>
      </c>
      <c r="D163" s="157" t="s">
        <v>214</v>
      </c>
      <c r="E163" s="158">
        <v>1.0</v>
      </c>
      <c r="F163" s="159">
        <v>29000.0</v>
      </c>
      <c r="G163" s="160">
        <f t="shared" si="293"/>
        <v>29000</v>
      </c>
      <c r="H163" s="158">
        <v>1.0</v>
      </c>
      <c r="I163" s="159">
        <v>29000.0</v>
      </c>
      <c r="J163" s="179">
        <f t="shared" si="294"/>
        <v>29000</v>
      </c>
      <c r="K163" s="246"/>
      <c r="L163" s="159"/>
      <c r="M163" s="179">
        <f t="shared" si="295"/>
        <v>0</v>
      </c>
      <c r="N163" s="158"/>
      <c r="O163" s="159"/>
      <c r="P163" s="179">
        <f t="shared" si="296"/>
        <v>0</v>
      </c>
      <c r="Q163" s="246"/>
      <c r="R163" s="159"/>
      <c r="S163" s="179">
        <f t="shared" si="297"/>
        <v>0</v>
      </c>
      <c r="T163" s="158"/>
      <c r="U163" s="159"/>
      <c r="V163" s="179">
        <f t="shared" si="298"/>
        <v>0</v>
      </c>
      <c r="W163" s="246"/>
      <c r="X163" s="159"/>
      <c r="Y163" s="179">
        <f t="shared" si="299"/>
        <v>0</v>
      </c>
      <c r="Z163" s="158"/>
      <c r="AA163" s="159"/>
      <c r="AB163" s="160">
        <f t="shared" si="300"/>
        <v>0</v>
      </c>
      <c r="AC163" s="161">
        <f t="shared" si="261"/>
        <v>29000</v>
      </c>
      <c r="AD163" s="373">
        <f t="shared" si="262"/>
        <v>29000</v>
      </c>
      <c r="AE163" s="161">
        <f t="shared" si="263"/>
        <v>0</v>
      </c>
      <c r="AF163" s="317">
        <f t="shared" si="264"/>
        <v>0</v>
      </c>
      <c r="AG163" s="318"/>
      <c r="AH163" s="140"/>
      <c r="AI163" s="140"/>
    </row>
    <row r="164" ht="30.0" customHeight="1">
      <c r="A164" s="154" t="s">
        <v>114</v>
      </c>
      <c r="B164" s="155" t="s">
        <v>277</v>
      </c>
      <c r="C164" s="156" t="s">
        <v>278</v>
      </c>
      <c r="D164" s="157" t="s">
        <v>214</v>
      </c>
      <c r="E164" s="158">
        <v>1.0</v>
      </c>
      <c r="F164" s="159">
        <v>85000.0</v>
      </c>
      <c r="G164" s="160">
        <f t="shared" si="293"/>
        <v>85000</v>
      </c>
      <c r="H164" s="158">
        <v>1.0</v>
      </c>
      <c r="I164" s="159">
        <v>85000.0</v>
      </c>
      <c r="J164" s="179">
        <f t="shared" si="294"/>
        <v>85000</v>
      </c>
      <c r="K164" s="246"/>
      <c r="L164" s="159"/>
      <c r="M164" s="179">
        <f t="shared" si="295"/>
        <v>0</v>
      </c>
      <c r="N164" s="158"/>
      <c r="O164" s="159"/>
      <c r="P164" s="179">
        <f t="shared" si="296"/>
        <v>0</v>
      </c>
      <c r="Q164" s="246"/>
      <c r="R164" s="159"/>
      <c r="S164" s="179">
        <f t="shared" si="297"/>
        <v>0</v>
      </c>
      <c r="T164" s="158"/>
      <c r="U164" s="159"/>
      <c r="V164" s="179">
        <f t="shared" si="298"/>
        <v>0</v>
      </c>
      <c r="W164" s="246"/>
      <c r="X164" s="159"/>
      <c r="Y164" s="179">
        <f t="shared" si="299"/>
        <v>0</v>
      </c>
      <c r="Z164" s="158"/>
      <c r="AA164" s="159"/>
      <c r="AB164" s="160">
        <f t="shared" si="300"/>
        <v>0</v>
      </c>
      <c r="AC164" s="161">
        <f t="shared" si="261"/>
        <v>85000</v>
      </c>
      <c r="AD164" s="373">
        <f t="shared" si="262"/>
        <v>85000</v>
      </c>
      <c r="AE164" s="161">
        <f t="shared" si="263"/>
        <v>0</v>
      </c>
      <c r="AF164" s="317">
        <f t="shared" si="264"/>
        <v>0</v>
      </c>
      <c r="AG164" s="318"/>
      <c r="AH164" s="140"/>
      <c r="AI164" s="140"/>
    </row>
    <row r="165" ht="30.0" customHeight="1">
      <c r="A165" s="154" t="s">
        <v>114</v>
      </c>
      <c r="B165" s="155" t="s">
        <v>279</v>
      </c>
      <c r="C165" s="156" t="s">
        <v>280</v>
      </c>
      <c r="D165" s="157" t="s">
        <v>214</v>
      </c>
      <c r="E165" s="158">
        <v>1.0</v>
      </c>
      <c r="F165" s="159">
        <v>40000.0</v>
      </c>
      <c r="G165" s="160">
        <f t="shared" si="293"/>
        <v>40000</v>
      </c>
      <c r="H165" s="158">
        <v>1.0</v>
      </c>
      <c r="I165" s="159">
        <v>40000.0</v>
      </c>
      <c r="J165" s="179">
        <f t="shared" si="294"/>
        <v>40000</v>
      </c>
      <c r="K165" s="246"/>
      <c r="L165" s="159"/>
      <c r="M165" s="179">
        <f t="shared" si="295"/>
        <v>0</v>
      </c>
      <c r="N165" s="158"/>
      <c r="O165" s="159"/>
      <c r="P165" s="179">
        <f t="shared" si="296"/>
        <v>0</v>
      </c>
      <c r="Q165" s="246"/>
      <c r="R165" s="159"/>
      <c r="S165" s="179">
        <f t="shared" si="297"/>
        <v>0</v>
      </c>
      <c r="T165" s="158"/>
      <c r="U165" s="159"/>
      <c r="V165" s="179">
        <f t="shared" si="298"/>
        <v>0</v>
      </c>
      <c r="W165" s="246"/>
      <c r="X165" s="159"/>
      <c r="Y165" s="179">
        <f t="shared" si="299"/>
        <v>0</v>
      </c>
      <c r="Z165" s="158"/>
      <c r="AA165" s="159"/>
      <c r="AB165" s="160">
        <f t="shared" si="300"/>
        <v>0</v>
      </c>
      <c r="AC165" s="161">
        <f t="shared" si="261"/>
        <v>40000</v>
      </c>
      <c r="AD165" s="373">
        <f t="shared" si="262"/>
        <v>40000</v>
      </c>
      <c r="AE165" s="161">
        <f t="shared" si="263"/>
        <v>0</v>
      </c>
      <c r="AF165" s="317">
        <f t="shared" si="264"/>
        <v>0</v>
      </c>
      <c r="AG165" s="318"/>
      <c r="AH165" s="140"/>
      <c r="AI165" s="140"/>
    </row>
    <row r="166" ht="30.0" customHeight="1">
      <c r="A166" s="154" t="s">
        <v>114</v>
      </c>
      <c r="B166" s="155" t="s">
        <v>281</v>
      </c>
      <c r="C166" s="156" t="s">
        <v>282</v>
      </c>
      <c r="D166" s="157" t="s">
        <v>214</v>
      </c>
      <c r="E166" s="158">
        <v>1.0</v>
      </c>
      <c r="F166" s="159">
        <v>85000.0</v>
      </c>
      <c r="G166" s="160">
        <f t="shared" si="293"/>
        <v>85000</v>
      </c>
      <c r="H166" s="158">
        <v>1.0</v>
      </c>
      <c r="I166" s="159">
        <v>85000.0</v>
      </c>
      <c r="J166" s="179">
        <f t="shared" si="294"/>
        <v>85000</v>
      </c>
      <c r="K166" s="246"/>
      <c r="L166" s="159"/>
      <c r="M166" s="179">
        <f t="shared" si="295"/>
        <v>0</v>
      </c>
      <c r="N166" s="158"/>
      <c r="O166" s="159"/>
      <c r="P166" s="179">
        <f t="shared" si="296"/>
        <v>0</v>
      </c>
      <c r="Q166" s="246"/>
      <c r="R166" s="159"/>
      <c r="S166" s="179">
        <f t="shared" si="297"/>
        <v>0</v>
      </c>
      <c r="T166" s="158"/>
      <c r="U166" s="159"/>
      <c r="V166" s="179">
        <f t="shared" si="298"/>
        <v>0</v>
      </c>
      <c r="W166" s="246"/>
      <c r="X166" s="159"/>
      <c r="Y166" s="179">
        <f t="shared" si="299"/>
        <v>0</v>
      </c>
      <c r="Z166" s="158"/>
      <c r="AA166" s="159"/>
      <c r="AB166" s="160">
        <f t="shared" si="300"/>
        <v>0</v>
      </c>
      <c r="AC166" s="161">
        <f t="shared" si="261"/>
        <v>85000</v>
      </c>
      <c r="AD166" s="373">
        <f t="shared" si="262"/>
        <v>85000</v>
      </c>
      <c r="AE166" s="161">
        <f t="shared" si="263"/>
        <v>0</v>
      </c>
      <c r="AF166" s="317">
        <f t="shared" si="264"/>
        <v>0</v>
      </c>
      <c r="AG166" s="318"/>
      <c r="AH166" s="140"/>
      <c r="AI166" s="140"/>
    </row>
    <row r="167" ht="30.0" customHeight="1">
      <c r="A167" s="180" t="s">
        <v>114</v>
      </c>
      <c r="B167" s="181" t="s">
        <v>283</v>
      </c>
      <c r="C167" s="156" t="s">
        <v>284</v>
      </c>
      <c r="D167" s="157" t="s">
        <v>214</v>
      </c>
      <c r="E167" s="184">
        <v>1.0</v>
      </c>
      <c r="F167" s="185">
        <v>20000.0</v>
      </c>
      <c r="G167" s="186">
        <f t="shared" si="293"/>
        <v>20000</v>
      </c>
      <c r="H167" s="184">
        <v>1.0</v>
      </c>
      <c r="I167" s="185">
        <v>20000.0</v>
      </c>
      <c r="J167" s="187">
        <f t="shared" si="294"/>
        <v>20000</v>
      </c>
      <c r="K167" s="248"/>
      <c r="L167" s="185"/>
      <c r="M167" s="187">
        <f t="shared" si="295"/>
        <v>0</v>
      </c>
      <c r="N167" s="184"/>
      <c r="O167" s="185"/>
      <c r="P167" s="187">
        <f t="shared" si="296"/>
        <v>0</v>
      </c>
      <c r="Q167" s="248"/>
      <c r="R167" s="185"/>
      <c r="S167" s="187">
        <f t="shared" si="297"/>
        <v>0</v>
      </c>
      <c r="T167" s="184"/>
      <c r="U167" s="185"/>
      <c r="V167" s="187">
        <f t="shared" si="298"/>
        <v>0</v>
      </c>
      <c r="W167" s="248"/>
      <c r="X167" s="185"/>
      <c r="Y167" s="187">
        <f t="shared" si="299"/>
        <v>0</v>
      </c>
      <c r="Z167" s="184"/>
      <c r="AA167" s="185"/>
      <c r="AB167" s="186">
        <f t="shared" si="300"/>
        <v>0</v>
      </c>
      <c r="AC167" s="277">
        <f t="shared" si="261"/>
        <v>20000</v>
      </c>
      <c r="AD167" s="376">
        <f t="shared" si="262"/>
        <v>20000</v>
      </c>
      <c r="AE167" s="277">
        <f t="shared" si="263"/>
        <v>0</v>
      </c>
      <c r="AF167" s="395">
        <f t="shared" si="264"/>
        <v>0</v>
      </c>
      <c r="AG167" s="396"/>
      <c r="AH167" s="140"/>
      <c r="AI167" s="140"/>
    </row>
    <row r="168" ht="30.0" customHeight="1">
      <c r="A168" s="154" t="s">
        <v>114</v>
      </c>
      <c r="B168" s="155" t="s">
        <v>285</v>
      </c>
      <c r="C168" s="156" t="s">
        <v>286</v>
      </c>
      <c r="D168" s="157" t="s">
        <v>214</v>
      </c>
      <c r="E168" s="158">
        <v>1.0</v>
      </c>
      <c r="F168" s="159">
        <v>20000.0</v>
      </c>
      <c r="G168" s="160">
        <f t="shared" si="293"/>
        <v>20000</v>
      </c>
      <c r="H168" s="158">
        <v>1.0</v>
      </c>
      <c r="I168" s="159">
        <v>20000.0</v>
      </c>
      <c r="J168" s="179">
        <f t="shared" si="294"/>
        <v>20000</v>
      </c>
      <c r="K168" s="246"/>
      <c r="L168" s="159"/>
      <c r="M168" s="179">
        <f t="shared" si="295"/>
        <v>0</v>
      </c>
      <c r="N168" s="158"/>
      <c r="O168" s="159"/>
      <c r="P168" s="179">
        <f t="shared" si="296"/>
        <v>0</v>
      </c>
      <c r="Q168" s="246"/>
      <c r="R168" s="159"/>
      <c r="S168" s="179">
        <f t="shared" si="297"/>
        <v>0</v>
      </c>
      <c r="T168" s="158"/>
      <c r="U168" s="159"/>
      <c r="V168" s="179">
        <f t="shared" si="298"/>
        <v>0</v>
      </c>
      <c r="W168" s="246"/>
      <c r="X168" s="159"/>
      <c r="Y168" s="179">
        <f t="shared" si="299"/>
        <v>0</v>
      </c>
      <c r="Z168" s="158"/>
      <c r="AA168" s="159"/>
      <c r="AB168" s="160">
        <f t="shared" si="300"/>
        <v>0</v>
      </c>
      <c r="AC168" s="161">
        <f t="shared" si="261"/>
        <v>20000</v>
      </c>
      <c r="AD168" s="373">
        <f t="shared" si="262"/>
        <v>20000</v>
      </c>
      <c r="AE168" s="161">
        <f t="shared" si="263"/>
        <v>0</v>
      </c>
      <c r="AF168" s="317">
        <f t="shared" si="264"/>
        <v>0</v>
      </c>
      <c r="AG168" s="318"/>
      <c r="AH168" s="140"/>
      <c r="AI168" s="140"/>
    </row>
    <row r="169" ht="30.0" customHeight="1">
      <c r="A169" s="154" t="s">
        <v>114</v>
      </c>
      <c r="B169" s="155" t="s">
        <v>287</v>
      </c>
      <c r="C169" s="156" t="s">
        <v>288</v>
      </c>
      <c r="D169" s="157" t="s">
        <v>214</v>
      </c>
      <c r="E169" s="158">
        <v>1.0</v>
      </c>
      <c r="F169" s="159">
        <v>25000.0</v>
      </c>
      <c r="G169" s="160">
        <f t="shared" si="293"/>
        <v>25000</v>
      </c>
      <c r="H169" s="158">
        <v>1.0</v>
      </c>
      <c r="I169" s="159">
        <v>25000.0</v>
      </c>
      <c r="J169" s="179">
        <f t="shared" si="294"/>
        <v>25000</v>
      </c>
      <c r="K169" s="246"/>
      <c r="L169" s="159"/>
      <c r="M169" s="179">
        <f t="shared" si="295"/>
        <v>0</v>
      </c>
      <c r="N169" s="158"/>
      <c r="O169" s="159"/>
      <c r="P169" s="179">
        <f t="shared" si="296"/>
        <v>0</v>
      </c>
      <c r="Q169" s="246"/>
      <c r="R169" s="159"/>
      <c r="S169" s="179">
        <f t="shared" si="297"/>
        <v>0</v>
      </c>
      <c r="T169" s="158"/>
      <c r="U169" s="159"/>
      <c r="V169" s="179">
        <f t="shared" si="298"/>
        <v>0</v>
      </c>
      <c r="W169" s="246"/>
      <c r="X169" s="159"/>
      <c r="Y169" s="179">
        <f t="shared" si="299"/>
        <v>0</v>
      </c>
      <c r="Z169" s="158"/>
      <c r="AA169" s="159"/>
      <c r="AB169" s="160">
        <f t="shared" si="300"/>
        <v>0</v>
      </c>
      <c r="AC169" s="161">
        <f t="shared" si="261"/>
        <v>25000</v>
      </c>
      <c r="AD169" s="373">
        <f t="shared" si="262"/>
        <v>25000</v>
      </c>
      <c r="AE169" s="161">
        <f t="shared" si="263"/>
        <v>0</v>
      </c>
      <c r="AF169" s="317">
        <f t="shared" si="264"/>
        <v>0</v>
      </c>
      <c r="AG169" s="318"/>
      <c r="AH169" s="140"/>
      <c r="AI169" s="140"/>
    </row>
    <row r="170" ht="30.0" customHeight="1">
      <c r="A170" s="154" t="s">
        <v>114</v>
      </c>
      <c r="B170" s="155" t="s">
        <v>289</v>
      </c>
      <c r="C170" s="156" t="s">
        <v>290</v>
      </c>
      <c r="D170" s="157" t="s">
        <v>214</v>
      </c>
      <c r="E170" s="158">
        <v>1.0</v>
      </c>
      <c r="F170" s="159">
        <v>15000.0</v>
      </c>
      <c r="G170" s="160">
        <f t="shared" si="293"/>
        <v>15000</v>
      </c>
      <c r="H170" s="158">
        <v>1.0</v>
      </c>
      <c r="I170" s="159">
        <v>15000.0</v>
      </c>
      <c r="J170" s="179">
        <f t="shared" si="294"/>
        <v>15000</v>
      </c>
      <c r="K170" s="246"/>
      <c r="L170" s="159"/>
      <c r="M170" s="179">
        <f t="shared" si="295"/>
        <v>0</v>
      </c>
      <c r="N170" s="158"/>
      <c r="O170" s="159"/>
      <c r="P170" s="179">
        <f t="shared" si="296"/>
        <v>0</v>
      </c>
      <c r="Q170" s="246"/>
      <c r="R170" s="159"/>
      <c r="S170" s="179">
        <f t="shared" si="297"/>
        <v>0</v>
      </c>
      <c r="T170" s="158"/>
      <c r="U170" s="159"/>
      <c r="V170" s="179">
        <f t="shared" si="298"/>
        <v>0</v>
      </c>
      <c r="W170" s="246"/>
      <c r="X170" s="159"/>
      <c r="Y170" s="179">
        <f t="shared" si="299"/>
        <v>0</v>
      </c>
      <c r="Z170" s="158"/>
      <c r="AA170" s="159"/>
      <c r="AB170" s="160">
        <f t="shared" si="300"/>
        <v>0</v>
      </c>
      <c r="AC170" s="161">
        <f t="shared" si="261"/>
        <v>15000</v>
      </c>
      <c r="AD170" s="373">
        <f t="shared" si="262"/>
        <v>15000</v>
      </c>
      <c r="AE170" s="161">
        <f t="shared" si="263"/>
        <v>0</v>
      </c>
      <c r="AF170" s="317">
        <f t="shared" si="264"/>
        <v>0</v>
      </c>
      <c r="AG170" s="318"/>
      <c r="AH170" s="140"/>
      <c r="AI170" s="140"/>
    </row>
    <row r="171" ht="30.0" customHeight="1">
      <c r="A171" s="154" t="s">
        <v>114</v>
      </c>
      <c r="B171" s="155" t="s">
        <v>291</v>
      </c>
      <c r="C171" s="156" t="s">
        <v>292</v>
      </c>
      <c r="D171" s="169" t="s">
        <v>214</v>
      </c>
      <c r="E171" s="170">
        <v>1.0</v>
      </c>
      <c r="F171" s="159">
        <v>10000.0</v>
      </c>
      <c r="G171" s="160">
        <f t="shared" si="293"/>
        <v>10000</v>
      </c>
      <c r="H171" s="158">
        <v>1.0</v>
      </c>
      <c r="I171" s="159">
        <v>10000.0</v>
      </c>
      <c r="J171" s="179">
        <f t="shared" si="294"/>
        <v>10000</v>
      </c>
      <c r="K171" s="246"/>
      <c r="L171" s="159"/>
      <c r="M171" s="179">
        <f t="shared" si="295"/>
        <v>0</v>
      </c>
      <c r="N171" s="158"/>
      <c r="O171" s="159"/>
      <c r="P171" s="179">
        <f t="shared" si="296"/>
        <v>0</v>
      </c>
      <c r="Q171" s="246"/>
      <c r="R171" s="159"/>
      <c r="S171" s="179">
        <f t="shared" si="297"/>
        <v>0</v>
      </c>
      <c r="T171" s="158"/>
      <c r="U171" s="159"/>
      <c r="V171" s="179">
        <f t="shared" si="298"/>
        <v>0</v>
      </c>
      <c r="W171" s="246"/>
      <c r="X171" s="159"/>
      <c r="Y171" s="179">
        <f t="shared" si="299"/>
        <v>0</v>
      </c>
      <c r="Z171" s="158"/>
      <c r="AA171" s="159"/>
      <c r="AB171" s="160">
        <f t="shared" si="300"/>
        <v>0</v>
      </c>
      <c r="AC171" s="161">
        <f t="shared" si="261"/>
        <v>10000</v>
      </c>
      <c r="AD171" s="373">
        <f t="shared" si="262"/>
        <v>10000</v>
      </c>
      <c r="AE171" s="161">
        <f t="shared" si="263"/>
        <v>0</v>
      </c>
      <c r="AF171" s="317">
        <f t="shared" si="264"/>
        <v>0</v>
      </c>
      <c r="AG171" s="318"/>
      <c r="AH171" s="140"/>
      <c r="AI171" s="140"/>
    </row>
    <row r="172" ht="15.75" customHeight="1">
      <c r="A172" s="412" t="s">
        <v>293</v>
      </c>
      <c r="B172" s="413"/>
      <c r="C172" s="413"/>
      <c r="D172" s="414"/>
      <c r="E172" s="415">
        <f t="shared" ref="E172:J172" si="301">E150</f>
        <v>35</v>
      </c>
      <c r="F172" s="416">
        <f t="shared" si="301"/>
        <v>541920</v>
      </c>
      <c r="G172" s="416">
        <f t="shared" si="301"/>
        <v>657600</v>
      </c>
      <c r="H172" s="416">
        <f t="shared" si="301"/>
        <v>30</v>
      </c>
      <c r="I172" s="416">
        <f t="shared" si="301"/>
        <v>541500</v>
      </c>
      <c r="J172" s="416">
        <f t="shared" si="301"/>
        <v>655500</v>
      </c>
      <c r="K172" s="417" t="s">
        <v>294</v>
      </c>
      <c r="L172" s="417" t="s">
        <v>294</v>
      </c>
      <c r="M172" s="417" t="s">
        <v>294</v>
      </c>
      <c r="N172" s="417" t="s">
        <v>294</v>
      </c>
      <c r="O172" s="417" t="s">
        <v>294</v>
      </c>
      <c r="P172" s="417" t="s">
        <v>294</v>
      </c>
      <c r="Q172" s="417" t="s">
        <v>294</v>
      </c>
      <c r="R172" s="417" t="s">
        <v>294</v>
      </c>
      <c r="S172" s="416">
        <f>S150</f>
        <v>0</v>
      </c>
      <c r="T172" s="417" t="s">
        <v>294</v>
      </c>
      <c r="U172" s="417" t="s">
        <v>294</v>
      </c>
      <c r="V172" s="417" t="s">
        <v>294</v>
      </c>
      <c r="W172" s="417" t="s">
        <v>294</v>
      </c>
      <c r="X172" s="417" t="s">
        <v>294</v>
      </c>
      <c r="Y172" s="416">
        <f>Y150</f>
        <v>0</v>
      </c>
      <c r="Z172" s="417" t="s">
        <v>294</v>
      </c>
      <c r="AA172" s="417" t="s">
        <v>294</v>
      </c>
      <c r="AB172" s="417" t="s">
        <v>294</v>
      </c>
      <c r="AC172" s="418" t="str">
        <f t="shared" si="261"/>
        <v>#VALUE!</v>
      </c>
      <c r="AD172" s="419" t="s">
        <v>294</v>
      </c>
      <c r="AE172" s="420" t="s">
        <v>294</v>
      </c>
      <c r="AF172" s="421" t="str">
        <f t="shared" si="264"/>
        <v>#VALUE!</v>
      </c>
      <c r="AG172" s="422"/>
      <c r="AH172" s="423"/>
      <c r="AI172" s="423"/>
    </row>
    <row r="173" ht="15.75" customHeight="1">
      <c r="A173" s="424" t="s">
        <v>295</v>
      </c>
      <c r="B173" s="425"/>
      <c r="C173" s="426"/>
      <c r="D173" s="427"/>
      <c r="E173" s="428"/>
      <c r="F173" s="429"/>
      <c r="G173" s="430">
        <f>G115+G134+G144+G150</f>
        <v>896100</v>
      </c>
      <c r="H173" s="431"/>
      <c r="I173" s="432"/>
      <c r="J173" s="430">
        <f>J115+J134+J144+J150</f>
        <v>894665.95</v>
      </c>
      <c r="K173" s="433"/>
      <c r="L173" s="428"/>
      <c r="M173" s="434" t="s">
        <v>294</v>
      </c>
      <c r="N173" s="433"/>
      <c r="O173" s="428"/>
      <c r="P173" s="434" t="s">
        <v>294</v>
      </c>
      <c r="Q173" s="433"/>
      <c r="R173" s="428"/>
      <c r="S173" s="434" t="s">
        <v>294</v>
      </c>
      <c r="T173" s="433"/>
      <c r="U173" s="428"/>
      <c r="V173" s="434" t="s">
        <v>294</v>
      </c>
      <c r="W173" s="433"/>
      <c r="X173" s="428"/>
      <c r="Y173" s="434" t="s">
        <v>294</v>
      </c>
      <c r="Z173" s="433"/>
      <c r="AA173" s="428"/>
      <c r="AB173" s="434" t="s">
        <v>294</v>
      </c>
      <c r="AC173" s="435">
        <f t="shared" ref="AC173:AD173" si="302">AC115+AC134+AC144+AC150</f>
        <v>896100</v>
      </c>
      <c r="AD173" s="435">
        <f t="shared" si="302"/>
        <v>894665.95</v>
      </c>
      <c r="AE173" s="435">
        <f>AC173-AD173</f>
        <v>1434.05</v>
      </c>
      <c r="AF173" s="436">
        <f t="shared" si="264"/>
        <v>0.001600323625</v>
      </c>
      <c r="AG173" s="437"/>
      <c r="AH173" s="438"/>
      <c r="AI173" s="438"/>
    </row>
    <row r="174" ht="15.75" customHeight="1">
      <c r="A174" s="14"/>
      <c r="B174" s="439"/>
      <c r="C174" s="70"/>
      <c r="D174" s="70"/>
      <c r="E174" s="70"/>
      <c r="G174" s="70"/>
      <c r="H174" s="70"/>
      <c r="I174" s="70"/>
      <c r="J174" s="3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2"/>
      <c r="AD174" s="12"/>
      <c r="AE174" s="12"/>
      <c r="AF174" s="12"/>
      <c r="AG174" s="72"/>
    </row>
    <row r="175" ht="15.75" customHeight="1">
      <c r="A175" s="440" t="s">
        <v>296</v>
      </c>
      <c r="B175" s="413"/>
      <c r="C175" s="441"/>
      <c r="D175" s="442"/>
      <c r="E175" s="443"/>
      <c r="F175" s="444"/>
      <c r="G175" s="445">
        <f>G173</f>
        <v>896100</v>
      </c>
      <c r="H175" s="446"/>
      <c r="I175" s="446"/>
      <c r="J175" s="445">
        <f>J173</f>
        <v>894665.95</v>
      </c>
      <c r="K175" s="446"/>
      <c r="L175" s="446"/>
      <c r="M175" s="446"/>
      <c r="N175" s="446"/>
      <c r="O175" s="446"/>
      <c r="P175" s="446"/>
      <c r="Q175" s="446"/>
      <c r="R175" s="446"/>
      <c r="S175" s="446"/>
      <c r="T175" s="446"/>
      <c r="U175" s="446"/>
      <c r="V175" s="446"/>
      <c r="W175" s="446"/>
      <c r="X175" s="446"/>
      <c r="Y175" s="446"/>
      <c r="Z175" s="446"/>
      <c r="AA175" s="446"/>
      <c r="AB175" s="446"/>
      <c r="AC175" s="446"/>
      <c r="AD175" s="445">
        <f>'Фінансування'!N21-'Витрати'!AD173</f>
        <v>0</v>
      </c>
      <c r="AE175" s="447"/>
      <c r="AF175" s="447"/>
      <c r="AG175" s="448"/>
      <c r="AH175" s="449"/>
      <c r="AI175" s="449"/>
    </row>
    <row r="176" ht="15.75" customHeight="1">
      <c r="A176" s="14"/>
      <c r="B176" s="439"/>
      <c r="C176" s="70"/>
      <c r="D176" s="70"/>
      <c r="E176" s="70"/>
      <c r="G176" s="70"/>
      <c r="H176" s="70"/>
      <c r="I176" s="70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2"/>
      <c r="AD176" s="12"/>
      <c r="AE176" s="12"/>
      <c r="AF176" s="12"/>
      <c r="AG176" s="72"/>
    </row>
    <row r="177" ht="15.75" customHeight="1">
      <c r="A177" s="14"/>
      <c r="B177" s="439"/>
      <c r="C177" s="70" t="s">
        <v>297</v>
      </c>
      <c r="D177" s="450" t="s">
        <v>43</v>
      </c>
      <c r="E177" s="450"/>
      <c r="G177" s="450"/>
      <c r="H177" s="450" t="s">
        <v>298</v>
      </c>
      <c r="I177" s="450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2"/>
      <c r="AD177" s="12"/>
      <c r="AE177" s="12"/>
      <c r="AF177" s="12"/>
      <c r="AG177" s="72"/>
    </row>
    <row r="178" ht="15.75" customHeight="1">
      <c r="A178" s="14"/>
      <c r="B178" s="439"/>
      <c r="D178" s="70" t="s">
        <v>45</v>
      </c>
      <c r="G178" s="70" t="s">
        <v>46</v>
      </c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2"/>
      <c r="AD178" s="12"/>
      <c r="AE178" s="12"/>
      <c r="AF178" s="12"/>
      <c r="AG178" s="72"/>
    </row>
    <row r="179" ht="15.75" customHeight="1">
      <c r="A179" s="14"/>
      <c r="B179" s="439"/>
      <c r="C179" s="451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2"/>
      <c r="AD179" s="12"/>
      <c r="AE179" s="12"/>
      <c r="AF179" s="12"/>
      <c r="AG179" s="72"/>
    </row>
    <row r="180" ht="15.75" customHeight="1">
      <c r="A180" s="14"/>
      <c r="B180" s="439"/>
      <c r="C180" s="451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2"/>
      <c r="AD180" s="12"/>
      <c r="AE180" s="12"/>
      <c r="AF180" s="12"/>
      <c r="AG180" s="72"/>
    </row>
    <row r="181" ht="15.75" customHeight="1">
      <c r="A181" s="70"/>
      <c r="B181" s="452"/>
      <c r="C181" s="453"/>
      <c r="AG181" s="453"/>
    </row>
    <row r="182" ht="15.75" customHeight="1">
      <c r="A182" s="70"/>
      <c r="B182" s="452"/>
      <c r="C182" s="453"/>
      <c r="AG182" s="453"/>
    </row>
    <row r="183" ht="15.75" customHeight="1">
      <c r="A183" s="70"/>
      <c r="B183" s="452"/>
      <c r="C183" s="453"/>
      <c r="AG183" s="453"/>
    </row>
    <row r="184" ht="15.75" customHeight="1">
      <c r="A184" s="70"/>
      <c r="B184" s="452"/>
      <c r="C184" s="453"/>
      <c r="AG184" s="453"/>
    </row>
    <row r="185" ht="15.75" customHeight="1">
      <c r="A185" s="70"/>
      <c r="B185" s="452"/>
      <c r="C185" s="453"/>
      <c r="AG185" s="453"/>
    </row>
    <row r="186" ht="15.75" customHeight="1">
      <c r="A186" s="70"/>
      <c r="B186" s="452"/>
      <c r="C186" s="453"/>
      <c r="AG186" s="453"/>
    </row>
    <row r="187" ht="15.75" customHeight="1">
      <c r="A187" s="70"/>
      <c r="B187" s="452"/>
      <c r="C187" s="453"/>
      <c r="AG187" s="453"/>
    </row>
    <row r="188" ht="15.75" customHeight="1">
      <c r="A188" s="70"/>
      <c r="B188" s="452"/>
      <c r="C188" s="453"/>
      <c r="AG188" s="453"/>
    </row>
    <row r="189" ht="15.75" customHeight="1">
      <c r="A189" s="70"/>
      <c r="B189" s="452"/>
      <c r="C189" s="453"/>
      <c r="AG189" s="453"/>
    </row>
    <row r="190" ht="15.75" customHeight="1">
      <c r="A190" s="70"/>
      <c r="B190" s="452"/>
      <c r="C190" s="453"/>
      <c r="AG190" s="453"/>
    </row>
    <row r="191" ht="15.75" customHeight="1">
      <c r="A191" s="70"/>
      <c r="B191" s="452"/>
      <c r="C191" s="453"/>
      <c r="AG191" s="453"/>
    </row>
    <row r="192" ht="15.75" customHeight="1">
      <c r="A192" s="70"/>
      <c r="B192" s="452"/>
      <c r="C192" s="453"/>
      <c r="AG192" s="453"/>
    </row>
    <row r="193" ht="15.75" customHeight="1">
      <c r="A193" s="70"/>
      <c r="B193" s="452"/>
      <c r="C193" s="453"/>
      <c r="AG193" s="453"/>
    </row>
    <row r="194" ht="15.75" customHeight="1">
      <c r="A194" s="70"/>
      <c r="B194" s="452"/>
      <c r="C194" s="453"/>
      <c r="AG194" s="453"/>
    </row>
    <row r="195" ht="15.75" customHeight="1">
      <c r="A195" s="70"/>
      <c r="B195" s="452"/>
      <c r="C195" s="453"/>
      <c r="AG195" s="453"/>
    </row>
    <row r="196" ht="15.75" customHeight="1">
      <c r="A196" s="70"/>
      <c r="B196" s="452"/>
      <c r="C196" s="453"/>
      <c r="AG196" s="453"/>
    </row>
    <row r="197" ht="15.75" customHeight="1">
      <c r="A197" s="70"/>
      <c r="B197" s="452"/>
      <c r="C197" s="453"/>
      <c r="AG197" s="453"/>
    </row>
    <row r="198" ht="15.75" customHeight="1">
      <c r="A198" s="70"/>
      <c r="B198" s="452"/>
      <c r="C198" s="453"/>
      <c r="AG198" s="453"/>
    </row>
    <row r="199" ht="15.75" customHeight="1">
      <c r="A199" s="70"/>
      <c r="B199" s="452"/>
      <c r="C199" s="453"/>
      <c r="AG199" s="453"/>
    </row>
    <row r="200" ht="15.75" customHeight="1">
      <c r="A200" s="70"/>
      <c r="B200" s="452"/>
      <c r="C200" s="453"/>
      <c r="AG200" s="453"/>
    </row>
    <row r="201" ht="15.75" customHeight="1">
      <c r="A201" s="70"/>
      <c r="B201" s="452"/>
      <c r="C201" s="453"/>
      <c r="AG201" s="453"/>
    </row>
    <row r="202" ht="15.75" customHeight="1">
      <c r="A202" s="70"/>
      <c r="B202" s="452"/>
      <c r="C202" s="453"/>
      <c r="AG202" s="453"/>
    </row>
    <row r="203" ht="15.75" customHeight="1">
      <c r="A203" s="70"/>
      <c r="B203" s="452"/>
      <c r="C203" s="453"/>
      <c r="AG203" s="453"/>
    </row>
    <row r="204" ht="15.75" customHeight="1">
      <c r="A204" s="70"/>
      <c r="B204" s="452"/>
      <c r="C204" s="453"/>
      <c r="AG204" s="453"/>
    </row>
    <row r="205" ht="15.75" customHeight="1">
      <c r="A205" s="70"/>
      <c r="B205" s="452"/>
      <c r="C205" s="453"/>
      <c r="AG205" s="453"/>
    </row>
    <row r="206" ht="15.75" customHeight="1">
      <c r="A206" s="70"/>
      <c r="B206" s="452"/>
      <c r="C206" s="453"/>
      <c r="AG206" s="453"/>
    </row>
    <row r="207" ht="15.75" customHeight="1">
      <c r="A207" s="70"/>
      <c r="B207" s="452"/>
      <c r="C207" s="453"/>
      <c r="AG207" s="453"/>
    </row>
    <row r="208" ht="15.75" customHeight="1">
      <c r="A208" s="70"/>
      <c r="B208" s="452"/>
      <c r="C208" s="453"/>
      <c r="AG208" s="453"/>
    </row>
    <row r="209" ht="15.75" customHeight="1">
      <c r="A209" s="70"/>
      <c r="B209" s="452"/>
      <c r="C209" s="453"/>
      <c r="AG209" s="453"/>
    </row>
    <row r="210" ht="15.75" customHeight="1">
      <c r="A210" s="70"/>
      <c r="B210" s="452"/>
      <c r="C210" s="453"/>
      <c r="AG210" s="453"/>
    </row>
    <row r="211" ht="15.75" customHeight="1">
      <c r="A211" s="70"/>
      <c r="B211" s="452"/>
      <c r="C211" s="453"/>
      <c r="AG211" s="453"/>
    </row>
    <row r="212" ht="15.75" customHeight="1">
      <c r="A212" s="70"/>
      <c r="B212" s="452"/>
      <c r="C212" s="453"/>
      <c r="AG212" s="453"/>
    </row>
    <row r="213" ht="15.75" customHeight="1">
      <c r="A213" s="70"/>
      <c r="B213" s="452"/>
      <c r="C213" s="453"/>
      <c r="AG213" s="453"/>
    </row>
    <row r="214" ht="15.75" customHeight="1">
      <c r="A214" s="70"/>
      <c r="B214" s="452"/>
      <c r="C214" s="453"/>
      <c r="AG214" s="453"/>
    </row>
    <row r="215" ht="15.75" customHeight="1">
      <c r="A215" s="70"/>
      <c r="B215" s="452"/>
      <c r="C215" s="453"/>
      <c r="AG215" s="453"/>
    </row>
    <row r="216" ht="15.75" customHeight="1">
      <c r="A216" s="70"/>
      <c r="B216" s="452"/>
      <c r="C216" s="453"/>
      <c r="AG216" s="453"/>
    </row>
    <row r="217" ht="15.75" customHeight="1">
      <c r="A217" s="70"/>
      <c r="B217" s="452"/>
      <c r="C217" s="453"/>
      <c r="AG217" s="453"/>
    </row>
    <row r="218" ht="15.75" customHeight="1">
      <c r="A218" s="70"/>
      <c r="B218" s="452"/>
      <c r="C218" s="453"/>
      <c r="AG218" s="453"/>
    </row>
    <row r="219" ht="15.75" customHeight="1">
      <c r="A219" s="70"/>
      <c r="B219" s="452"/>
      <c r="C219" s="453"/>
      <c r="AG219" s="453"/>
    </row>
    <row r="220" ht="15.75" customHeight="1">
      <c r="A220" s="70"/>
      <c r="B220" s="452"/>
      <c r="C220" s="453"/>
      <c r="AG220" s="453"/>
    </row>
    <row r="221" ht="15.75" customHeight="1">
      <c r="A221" s="70"/>
      <c r="B221" s="452"/>
      <c r="C221" s="453"/>
      <c r="AG221" s="453"/>
    </row>
    <row r="222" ht="15.75" customHeight="1">
      <c r="A222" s="70"/>
      <c r="B222" s="452"/>
      <c r="C222" s="453"/>
      <c r="AG222" s="453"/>
    </row>
    <row r="223" ht="15.75" customHeight="1">
      <c r="A223" s="70"/>
      <c r="B223" s="452"/>
      <c r="C223" s="453"/>
      <c r="AG223" s="453"/>
    </row>
    <row r="224" ht="15.75" customHeight="1">
      <c r="A224" s="70"/>
      <c r="B224" s="452"/>
      <c r="C224" s="453"/>
      <c r="AG224" s="453"/>
    </row>
    <row r="225" ht="15.75" customHeight="1">
      <c r="A225" s="70"/>
      <c r="B225" s="452"/>
      <c r="C225" s="453"/>
      <c r="AG225" s="453"/>
    </row>
    <row r="226" ht="15.75" customHeight="1">
      <c r="A226" s="70"/>
      <c r="B226" s="452"/>
      <c r="C226" s="453"/>
      <c r="AG226" s="453"/>
    </row>
    <row r="227" ht="15.75" customHeight="1">
      <c r="A227" s="70"/>
      <c r="B227" s="452"/>
      <c r="C227" s="453"/>
      <c r="AG227" s="453"/>
    </row>
    <row r="228" ht="15.75" customHeight="1">
      <c r="A228" s="70"/>
      <c r="B228" s="452"/>
      <c r="C228" s="453"/>
      <c r="AG228" s="453"/>
    </row>
    <row r="229" ht="15.75" customHeight="1">
      <c r="A229" s="70"/>
      <c r="B229" s="452"/>
      <c r="C229" s="453"/>
      <c r="AG229" s="453"/>
    </row>
    <row r="230" ht="15.75" customHeight="1">
      <c r="A230" s="70"/>
      <c r="B230" s="452"/>
      <c r="C230" s="453"/>
      <c r="AG230" s="453"/>
    </row>
    <row r="231" ht="15.75" customHeight="1">
      <c r="A231" s="70"/>
      <c r="B231" s="452"/>
      <c r="C231" s="453"/>
      <c r="AG231" s="453"/>
    </row>
    <row r="232" ht="15.75" customHeight="1">
      <c r="A232" s="70"/>
      <c r="B232" s="452"/>
      <c r="C232" s="453"/>
      <c r="AG232" s="453"/>
    </row>
    <row r="233" ht="15.75" customHeight="1">
      <c r="A233" s="70"/>
      <c r="B233" s="452"/>
      <c r="C233" s="453"/>
      <c r="AG233" s="453"/>
    </row>
    <row r="234" ht="15.75" customHeight="1">
      <c r="A234" s="70"/>
      <c r="B234" s="452"/>
      <c r="C234" s="453"/>
      <c r="AG234" s="453"/>
    </row>
    <row r="235" ht="15.75" customHeight="1">
      <c r="A235" s="70"/>
      <c r="B235" s="452"/>
      <c r="C235" s="453"/>
      <c r="AG235" s="453"/>
    </row>
    <row r="236" ht="15.75" customHeight="1">
      <c r="A236" s="70"/>
      <c r="B236" s="452"/>
      <c r="C236" s="453"/>
      <c r="AG236" s="453"/>
    </row>
    <row r="237" ht="15.75" customHeight="1">
      <c r="A237" s="70"/>
      <c r="B237" s="452"/>
      <c r="C237" s="453"/>
      <c r="AG237" s="453"/>
    </row>
    <row r="238" ht="15.75" customHeight="1">
      <c r="A238" s="70"/>
      <c r="B238" s="452"/>
      <c r="C238" s="453"/>
      <c r="AG238" s="453"/>
    </row>
    <row r="239" ht="15.75" customHeight="1">
      <c r="A239" s="70"/>
      <c r="B239" s="452"/>
      <c r="C239" s="453"/>
      <c r="AG239" s="453"/>
    </row>
    <row r="240" ht="15.75" customHeight="1">
      <c r="A240" s="70"/>
      <c r="B240" s="452"/>
      <c r="C240" s="453"/>
      <c r="AG240" s="453"/>
    </row>
    <row r="241" ht="15.75" customHeight="1">
      <c r="A241" s="70"/>
      <c r="B241" s="452"/>
      <c r="C241" s="453"/>
      <c r="AG241" s="453"/>
    </row>
    <row r="242" ht="15.75" customHeight="1">
      <c r="A242" s="70"/>
      <c r="B242" s="452"/>
      <c r="C242" s="453"/>
      <c r="AG242" s="453"/>
    </row>
    <row r="243" ht="15.75" customHeight="1">
      <c r="A243" s="70"/>
      <c r="B243" s="452"/>
      <c r="C243" s="453"/>
      <c r="AG243" s="453"/>
    </row>
    <row r="244" ht="15.75" customHeight="1">
      <c r="A244" s="70"/>
      <c r="B244" s="452"/>
      <c r="C244" s="453"/>
      <c r="AG244" s="453"/>
    </row>
    <row r="245" ht="15.75" customHeight="1">
      <c r="A245" s="70"/>
      <c r="B245" s="452"/>
      <c r="C245" s="453"/>
      <c r="AG245" s="453"/>
    </row>
    <row r="246" ht="15.75" customHeight="1">
      <c r="A246" s="70"/>
      <c r="B246" s="452"/>
      <c r="C246" s="453"/>
      <c r="AG246" s="453"/>
    </row>
    <row r="247" ht="15.75" customHeight="1">
      <c r="A247" s="70"/>
      <c r="B247" s="452"/>
      <c r="C247" s="453"/>
      <c r="AG247" s="453"/>
    </row>
    <row r="248" ht="15.75" customHeight="1">
      <c r="A248" s="70"/>
      <c r="B248" s="452"/>
      <c r="C248" s="453"/>
      <c r="AG248" s="453"/>
    </row>
    <row r="249" ht="15.75" customHeight="1">
      <c r="A249" s="70"/>
      <c r="B249" s="452"/>
      <c r="C249" s="453"/>
      <c r="AG249" s="453"/>
    </row>
    <row r="250" ht="15.75" customHeight="1">
      <c r="A250" s="70"/>
      <c r="B250" s="452"/>
      <c r="C250" s="453"/>
      <c r="AG250" s="453"/>
    </row>
    <row r="251" ht="15.75" customHeight="1">
      <c r="A251" s="70"/>
      <c r="B251" s="452"/>
      <c r="C251" s="453"/>
      <c r="AG251" s="453"/>
    </row>
    <row r="252" ht="15.75" customHeight="1">
      <c r="A252" s="70"/>
      <c r="B252" s="452"/>
      <c r="C252" s="453"/>
      <c r="AG252" s="453"/>
    </row>
    <row r="253" ht="15.75" customHeight="1">
      <c r="A253" s="70"/>
      <c r="B253" s="452"/>
      <c r="C253" s="453"/>
      <c r="AG253" s="453"/>
    </row>
    <row r="254" ht="15.75" customHeight="1">
      <c r="A254" s="70"/>
      <c r="B254" s="452"/>
      <c r="C254" s="453"/>
      <c r="AG254" s="453"/>
    </row>
    <row r="255" ht="15.75" customHeight="1">
      <c r="A255" s="70"/>
      <c r="B255" s="452"/>
      <c r="C255" s="453"/>
      <c r="AG255" s="453"/>
    </row>
    <row r="256" ht="15.75" customHeight="1">
      <c r="A256" s="70"/>
      <c r="B256" s="452"/>
      <c r="C256" s="453"/>
      <c r="AG256" s="453"/>
    </row>
    <row r="257" ht="15.75" customHeight="1">
      <c r="A257" s="70"/>
      <c r="B257" s="452"/>
      <c r="C257" s="453"/>
      <c r="AG257" s="453"/>
    </row>
    <row r="258" ht="15.75" customHeight="1">
      <c r="A258" s="70"/>
      <c r="B258" s="452"/>
      <c r="C258" s="453"/>
      <c r="AG258" s="453"/>
    </row>
    <row r="259" ht="15.75" customHeight="1">
      <c r="A259" s="70"/>
      <c r="B259" s="452"/>
      <c r="C259" s="453"/>
      <c r="AG259" s="453"/>
    </row>
    <row r="260" ht="15.75" customHeight="1">
      <c r="A260" s="70"/>
      <c r="B260" s="452"/>
      <c r="C260" s="453"/>
      <c r="AG260" s="453"/>
    </row>
    <row r="261" ht="15.75" customHeight="1">
      <c r="A261" s="70"/>
      <c r="B261" s="452"/>
      <c r="C261" s="453"/>
      <c r="AG261" s="453"/>
    </row>
    <row r="262" ht="15.75" customHeight="1">
      <c r="A262" s="70"/>
      <c r="B262" s="452"/>
      <c r="C262" s="453"/>
      <c r="AG262" s="453"/>
    </row>
    <row r="263" ht="15.75" customHeight="1">
      <c r="A263" s="70"/>
      <c r="B263" s="452"/>
      <c r="C263" s="453"/>
      <c r="AG263" s="453"/>
    </row>
    <row r="264" ht="15.75" customHeight="1">
      <c r="A264" s="70"/>
      <c r="B264" s="452"/>
      <c r="C264" s="453"/>
      <c r="AG264" s="453"/>
    </row>
    <row r="265" ht="15.75" customHeight="1">
      <c r="A265" s="70"/>
      <c r="B265" s="452"/>
      <c r="C265" s="453"/>
      <c r="AG265" s="453"/>
    </row>
    <row r="266" ht="15.75" customHeight="1">
      <c r="A266" s="70"/>
      <c r="B266" s="452"/>
      <c r="C266" s="453"/>
      <c r="AG266" s="453"/>
    </row>
    <row r="267" ht="15.75" customHeight="1">
      <c r="A267" s="70"/>
      <c r="B267" s="452"/>
      <c r="C267" s="453"/>
      <c r="AG267" s="453"/>
    </row>
    <row r="268" ht="15.75" customHeight="1">
      <c r="A268" s="70"/>
      <c r="B268" s="452"/>
      <c r="C268" s="453"/>
      <c r="AG268" s="453"/>
    </row>
    <row r="269" ht="15.75" customHeight="1">
      <c r="A269" s="70"/>
      <c r="B269" s="452"/>
      <c r="C269" s="453"/>
      <c r="AG269" s="453"/>
    </row>
    <row r="270" ht="15.75" customHeight="1">
      <c r="A270" s="70"/>
      <c r="B270" s="452"/>
      <c r="C270" s="453"/>
      <c r="AG270" s="453"/>
    </row>
    <row r="271" ht="15.75" customHeight="1">
      <c r="A271" s="70"/>
      <c r="B271" s="452"/>
      <c r="C271" s="453"/>
      <c r="AG271" s="453"/>
    </row>
    <row r="272" ht="15.75" customHeight="1">
      <c r="A272" s="70"/>
      <c r="B272" s="452"/>
      <c r="C272" s="453"/>
      <c r="AG272" s="453"/>
    </row>
    <row r="273" ht="15.75" customHeight="1">
      <c r="A273" s="70"/>
      <c r="B273" s="452"/>
      <c r="C273" s="453"/>
      <c r="AG273" s="453"/>
    </row>
    <row r="274" ht="15.75" customHeight="1">
      <c r="A274" s="70"/>
      <c r="B274" s="452"/>
      <c r="C274" s="453"/>
      <c r="AG274" s="453"/>
    </row>
    <row r="275" ht="15.75" customHeight="1">
      <c r="A275" s="70"/>
      <c r="B275" s="452"/>
      <c r="C275" s="453"/>
      <c r="AG275" s="453"/>
    </row>
    <row r="276" ht="15.75" customHeight="1">
      <c r="A276" s="70"/>
      <c r="B276" s="452"/>
      <c r="C276" s="453"/>
      <c r="AG276" s="453"/>
    </row>
    <row r="277" ht="15.75" customHeight="1">
      <c r="A277" s="70"/>
      <c r="B277" s="452"/>
      <c r="C277" s="453"/>
      <c r="AG277" s="453"/>
    </row>
    <row r="278" ht="15.75" customHeight="1">
      <c r="A278" s="70"/>
      <c r="B278" s="452"/>
      <c r="C278" s="453"/>
      <c r="AG278" s="453"/>
    </row>
    <row r="279" ht="15.75" customHeight="1">
      <c r="A279" s="70"/>
      <c r="B279" s="452"/>
      <c r="C279" s="453"/>
      <c r="AG279" s="453"/>
    </row>
    <row r="280" ht="15.75" customHeight="1">
      <c r="A280" s="70"/>
      <c r="B280" s="452"/>
      <c r="C280" s="453"/>
      <c r="AG280" s="453"/>
    </row>
    <row r="281" ht="15.75" customHeight="1">
      <c r="A281" s="70"/>
      <c r="B281" s="452"/>
      <c r="C281" s="453"/>
      <c r="AG281" s="453"/>
    </row>
    <row r="282" ht="15.75" customHeight="1">
      <c r="A282" s="70"/>
      <c r="B282" s="452"/>
      <c r="C282" s="453"/>
      <c r="AG282" s="453"/>
    </row>
    <row r="283" ht="15.75" customHeight="1">
      <c r="A283" s="70"/>
      <c r="B283" s="452"/>
      <c r="C283" s="453"/>
      <c r="AG283" s="453"/>
    </row>
    <row r="284" ht="15.75" customHeight="1">
      <c r="A284" s="70"/>
      <c r="B284" s="452"/>
      <c r="C284" s="453"/>
      <c r="AG284" s="453"/>
    </row>
    <row r="285" ht="15.75" customHeight="1">
      <c r="A285" s="70"/>
      <c r="B285" s="452"/>
      <c r="C285" s="453"/>
      <c r="AG285" s="453"/>
    </row>
    <row r="286" ht="15.75" customHeight="1">
      <c r="A286" s="70"/>
      <c r="B286" s="452"/>
      <c r="C286" s="453"/>
      <c r="AG286" s="453"/>
    </row>
    <row r="287" ht="15.75" customHeight="1">
      <c r="A287" s="70"/>
      <c r="B287" s="452"/>
      <c r="C287" s="453"/>
      <c r="AG287" s="453"/>
    </row>
    <row r="288" ht="15.75" customHeight="1">
      <c r="A288" s="70"/>
      <c r="B288" s="452"/>
      <c r="C288" s="453"/>
      <c r="AG288" s="453"/>
    </row>
    <row r="289" ht="15.75" customHeight="1">
      <c r="A289" s="70"/>
      <c r="B289" s="452"/>
      <c r="C289" s="453"/>
      <c r="AG289" s="453"/>
    </row>
    <row r="290" ht="15.75" customHeight="1">
      <c r="A290" s="70"/>
      <c r="B290" s="452"/>
      <c r="C290" s="453"/>
      <c r="AG290" s="453"/>
    </row>
    <row r="291" ht="15.75" customHeight="1">
      <c r="A291" s="70"/>
      <c r="B291" s="452"/>
      <c r="C291" s="453"/>
      <c r="AG291" s="453"/>
    </row>
    <row r="292" ht="15.75" customHeight="1">
      <c r="A292" s="70"/>
      <c r="B292" s="452"/>
      <c r="C292" s="453"/>
      <c r="AG292" s="453"/>
    </row>
    <row r="293" ht="15.75" customHeight="1">
      <c r="A293" s="70"/>
      <c r="B293" s="452"/>
      <c r="C293" s="453"/>
      <c r="AG293" s="453"/>
    </row>
    <row r="294" ht="15.75" customHeight="1">
      <c r="A294" s="70"/>
      <c r="B294" s="452"/>
      <c r="C294" s="453"/>
      <c r="AG294" s="453"/>
    </row>
    <row r="295" ht="15.75" customHeight="1">
      <c r="A295" s="70"/>
      <c r="B295" s="452"/>
      <c r="C295" s="453"/>
      <c r="AG295" s="453"/>
    </row>
    <row r="296" ht="15.75" customHeight="1">
      <c r="A296" s="70"/>
      <c r="B296" s="452"/>
      <c r="C296" s="453"/>
      <c r="AG296" s="453"/>
    </row>
    <row r="297" ht="15.75" customHeight="1">
      <c r="A297" s="70"/>
      <c r="B297" s="452"/>
      <c r="C297" s="453"/>
      <c r="AG297" s="453"/>
    </row>
    <row r="298" ht="15.75" customHeight="1">
      <c r="A298" s="70"/>
      <c r="B298" s="452"/>
      <c r="C298" s="453"/>
      <c r="AG298" s="453"/>
    </row>
    <row r="299" ht="15.75" customHeight="1">
      <c r="A299" s="70"/>
      <c r="B299" s="452"/>
      <c r="C299" s="453"/>
      <c r="AG299" s="453"/>
    </row>
    <row r="300" ht="15.75" customHeight="1">
      <c r="A300" s="70"/>
      <c r="B300" s="452"/>
      <c r="C300" s="453"/>
      <c r="AG300" s="453"/>
    </row>
    <row r="301" ht="15.75" customHeight="1">
      <c r="A301" s="70"/>
      <c r="B301" s="452"/>
      <c r="C301" s="453"/>
      <c r="AG301" s="453"/>
    </row>
    <row r="302" ht="15.75" customHeight="1">
      <c r="A302" s="70"/>
      <c r="B302" s="452"/>
      <c r="C302" s="453"/>
      <c r="AG302" s="453"/>
    </row>
    <row r="303" ht="15.75" customHeight="1">
      <c r="A303" s="70"/>
      <c r="B303" s="452"/>
      <c r="C303" s="453"/>
      <c r="AG303" s="453"/>
    </row>
    <row r="304" ht="15.75" customHeight="1">
      <c r="A304" s="70"/>
      <c r="B304" s="452"/>
      <c r="C304" s="453"/>
      <c r="AG304" s="453"/>
    </row>
    <row r="305" ht="15.75" customHeight="1">
      <c r="A305" s="70"/>
      <c r="B305" s="452"/>
      <c r="C305" s="453"/>
      <c r="AG305" s="453"/>
    </row>
    <row r="306" ht="15.75" customHeight="1">
      <c r="A306" s="70"/>
      <c r="B306" s="452"/>
      <c r="C306" s="453"/>
      <c r="AG306" s="453"/>
    </row>
    <row r="307" ht="15.75" customHeight="1">
      <c r="A307" s="70"/>
      <c r="B307" s="452"/>
      <c r="C307" s="453"/>
      <c r="AG307" s="453"/>
    </row>
    <row r="308" ht="15.75" customHeight="1">
      <c r="A308" s="70"/>
      <c r="B308" s="452"/>
      <c r="C308" s="453"/>
      <c r="AG308" s="453"/>
    </row>
    <row r="309" ht="15.75" customHeight="1">
      <c r="A309" s="70"/>
      <c r="B309" s="452"/>
      <c r="C309" s="453"/>
      <c r="AG309" s="453"/>
    </row>
    <row r="310" ht="15.75" customHeight="1">
      <c r="A310" s="70"/>
      <c r="B310" s="452"/>
      <c r="C310" s="453"/>
      <c r="AG310" s="453"/>
    </row>
    <row r="311" ht="15.75" customHeight="1">
      <c r="A311" s="70"/>
      <c r="B311" s="452"/>
      <c r="C311" s="453"/>
      <c r="AG311" s="453"/>
    </row>
    <row r="312" ht="15.75" customHeight="1">
      <c r="A312" s="70"/>
      <c r="B312" s="452"/>
      <c r="C312" s="453"/>
      <c r="AG312" s="453"/>
    </row>
    <row r="313" ht="15.75" customHeight="1">
      <c r="A313" s="70"/>
      <c r="B313" s="452"/>
      <c r="C313" s="453"/>
      <c r="AG313" s="453"/>
    </row>
    <row r="314" ht="15.75" customHeight="1">
      <c r="A314" s="70"/>
      <c r="B314" s="452"/>
      <c r="C314" s="453"/>
      <c r="AG314" s="453"/>
    </row>
    <row r="315" ht="15.75" customHeight="1">
      <c r="A315" s="70"/>
      <c r="B315" s="452"/>
      <c r="C315" s="453"/>
      <c r="AG315" s="453"/>
    </row>
    <row r="316" ht="15.75" customHeight="1">
      <c r="A316" s="70"/>
      <c r="B316" s="452"/>
      <c r="C316" s="453"/>
      <c r="AG316" s="453"/>
    </row>
    <row r="317" ht="15.75" customHeight="1">
      <c r="A317" s="70"/>
      <c r="B317" s="452"/>
      <c r="C317" s="453"/>
      <c r="AG317" s="453"/>
    </row>
    <row r="318" ht="15.75" customHeight="1">
      <c r="A318" s="70"/>
      <c r="B318" s="452"/>
      <c r="C318" s="453"/>
      <c r="AG318" s="453"/>
    </row>
    <row r="319" ht="15.75" customHeight="1">
      <c r="A319" s="70"/>
      <c r="B319" s="452"/>
      <c r="C319" s="453"/>
      <c r="AG319" s="453"/>
    </row>
    <row r="320" ht="15.75" customHeight="1">
      <c r="A320" s="70"/>
      <c r="B320" s="452"/>
      <c r="C320" s="453"/>
      <c r="AG320" s="453"/>
    </row>
    <row r="321" ht="15.75" customHeight="1">
      <c r="A321" s="70"/>
      <c r="B321" s="452"/>
      <c r="C321" s="453"/>
      <c r="AG321" s="453"/>
    </row>
    <row r="322" ht="15.75" customHeight="1">
      <c r="A322" s="70"/>
      <c r="B322" s="452"/>
      <c r="C322" s="453"/>
      <c r="AG322" s="453"/>
    </row>
    <row r="323" ht="15.75" customHeight="1">
      <c r="A323" s="70"/>
      <c r="B323" s="452"/>
      <c r="C323" s="453"/>
      <c r="AG323" s="453"/>
    </row>
    <row r="324" ht="15.75" customHeight="1">
      <c r="A324" s="70"/>
      <c r="B324" s="452"/>
      <c r="C324" s="453"/>
      <c r="AG324" s="453"/>
    </row>
    <row r="325" ht="15.75" customHeight="1">
      <c r="A325" s="70"/>
      <c r="B325" s="452"/>
      <c r="C325" s="453"/>
      <c r="AG325" s="453"/>
    </row>
    <row r="326" ht="15.75" customHeight="1">
      <c r="A326" s="70"/>
      <c r="B326" s="452"/>
      <c r="C326" s="453"/>
      <c r="AG326" s="453"/>
    </row>
    <row r="327" ht="15.75" customHeight="1">
      <c r="A327" s="70"/>
      <c r="B327" s="452"/>
      <c r="C327" s="453"/>
      <c r="AG327" s="453"/>
    </row>
    <row r="328" ht="15.75" customHeight="1">
      <c r="A328" s="70"/>
      <c r="B328" s="452"/>
      <c r="C328" s="453"/>
      <c r="AG328" s="453"/>
    </row>
    <row r="329" ht="15.75" customHeight="1">
      <c r="A329" s="70"/>
      <c r="B329" s="452"/>
      <c r="C329" s="453"/>
      <c r="AG329" s="453"/>
    </row>
    <row r="330" ht="15.75" customHeight="1">
      <c r="A330" s="70"/>
      <c r="B330" s="452"/>
      <c r="C330" s="453"/>
      <c r="AG330" s="453"/>
    </row>
    <row r="331" ht="15.75" customHeight="1">
      <c r="A331" s="70"/>
      <c r="B331" s="452"/>
      <c r="C331" s="453"/>
      <c r="AG331" s="453"/>
    </row>
    <row r="332" ht="15.75" customHeight="1">
      <c r="A332" s="70"/>
      <c r="B332" s="452"/>
      <c r="C332" s="453"/>
      <c r="AG332" s="453"/>
    </row>
    <row r="333" ht="15.75" customHeight="1">
      <c r="A333" s="70"/>
      <c r="B333" s="452"/>
      <c r="C333" s="453"/>
      <c r="AG333" s="453"/>
    </row>
    <row r="334" ht="15.75" customHeight="1">
      <c r="A334" s="70"/>
      <c r="B334" s="452"/>
      <c r="C334" s="453"/>
      <c r="AG334" s="453"/>
    </row>
    <row r="335" ht="15.75" customHeight="1">
      <c r="A335" s="70"/>
      <c r="B335" s="452"/>
      <c r="C335" s="453"/>
      <c r="AG335" s="453"/>
    </row>
    <row r="336" ht="15.75" customHeight="1">
      <c r="A336" s="70"/>
      <c r="B336" s="452"/>
      <c r="C336" s="453"/>
      <c r="AG336" s="453"/>
    </row>
    <row r="337" ht="15.75" customHeight="1">
      <c r="A337" s="70"/>
      <c r="B337" s="452"/>
      <c r="C337" s="453"/>
      <c r="AG337" s="453"/>
    </row>
    <row r="338" ht="15.75" customHeight="1">
      <c r="A338" s="70"/>
      <c r="B338" s="452"/>
      <c r="C338" s="453"/>
      <c r="AG338" s="453"/>
    </row>
    <row r="339" ht="15.75" customHeight="1">
      <c r="A339" s="70"/>
      <c r="B339" s="452"/>
      <c r="C339" s="453"/>
      <c r="AG339" s="453"/>
    </row>
    <row r="340" ht="15.75" customHeight="1">
      <c r="A340" s="70"/>
      <c r="B340" s="452"/>
      <c r="C340" s="453"/>
      <c r="AG340" s="453"/>
    </row>
    <row r="341" ht="15.75" customHeight="1">
      <c r="A341" s="70"/>
      <c r="B341" s="452"/>
      <c r="C341" s="453"/>
      <c r="AG341" s="453"/>
    </row>
    <row r="342" ht="15.75" customHeight="1">
      <c r="A342" s="70"/>
      <c r="B342" s="452"/>
      <c r="C342" s="453"/>
      <c r="AG342" s="453"/>
    </row>
    <row r="343" ht="15.75" customHeight="1">
      <c r="A343" s="70"/>
      <c r="B343" s="452"/>
      <c r="C343" s="453"/>
      <c r="AG343" s="453"/>
    </row>
    <row r="344" ht="15.75" customHeight="1">
      <c r="A344" s="70"/>
      <c r="B344" s="452"/>
      <c r="C344" s="453"/>
      <c r="AG344" s="453"/>
    </row>
    <row r="345" ht="15.75" customHeight="1">
      <c r="A345" s="70"/>
      <c r="B345" s="452"/>
      <c r="C345" s="453"/>
      <c r="AG345" s="453"/>
    </row>
    <row r="346" ht="15.75" customHeight="1">
      <c r="A346" s="70"/>
      <c r="B346" s="452"/>
      <c r="C346" s="453"/>
      <c r="AG346" s="453"/>
    </row>
    <row r="347" ht="15.75" customHeight="1">
      <c r="A347" s="70"/>
      <c r="B347" s="452"/>
      <c r="C347" s="453"/>
      <c r="AG347" s="453"/>
    </row>
    <row r="348" ht="15.75" customHeight="1">
      <c r="A348" s="70"/>
      <c r="B348" s="452"/>
      <c r="C348" s="453"/>
      <c r="AG348" s="453"/>
    </row>
    <row r="349" ht="15.75" customHeight="1">
      <c r="A349" s="70"/>
      <c r="B349" s="452"/>
      <c r="C349" s="453"/>
      <c r="AG349" s="453"/>
    </row>
    <row r="350" ht="15.75" customHeight="1">
      <c r="A350" s="70"/>
      <c r="B350" s="452"/>
      <c r="C350" s="453"/>
      <c r="AG350" s="453"/>
    </row>
    <row r="351" ht="15.75" customHeight="1">
      <c r="A351" s="70"/>
      <c r="B351" s="452"/>
      <c r="C351" s="453"/>
      <c r="AG351" s="453"/>
    </row>
    <row r="352" ht="15.75" customHeight="1">
      <c r="A352" s="70"/>
      <c r="B352" s="452"/>
      <c r="C352" s="453"/>
      <c r="AG352" s="453"/>
    </row>
    <row r="353" ht="15.75" customHeight="1">
      <c r="A353" s="70"/>
      <c r="B353" s="452"/>
      <c r="C353" s="453"/>
      <c r="AG353" s="453"/>
    </row>
    <row r="354" ht="15.75" customHeight="1">
      <c r="A354" s="70"/>
      <c r="B354" s="452"/>
      <c r="C354" s="453"/>
      <c r="AG354" s="453"/>
    </row>
    <row r="355" ht="15.75" customHeight="1">
      <c r="A355" s="70"/>
      <c r="B355" s="452"/>
      <c r="C355" s="453"/>
      <c r="AG355" s="453"/>
    </row>
    <row r="356" ht="15.75" customHeight="1">
      <c r="A356" s="70"/>
      <c r="B356" s="452"/>
      <c r="C356" s="453"/>
      <c r="AG356" s="453"/>
    </row>
    <row r="357" ht="15.75" customHeight="1">
      <c r="A357" s="70"/>
      <c r="B357" s="452"/>
      <c r="C357" s="453"/>
      <c r="AG357" s="453"/>
    </row>
    <row r="358" ht="15.75" customHeight="1">
      <c r="A358" s="70"/>
      <c r="B358" s="452"/>
      <c r="C358" s="453"/>
      <c r="AG358" s="453"/>
    </row>
    <row r="359" ht="15.75" customHeight="1">
      <c r="A359" s="70"/>
      <c r="B359" s="452"/>
      <c r="C359" s="453"/>
      <c r="AG359" s="453"/>
    </row>
    <row r="360" ht="15.75" customHeight="1">
      <c r="A360" s="70"/>
      <c r="B360" s="452"/>
      <c r="C360" s="453"/>
      <c r="AG360" s="453"/>
    </row>
    <row r="361" ht="15.75" customHeight="1">
      <c r="A361" s="70"/>
      <c r="B361" s="452"/>
      <c r="C361" s="453"/>
      <c r="AG361" s="453"/>
    </row>
    <row r="362" ht="15.75" customHeight="1">
      <c r="A362" s="70"/>
      <c r="B362" s="452"/>
      <c r="C362" s="453"/>
      <c r="AG362" s="453"/>
    </row>
    <row r="363" ht="15.75" customHeight="1">
      <c r="A363" s="70"/>
      <c r="B363" s="452"/>
      <c r="C363" s="453"/>
      <c r="AG363" s="453"/>
    </row>
    <row r="364" ht="15.75" customHeight="1">
      <c r="A364" s="70"/>
      <c r="B364" s="452"/>
      <c r="C364" s="453"/>
      <c r="AG364" s="453"/>
    </row>
    <row r="365" ht="15.75" customHeight="1">
      <c r="A365" s="70"/>
      <c r="B365" s="452"/>
      <c r="C365" s="453"/>
      <c r="AG365" s="453"/>
    </row>
    <row r="366" ht="15.75" customHeight="1">
      <c r="A366" s="70"/>
      <c r="B366" s="452"/>
      <c r="C366" s="453"/>
      <c r="AG366" s="453"/>
    </row>
    <row r="367" ht="15.75" customHeight="1">
      <c r="A367" s="70"/>
      <c r="B367" s="452"/>
      <c r="C367" s="453"/>
      <c r="AG367" s="453"/>
    </row>
    <row r="368" ht="15.75" customHeight="1">
      <c r="A368" s="70"/>
      <c r="B368" s="452"/>
      <c r="C368" s="453"/>
      <c r="AG368" s="453"/>
    </row>
    <row r="369" ht="15.75" customHeight="1">
      <c r="A369" s="70"/>
      <c r="B369" s="452"/>
      <c r="C369" s="453"/>
      <c r="AG369" s="453"/>
    </row>
    <row r="370" ht="15.75" customHeight="1">
      <c r="A370" s="70"/>
      <c r="B370" s="452"/>
      <c r="C370" s="453"/>
      <c r="AG370" s="453"/>
    </row>
    <row r="371" ht="15.75" customHeight="1">
      <c r="A371" s="70"/>
      <c r="B371" s="452"/>
      <c r="C371" s="453"/>
      <c r="AG371" s="453"/>
    </row>
    <row r="372" ht="15.75" customHeight="1">
      <c r="A372" s="70"/>
      <c r="B372" s="452"/>
      <c r="C372" s="453"/>
      <c r="AG372" s="453"/>
    </row>
    <row r="373" ht="15.75" customHeight="1">
      <c r="A373" s="70"/>
      <c r="B373" s="452"/>
      <c r="C373" s="453"/>
      <c r="AG373" s="453"/>
    </row>
    <row r="374" ht="15.75" customHeight="1">
      <c r="A374" s="70"/>
      <c r="B374" s="452"/>
      <c r="C374" s="453"/>
      <c r="AG374" s="453"/>
    </row>
    <row r="375" ht="15.75" customHeight="1">
      <c r="A375" s="70"/>
      <c r="B375" s="452"/>
      <c r="C375" s="453"/>
      <c r="AG375" s="453"/>
    </row>
    <row r="376" ht="15.75" customHeight="1">
      <c r="A376" s="70"/>
      <c r="B376" s="452"/>
      <c r="C376" s="453"/>
      <c r="AG376" s="453"/>
    </row>
    <row r="377" ht="15.75" customHeight="1">
      <c r="A377" s="70"/>
      <c r="B377" s="452"/>
      <c r="C377" s="453"/>
      <c r="AG377" s="453"/>
    </row>
    <row r="378" ht="15.75" customHeight="1">
      <c r="A378" s="70"/>
      <c r="B378" s="452"/>
      <c r="C378" s="453"/>
      <c r="AG378" s="453"/>
    </row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autoFilter ref="$A$9:$AF$9"/>
  <mergeCells count="26">
    <mergeCell ref="W6:AB6"/>
    <mergeCell ref="AC6:AF6"/>
    <mergeCell ref="AG6:AG8"/>
    <mergeCell ref="W7:Y7"/>
    <mergeCell ref="Z7:AB7"/>
    <mergeCell ref="AC7:AC8"/>
    <mergeCell ref="AD7:AD8"/>
    <mergeCell ref="AE7:AF7"/>
    <mergeCell ref="E7:G7"/>
    <mergeCell ref="H7:J7"/>
    <mergeCell ref="A123:C123"/>
    <mergeCell ref="A128:C128"/>
    <mergeCell ref="A134:C134"/>
    <mergeCell ref="A172:C172"/>
    <mergeCell ref="A175:C175"/>
    <mergeCell ref="K7:M7"/>
    <mergeCell ref="N7:P7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conditionalFormatting sqref="AC172">
    <cfRule type="notContainsBlanks" dxfId="0" priority="1">
      <formula>LEN(TRIM(AC172))&gt;0</formula>
    </cfRule>
  </conditionalFormatting>
  <printOptions/>
  <pageMargins bottom="0.35433070866141736" footer="0.0" header="0.0" left="0.0" right="0.0" top="0.35433070866141736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hidden="1" min="1" max="1" width="14.75"/>
    <col customWidth="1" min="2" max="2" width="8.38"/>
    <col customWidth="1" min="3" max="3" width="26.13"/>
    <col customWidth="1" min="4" max="4" width="13.0"/>
    <col customWidth="1" min="5" max="5" width="15.63"/>
    <col customWidth="1" min="6" max="6" width="13.38"/>
    <col customWidth="1" min="7" max="7" width="24.38"/>
    <col customWidth="1" min="8" max="8" width="24.0"/>
    <col customWidth="1" min="9" max="9" width="12.0"/>
    <col customWidth="1" min="10" max="10" width="23.25"/>
    <col customWidth="1" min="11" max="26" width="6.63"/>
  </cols>
  <sheetData>
    <row r="1">
      <c r="A1" s="453"/>
      <c r="B1" s="453"/>
      <c r="C1" s="454"/>
      <c r="D1" s="3"/>
      <c r="E1" s="453"/>
      <c r="F1" s="455"/>
      <c r="G1" s="453"/>
      <c r="H1" s="453"/>
      <c r="I1" s="70"/>
      <c r="J1" s="456" t="s">
        <v>299</v>
      </c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ht="66.75" customHeight="1">
      <c r="A2" s="453"/>
      <c r="B2" s="453"/>
      <c r="C2" s="454"/>
      <c r="D2" s="3"/>
      <c r="E2" s="453"/>
      <c r="F2" s="455"/>
      <c r="G2" s="453"/>
      <c r="H2" s="457" t="s">
        <v>300</v>
      </c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>
      <c r="A3" s="453"/>
      <c r="B3" s="453"/>
      <c r="C3" s="454"/>
      <c r="D3" s="3"/>
      <c r="E3" s="453"/>
      <c r="F3" s="455"/>
      <c r="G3" s="453"/>
      <c r="H3" s="453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>
      <c r="A4" s="453"/>
      <c r="B4" s="458" t="s">
        <v>301</v>
      </c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>
      <c r="A5" s="453"/>
      <c r="B5" s="458" t="s">
        <v>302</v>
      </c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ht="20.25" customHeight="1">
      <c r="A6" s="453"/>
      <c r="B6" s="459" t="s">
        <v>303</v>
      </c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>
      <c r="A7" s="453"/>
      <c r="B7" s="460" t="s">
        <v>304</v>
      </c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</row>
    <row r="8">
      <c r="A8" s="453"/>
      <c r="B8" s="453"/>
      <c r="C8" s="454"/>
      <c r="D8" s="3"/>
      <c r="E8" s="453"/>
      <c r="F8" s="455"/>
      <c r="G8" s="453"/>
      <c r="H8" s="453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</row>
    <row r="9">
      <c r="A9" s="25"/>
      <c r="B9" s="461" t="s">
        <v>305</v>
      </c>
      <c r="C9" s="413"/>
      <c r="D9" s="441"/>
      <c r="E9" s="462" t="s">
        <v>306</v>
      </c>
      <c r="F9" s="413"/>
      <c r="G9" s="413"/>
      <c r="H9" s="413"/>
      <c r="I9" s="413"/>
      <c r="J9" s="441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>
      <c r="A10" s="463" t="s">
        <v>307</v>
      </c>
      <c r="B10" s="463" t="s">
        <v>308</v>
      </c>
      <c r="C10" s="463" t="s">
        <v>55</v>
      </c>
      <c r="D10" s="464" t="s">
        <v>309</v>
      </c>
      <c r="E10" s="463" t="s">
        <v>310</v>
      </c>
      <c r="F10" s="464" t="s">
        <v>309</v>
      </c>
      <c r="G10" s="463" t="s">
        <v>311</v>
      </c>
      <c r="H10" s="463" t="s">
        <v>312</v>
      </c>
      <c r="I10" s="463" t="s">
        <v>313</v>
      </c>
      <c r="J10" s="463" t="s">
        <v>314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>
      <c r="A11" s="465"/>
      <c r="B11" s="466" t="s">
        <v>315</v>
      </c>
      <c r="C11" s="467" t="s">
        <v>213</v>
      </c>
      <c r="D11" s="468">
        <v>27000.0</v>
      </c>
      <c r="E11" s="469">
        <v>3.408909479E9</v>
      </c>
      <c r="F11" s="470">
        <v>27000.0</v>
      </c>
      <c r="G11" s="471" t="s">
        <v>316</v>
      </c>
      <c r="H11" s="472" t="s">
        <v>317</v>
      </c>
      <c r="I11" s="473">
        <v>5000.0</v>
      </c>
      <c r="J11" s="472" t="s">
        <v>318</v>
      </c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</row>
    <row r="12">
      <c r="A12" s="465"/>
      <c r="B12" s="474"/>
      <c r="C12" s="474"/>
      <c r="D12" s="474"/>
      <c r="E12" s="475"/>
      <c r="F12" s="474"/>
      <c r="G12" s="474"/>
      <c r="H12" s="472" t="s">
        <v>319</v>
      </c>
      <c r="I12" s="473">
        <v>11200.0</v>
      </c>
      <c r="J12" s="472" t="s">
        <v>320</v>
      </c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</row>
    <row r="13">
      <c r="A13" s="465"/>
      <c r="B13" s="474"/>
      <c r="C13" s="474"/>
      <c r="D13" s="474"/>
      <c r="E13" s="475"/>
      <c r="F13" s="474"/>
      <c r="G13" s="474"/>
      <c r="H13" s="472" t="s">
        <v>321</v>
      </c>
      <c r="I13" s="476">
        <v>10800.0</v>
      </c>
      <c r="J13" s="477" t="s">
        <v>322</v>
      </c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</row>
    <row r="14">
      <c r="A14" s="465"/>
      <c r="B14" s="474"/>
      <c r="C14" s="474"/>
      <c r="D14" s="474"/>
      <c r="E14" s="475"/>
      <c r="F14" s="474"/>
      <c r="G14" s="474"/>
      <c r="H14" s="472" t="s">
        <v>323</v>
      </c>
      <c r="I14" s="474"/>
      <c r="J14" s="474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>
      <c r="A15" s="465"/>
      <c r="B15" s="478"/>
      <c r="C15" s="478"/>
      <c r="D15" s="478"/>
      <c r="E15" s="479"/>
      <c r="F15" s="478"/>
      <c r="G15" s="478"/>
      <c r="H15" s="472" t="s">
        <v>324</v>
      </c>
      <c r="I15" s="478"/>
      <c r="J15" s="478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>
      <c r="A16" s="465"/>
      <c r="B16" s="466" t="s">
        <v>325</v>
      </c>
      <c r="C16" s="480" t="s">
        <v>215</v>
      </c>
      <c r="D16" s="466">
        <v>99778.95</v>
      </c>
      <c r="E16" s="481">
        <v>3.1565711E7</v>
      </c>
      <c r="F16" s="482">
        <v>11578.95</v>
      </c>
      <c r="G16" s="477" t="s">
        <v>326</v>
      </c>
      <c r="H16" s="483" t="s">
        <v>327</v>
      </c>
      <c r="I16" s="484">
        <v>3500.0</v>
      </c>
      <c r="J16" s="483" t="s">
        <v>328</v>
      </c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>
      <c r="A17" s="465"/>
      <c r="B17" s="474"/>
      <c r="C17" s="474"/>
      <c r="D17" s="474"/>
      <c r="E17" s="478"/>
      <c r="F17" s="478"/>
      <c r="G17" s="478"/>
      <c r="H17" s="483" t="s">
        <v>327</v>
      </c>
      <c r="I17" s="484">
        <v>8078.95</v>
      </c>
      <c r="J17" s="483" t="s">
        <v>329</v>
      </c>
      <c r="K17" s="485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>
      <c r="A18" s="465"/>
      <c r="B18" s="474"/>
      <c r="C18" s="474"/>
      <c r="D18" s="474"/>
      <c r="E18" s="481">
        <v>3.118516335E9</v>
      </c>
      <c r="F18" s="482">
        <v>10000.0</v>
      </c>
      <c r="G18" s="481" t="s">
        <v>330</v>
      </c>
      <c r="H18" s="483" t="s">
        <v>331</v>
      </c>
      <c r="I18" s="484">
        <v>3000.0</v>
      </c>
      <c r="J18" s="483" t="s">
        <v>320</v>
      </c>
      <c r="K18" s="485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>
      <c r="A19" s="465"/>
      <c r="B19" s="474"/>
      <c r="C19" s="474"/>
      <c r="D19" s="474"/>
      <c r="E19" s="478"/>
      <c r="F19" s="478"/>
      <c r="G19" s="478"/>
      <c r="H19" s="483" t="s">
        <v>331</v>
      </c>
      <c r="I19" s="484">
        <v>7000.0</v>
      </c>
      <c r="J19" s="483" t="s">
        <v>332</v>
      </c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>
      <c r="A20" s="465"/>
      <c r="B20" s="474"/>
      <c r="C20" s="474"/>
      <c r="D20" s="474"/>
      <c r="E20" s="477">
        <v>3.9145695E7</v>
      </c>
      <c r="F20" s="482">
        <v>19200.0</v>
      </c>
      <c r="G20" s="477" t="s">
        <v>333</v>
      </c>
      <c r="H20" s="477" t="s">
        <v>334</v>
      </c>
      <c r="I20" s="473">
        <v>5760.0</v>
      </c>
      <c r="J20" s="472" t="s">
        <v>328</v>
      </c>
      <c r="K20" s="485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>
      <c r="A21" s="465"/>
      <c r="B21" s="474"/>
      <c r="C21" s="474"/>
      <c r="D21" s="474"/>
      <c r="E21" s="478"/>
      <c r="F21" s="478"/>
      <c r="G21" s="478"/>
      <c r="H21" s="478"/>
      <c r="I21" s="473">
        <v>13440.0</v>
      </c>
      <c r="J21" s="486" t="s">
        <v>335</v>
      </c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>
      <c r="A22" s="465"/>
      <c r="B22" s="474"/>
      <c r="C22" s="474"/>
      <c r="D22" s="474"/>
      <c r="E22" s="477">
        <v>4.3429748E7</v>
      </c>
      <c r="F22" s="482">
        <v>15000.0</v>
      </c>
      <c r="G22" s="477" t="s">
        <v>336</v>
      </c>
      <c r="H22" s="477" t="s">
        <v>337</v>
      </c>
      <c r="I22" s="473">
        <v>4500.0</v>
      </c>
      <c r="J22" s="472" t="s">
        <v>328</v>
      </c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>
      <c r="A23" s="465"/>
      <c r="B23" s="474"/>
      <c r="C23" s="474"/>
      <c r="D23" s="474"/>
      <c r="E23" s="478"/>
      <c r="F23" s="478"/>
      <c r="G23" s="478"/>
      <c r="H23" s="478"/>
      <c r="I23" s="473">
        <v>10500.0</v>
      </c>
      <c r="J23" s="472" t="s">
        <v>338</v>
      </c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>
      <c r="A24" s="465"/>
      <c r="B24" s="474"/>
      <c r="C24" s="474"/>
      <c r="D24" s="474"/>
      <c r="E24" s="477">
        <v>4.2772651E7</v>
      </c>
      <c r="F24" s="482">
        <v>44000.0</v>
      </c>
      <c r="G24" s="477" t="s">
        <v>339</v>
      </c>
      <c r="H24" s="477" t="s">
        <v>340</v>
      </c>
      <c r="I24" s="473">
        <v>22000.0</v>
      </c>
      <c r="J24" s="472" t="s">
        <v>341</v>
      </c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</row>
    <row r="25">
      <c r="A25" s="465"/>
      <c r="B25" s="478"/>
      <c r="C25" s="478"/>
      <c r="D25" s="478"/>
      <c r="E25" s="478"/>
      <c r="F25" s="478"/>
      <c r="G25" s="478"/>
      <c r="H25" s="478"/>
      <c r="I25" s="473">
        <v>22000.0</v>
      </c>
      <c r="J25" s="486" t="s">
        <v>342</v>
      </c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>
      <c r="A26" s="465"/>
      <c r="B26" s="487" t="s">
        <v>343</v>
      </c>
      <c r="C26" s="488" t="s">
        <v>208</v>
      </c>
      <c r="D26" s="473">
        <v>5000.0</v>
      </c>
      <c r="E26" s="489">
        <v>3.497209489E9</v>
      </c>
      <c r="F26" s="490">
        <v>5000.0</v>
      </c>
      <c r="G26" s="472" t="s">
        <v>344</v>
      </c>
      <c r="H26" s="472" t="s">
        <v>345</v>
      </c>
      <c r="I26" s="473">
        <v>5000.0</v>
      </c>
      <c r="J26" s="472" t="s">
        <v>346</v>
      </c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>
      <c r="A27" s="465"/>
      <c r="B27" s="487" t="s">
        <v>347</v>
      </c>
      <c r="C27" s="488" t="s">
        <v>348</v>
      </c>
      <c r="D27" s="473">
        <v>17000.0</v>
      </c>
      <c r="E27" s="483"/>
      <c r="F27" s="490">
        <v>17000.0</v>
      </c>
      <c r="G27" s="472" t="s">
        <v>349</v>
      </c>
      <c r="H27" s="472" t="s">
        <v>350</v>
      </c>
      <c r="I27" s="473">
        <v>17000.0</v>
      </c>
      <c r="J27" s="486" t="s">
        <v>351</v>
      </c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>
      <c r="A28" s="465"/>
      <c r="B28" s="491" t="s">
        <v>352</v>
      </c>
      <c r="C28" s="471" t="s">
        <v>353</v>
      </c>
      <c r="D28" s="476">
        <v>2500.0</v>
      </c>
      <c r="E28" s="477">
        <v>3.408909479E9</v>
      </c>
      <c r="F28" s="482">
        <v>2500.0</v>
      </c>
      <c r="G28" s="477" t="s">
        <v>316</v>
      </c>
      <c r="H28" s="477" t="s">
        <v>354</v>
      </c>
      <c r="I28" s="473">
        <v>1000.0</v>
      </c>
      <c r="J28" s="472" t="s">
        <v>355</v>
      </c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>
      <c r="A29" s="465"/>
      <c r="B29" s="478"/>
      <c r="C29" s="478"/>
      <c r="D29" s="478"/>
      <c r="E29" s="478"/>
      <c r="F29" s="478"/>
      <c r="G29" s="478"/>
      <c r="H29" s="478"/>
      <c r="I29" s="473">
        <v>1500.0</v>
      </c>
      <c r="J29" s="492" t="s">
        <v>322</v>
      </c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>
      <c r="A30" s="465"/>
      <c r="B30" s="491" t="s">
        <v>356</v>
      </c>
      <c r="C30" s="471" t="s">
        <v>236</v>
      </c>
      <c r="D30" s="476">
        <v>25500.0</v>
      </c>
      <c r="E30" s="477">
        <v>2.705020867E9</v>
      </c>
      <c r="F30" s="470">
        <v>25500.0</v>
      </c>
      <c r="G30" s="477" t="s">
        <v>357</v>
      </c>
      <c r="H30" s="472" t="s">
        <v>358</v>
      </c>
      <c r="I30" s="473">
        <v>5100.0</v>
      </c>
      <c r="J30" s="493" t="s">
        <v>320</v>
      </c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 ht="15.75" customHeight="1">
      <c r="A31" s="465"/>
      <c r="B31" s="474"/>
      <c r="C31" s="474"/>
      <c r="D31" s="474"/>
      <c r="E31" s="474"/>
      <c r="F31" s="474"/>
      <c r="G31" s="474"/>
      <c r="H31" s="472" t="s">
        <v>359</v>
      </c>
      <c r="I31" s="473">
        <v>5100.0</v>
      </c>
      <c r="J31" s="474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ht="15.75" customHeight="1">
      <c r="A32" s="465"/>
      <c r="B32" s="474"/>
      <c r="C32" s="474"/>
      <c r="D32" s="474"/>
      <c r="E32" s="474"/>
      <c r="F32" s="474"/>
      <c r="G32" s="474"/>
      <c r="H32" s="472" t="s">
        <v>360</v>
      </c>
      <c r="I32" s="473">
        <v>5100.0</v>
      </c>
      <c r="J32" s="478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ht="15.75" customHeight="1">
      <c r="A33" s="494"/>
      <c r="B33" s="474"/>
      <c r="C33" s="474"/>
      <c r="D33" s="474"/>
      <c r="E33" s="474"/>
      <c r="F33" s="474"/>
      <c r="G33" s="474"/>
      <c r="H33" s="472" t="s">
        <v>361</v>
      </c>
      <c r="I33" s="473">
        <v>5100.0</v>
      </c>
      <c r="J33" s="495" t="s">
        <v>362</v>
      </c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ht="15.75" customHeight="1">
      <c r="A34" s="494"/>
      <c r="B34" s="478"/>
      <c r="C34" s="478"/>
      <c r="D34" s="478"/>
      <c r="E34" s="478"/>
      <c r="F34" s="478"/>
      <c r="G34" s="478"/>
      <c r="H34" s="472" t="s">
        <v>363</v>
      </c>
      <c r="I34" s="473">
        <v>5100.0</v>
      </c>
      <c r="J34" s="478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 ht="15.75" customHeight="1">
      <c r="A35" s="494"/>
      <c r="B35" s="496" t="s">
        <v>364</v>
      </c>
      <c r="C35" s="497" t="s">
        <v>238</v>
      </c>
      <c r="D35" s="470">
        <v>20000.0</v>
      </c>
      <c r="E35" s="498">
        <v>3.6470829E7</v>
      </c>
      <c r="F35" s="470">
        <v>20000.0</v>
      </c>
      <c r="G35" s="498" t="s">
        <v>365</v>
      </c>
      <c r="H35" s="499" t="s">
        <v>366</v>
      </c>
      <c r="I35" s="473">
        <v>5400.0</v>
      </c>
      <c r="J35" s="472" t="s">
        <v>367</v>
      </c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ht="15.75" customHeight="1">
      <c r="A36" s="494"/>
      <c r="B36" s="500"/>
      <c r="C36" s="500"/>
      <c r="D36" s="478"/>
      <c r="E36" s="500"/>
      <c r="F36" s="478"/>
      <c r="G36" s="500"/>
      <c r="H36" s="500"/>
      <c r="I36" s="473">
        <v>12600.0</v>
      </c>
      <c r="J36" s="472" t="s">
        <v>368</v>
      </c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ht="15.75" customHeight="1">
      <c r="A37" s="494"/>
      <c r="B37" s="501" t="s">
        <v>369</v>
      </c>
      <c r="C37" s="502" t="s">
        <v>251</v>
      </c>
      <c r="D37" s="473">
        <v>9987.0</v>
      </c>
      <c r="E37" s="472">
        <v>2.681303084E9</v>
      </c>
      <c r="F37" s="490">
        <v>9987.0</v>
      </c>
      <c r="G37" s="472" t="s">
        <v>370</v>
      </c>
      <c r="H37" s="472" t="s">
        <v>371</v>
      </c>
      <c r="I37" s="473">
        <v>9987.0</v>
      </c>
      <c r="J37" s="495" t="s">
        <v>372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ht="15.75" customHeight="1">
      <c r="A38" s="494"/>
      <c r="B38" s="501" t="s">
        <v>373</v>
      </c>
      <c r="C38" s="502" t="s">
        <v>253</v>
      </c>
      <c r="D38" s="473">
        <v>32400.0</v>
      </c>
      <c r="E38" s="472">
        <v>2.317219163E9</v>
      </c>
      <c r="F38" s="490">
        <v>32400.0</v>
      </c>
      <c r="G38" s="472" t="s">
        <v>374</v>
      </c>
      <c r="H38" s="472" t="s">
        <v>375</v>
      </c>
      <c r="I38" s="473">
        <v>32400.0</v>
      </c>
      <c r="J38" s="478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ht="15.75" customHeight="1">
      <c r="A39" s="494"/>
      <c r="B39" s="503" t="s">
        <v>376</v>
      </c>
      <c r="C39" s="504" t="s">
        <v>377</v>
      </c>
      <c r="D39" s="505">
        <v>75000.0</v>
      </c>
      <c r="E39" s="503">
        <v>2.845007151E9</v>
      </c>
      <c r="F39" s="505">
        <v>75000.0</v>
      </c>
      <c r="G39" s="503" t="s">
        <v>378</v>
      </c>
      <c r="H39" s="477" t="s">
        <v>379</v>
      </c>
      <c r="I39" s="477">
        <v>15000.0</v>
      </c>
      <c r="J39" s="477" t="s">
        <v>380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ht="59.25" customHeight="1">
      <c r="A40" s="494"/>
      <c r="B40" s="500"/>
      <c r="C40" s="500"/>
      <c r="D40" s="478"/>
      <c r="E40" s="500"/>
      <c r="F40" s="478"/>
      <c r="G40" s="500"/>
      <c r="H40" s="478"/>
      <c r="I40" s="478"/>
      <c r="J40" s="478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ht="15.75" customHeight="1">
      <c r="A41" s="494"/>
      <c r="B41" s="506" t="s">
        <v>381</v>
      </c>
      <c r="C41" s="471" t="s">
        <v>382</v>
      </c>
      <c r="D41" s="477">
        <v>27500.0</v>
      </c>
      <c r="E41" s="477">
        <v>2.121510301E9</v>
      </c>
      <c r="F41" s="471">
        <v>27500.0</v>
      </c>
      <c r="G41" s="477" t="s">
        <v>383</v>
      </c>
      <c r="H41" s="472" t="s">
        <v>384</v>
      </c>
      <c r="I41" s="476">
        <v>11000.0</v>
      </c>
      <c r="J41" s="477" t="s">
        <v>385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ht="15.75" customHeight="1">
      <c r="A42" s="494"/>
      <c r="B42" s="474"/>
      <c r="C42" s="474"/>
      <c r="D42" s="474"/>
      <c r="E42" s="474"/>
      <c r="F42" s="474"/>
      <c r="G42" s="474"/>
      <c r="H42" s="472" t="s">
        <v>386</v>
      </c>
      <c r="I42" s="478"/>
      <c r="J42" s="478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ht="15.75" customHeight="1">
      <c r="A43" s="494"/>
      <c r="B43" s="474"/>
      <c r="C43" s="474"/>
      <c r="D43" s="474"/>
      <c r="E43" s="474"/>
      <c r="F43" s="474"/>
      <c r="G43" s="474"/>
      <c r="H43" s="472" t="s">
        <v>387</v>
      </c>
      <c r="I43" s="473">
        <v>5500.0</v>
      </c>
      <c r="J43" s="472" t="s">
        <v>388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ht="15.75" customHeight="1">
      <c r="A44" s="494"/>
      <c r="B44" s="474"/>
      <c r="C44" s="474"/>
      <c r="D44" s="474"/>
      <c r="E44" s="474"/>
      <c r="F44" s="474"/>
      <c r="G44" s="474"/>
      <c r="H44" s="472" t="s">
        <v>389</v>
      </c>
      <c r="I44" s="476">
        <v>11000.0</v>
      </c>
      <c r="J44" s="477" t="s">
        <v>390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ht="15.75" customHeight="1">
      <c r="A45" s="494"/>
      <c r="B45" s="478"/>
      <c r="C45" s="478"/>
      <c r="D45" s="478"/>
      <c r="E45" s="478"/>
      <c r="F45" s="478"/>
      <c r="G45" s="478"/>
      <c r="H45" s="472" t="s">
        <v>391</v>
      </c>
      <c r="I45" s="478"/>
      <c r="J45" s="478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ht="15.75" customHeight="1">
      <c r="A46" s="494"/>
      <c r="B46" s="501" t="s">
        <v>392</v>
      </c>
      <c r="C46" s="502" t="s">
        <v>393</v>
      </c>
      <c r="D46" s="473">
        <v>18000.0</v>
      </c>
      <c r="E46" s="472">
        <v>3.247814128E9</v>
      </c>
      <c r="F46" s="507">
        <v>18000.0</v>
      </c>
      <c r="G46" s="472" t="s">
        <v>394</v>
      </c>
      <c r="H46" s="472" t="s">
        <v>395</v>
      </c>
      <c r="I46" s="473">
        <v>18000.0</v>
      </c>
      <c r="J46" s="472" t="s">
        <v>396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ht="15.75" customHeight="1">
      <c r="A47" s="494"/>
      <c r="B47" s="501" t="s">
        <v>397</v>
      </c>
      <c r="C47" s="502" t="s">
        <v>398</v>
      </c>
      <c r="D47" s="473">
        <v>10000.0</v>
      </c>
      <c r="E47" s="489">
        <v>3.285905463E9</v>
      </c>
      <c r="F47" s="490">
        <v>10000.0</v>
      </c>
      <c r="G47" s="472" t="s">
        <v>399</v>
      </c>
      <c r="H47" s="472" t="s">
        <v>400</v>
      </c>
      <c r="I47" s="473">
        <v>10000.0</v>
      </c>
      <c r="J47" s="472" t="s">
        <v>401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ht="15.75" customHeight="1">
      <c r="A48" s="494"/>
      <c r="B48" s="501" t="s">
        <v>402</v>
      </c>
      <c r="C48" s="502" t="s">
        <v>403</v>
      </c>
      <c r="D48" s="473">
        <v>20000.0</v>
      </c>
      <c r="E48" s="472">
        <v>3.525007089E9</v>
      </c>
      <c r="F48" s="490">
        <v>20000.0</v>
      </c>
      <c r="G48" s="472" t="s">
        <v>404</v>
      </c>
      <c r="H48" s="472" t="s">
        <v>405</v>
      </c>
      <c r="I48" s="473">
        <v>20000.0</v>
      </c>
      <c r="J48" s="472" t="s">
        <v>406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ht="15.75" customHeight="1">
      <c r="A49" s="494"/>
      <c r="B49" s="501" t="s">
        <v>407</v>
      </c>
      <c r="C49" s="502" t="s">
        <v>408</v>
      </c>
      <c r="D49" s="473">
        <v>20000.0</v>
      </c>
      <c r="E49" s="472">
        <v>3.525007089E9</v>
      </c>
      <c r="F49" s="490">
        <v>20000.0</v>
      </c>
      <c r="G49" s="472" t="s">
        <v>409</v>
      </c>
      <c r="H49" s="472" t="s">
        <v>410</v>
      </c>
      <c r="I49" s="473">
        <v>20000.0</v>
      </c>
      <c r="J49" s="472" t="s">
        <v>411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ht="15.75" customHeight="1">
      <c r="A50" s="494"/>
      <c r="B50" s="503" t="s">
        <v>412</v>
      </c>
      <c r="C50" s="504" t="s">
        <v>268</v>
      </c>
      <c r="D50" s="503">
        <v>63000.0</v>
      </c>
      <c r="E50" s="472">
        <v>3.408909479E9</v>
      </c>
      <c r="F50" s="490">
        <v>27000.0</v>
      </c>
      <c r="G50" s="472" t="s">
        <v>413</v>
      </c>
      <c r="H50" s="472"/>
      <c r="I50" s="473"/>
      <c r="J50" s="472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ht="15.75" customHeight="1">
      <c r="A51" s="494"/>
      <c r="B51" s="508"/>
      <c r="C51" s="508"/>
      <c r="D51" s="508"/>
      <c r="E51" s="489">
        <v>3.497209489E9</v>
      </c>
      <c r="F51" s="490">
        <v>18000.0</v>
      </c>
      <c r="G51" s="472" t="s">
        <v>414</v>
      </c>
      <c r="H51" s="472"/>
      <c r="I51" s="473"/>
      <c r="J51" s="472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ht="15.75" customHeight="1">
      <c r="A52" s="494"/>
      <c r="B52" s="500"/>
      <c r="C52" s="500"/>
      <c r="D52" s="500"/>
      <c r="E52" s="489">
        <v>3.345010313E9</v>
      </c>
      <c r="F52" s="490">
        <v>18000.0</v>
      </c>
      <c r="G52" s="472" t="s">
        <v>415</v>
      </c>
      <c r="H52" s="472"/>
      <c r="I52" s="473"/>
      <c r="J52" s="472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ht="15.75" customHeight="1">
      <c r="A53" s="494"/>
      <c r="B53" s="501" t="s">
        <v>416</v>
      </c>
      <c r="C53" s="502" t="s">
        <v>417</v>
      </c>
      <c r="D53" s="473">
        <v>10000.0</v>
      </c>
      <c r="E53" s="489">
        <v>3.285905463E9</v>
      </c>
      <c r="F53" s="490">
        <v>10000.0</v>
      </c>
      <c r="G53" s="472" t="s">
        <v>418</v>
      </c>
      <c r="H53" s="472" t="s">
        <v>419</v>
      </c>
      <c r="I53" s="473">
        <v>10000.0</v>
      </c>
      <c r="J53" s="472" t="s">
        <v>420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ht="15.75" customHeight="1">
      <c r="A54" s="494"/>
      <c r="B54" s="501" t="s">
        <v>421</v>
      </c>
      <c r="C54" s="502" t="s">
        <v>422</v>
      </c>
      <c r="D54" s="473">
        <v>20000.0</v>
      </c>
      <c r="E54" s="472">
        <v>3.138405656E9</v>
      </c>
      <c r="F54" s="490">
        <v>20000.0</v>
      </c>
      <c r="G54" s="472" t="s">
        <v>423</v>
      </c>
      <c r="H54" s="472" t="s">
        <v>424</v>
      </c>
      <c r="I54" s="473">
        <v>20000.0</v>
      </c>
      <c r="J54" s="472" t="s">
        <v>320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ht="15.75" customHeight="1">
      <c r="A55" s="494"/>
      <c r="B55" s="505" t="s">
        <v>425</v>
      </c>
      <c r="C55" s="470" t="s">
        <v>272</v>
      </c>
      <c r="D55" s="505">
        <v>43000.0</v>
      </c>
      <c r="E55" s="477">
        <v>3.247814128E9</v>
      </c>
      <c r="F55" s="470">
        <v>29000.0</v>
      </c>
      <c r="G55" s="477" t="s">
        <v>426</v>
      </c>
      <c r="H55" s="477" t="s">
        <v>427</v>
      </c>
      <c r="I55" s="509">
        <v>9000.0</v>
      </c>
      <c r="J55" s="472" t="s">
        <v>328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ht="15.75" customHeight="1">
      <c r="A56" s="494"/>
      <c r="B56" s="474"/>
      <c r="C56" s="474"/>
      <c r="D56" s="474"/>
      <c r="E56" s="474"/>
      <c r="F56" s="474"/>
      <c r="G56" s="474"/>
      <c r="H56" s="474"/>
      <c r="I56" s="510">
        <v>3292.05</v>
      </c>
      <c r="J56" s="477" t="s">
        <v>428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ht="15.75" customHeight="1">
      <c r="A57" s="494"/>
      <c r="B57" s="474"/>
      <c r="C57" s="474"/>
      <c r="D57" s="474"/>
      <c r="E57" s="474"/>
      <c r="F57" s="474"/>
      <c r="G57" s="474"/>
      <c r="H57" s="474"/>
      <c r="I57" s="474"/>
      <c r="J57" s="474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ht="15.75" customHeight="1">
      <c r="A58" s="494"/>
      <c r="B58" s="474"/>
      <c r="C58" s="474"/>
      <c r="D58" s="474"/>
      <c r="E58" s="478"/>
      <c r="F58" s="478"/>
      <c r="G58" s="478"/>
      <c r="H58" s="478"/>
      <c r="I58" s="478"/>
      <c r="J58" s="47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ht="15.75" customHeight="1">
      <c r="A59" s="494"/>
      <c r="B59" s="478"/>
      <c r="C59" s="478"/>
      <c r="D59" s="478"/>
      <c r="E59" s="472">
        <v>3.085908788E9</v>
      </c>
      <c r="F59" s="490">
        <v>14000.0</v>
      </c>
      <c r="G59" s="472" t="s">
        <v>429</v>
      </c>
      <c r="H59" s="472"/>
      <c r="I59" s="473"/>
      <c r="J59" s="472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ht="15.75" customHeight="1">
      <c r="A60" s="494"/>
      <c r="B60" s="501" t="s">
        <v>430</v>
      </c>
      <c r="C60" s="502" t="s">
        <v>431</v>
      </c>
      <c r="D60" s="473">
        <v>20000.0</v>
      </c>
      <c r="E60" s="472">
        <v>3.525007089E9</v>
      </c>
      <c r="F60" s="490">
        <v>20000.0</v>
      </c>
      <c r="G60" s="472" t="s">
        <v>432</v>
      </c>
      <c r="H60" s="472" t="s">
        <v>433</v>
      </c>
      <c r="I60" s="473">
        <v>20000.0</v>
      </c>
      <c r="J60" s="472" t="s">
        <v>434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ht="15.75" customHeight="1">
      <c r="A61" s="494"/>
      <c r="B61" s="501" t="s">
        <v>435</v>
      </c>
      <c r="C61" s="502" t="s">
        <v>436</v>
      </c>
      <c r="D61" s="473">
        <v>29000.0</v>
      </c>
      <c r="E61" s="472">
        <v>3.138405656E9</v>
      </c>
      <c r="F61" s="511">
        <v>29000.0</v>
      </c>
      <c r="G61" s="472" t="s">
        <v>437</v>
      </c>
      <c r="H61" s="472" t="s">
        <v>438</v>
      </c>
      <c r="I61" s="512">
        <v>29000.0</v>
      </c>
      <c r="J61" s="472" t="s">
        <v>439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ht="15.75" customHeight="1">
      <c r="A62" s="494"/>
      <c r="B62" s="503" t="s">
        <v>440</v>
      </c>
      <c r="C62" s="504" t="s">
        <v>278</v>
      </c>
      <c r="D62" s="476">
        <v>85000.0</v>
      </c>
      <c r="E62" s="503">
        <v>3.8738832E7</v>
      </c>
      <c r="F62" s="476">
        <v>85000.0</v>
      </c>
      <c r="G62" s="503" t="s">
        <v>441</v>
      </c>
      <c r="H62" s="513" t="s">
        <v>442</v>
      </c>
      <c r="I62" s="473">
        <v>42500.0</v>
      </c>
      <c r="J62" s="472" t="s">
        <v>443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ht="15.75" customHeight="1">
      <c r="A63" s="494"/>
      <c r="B63" s="500"/>
      <c r="C63" s="500"/>
      <c r="D63" s="478"/>
      <c r="E63" s="500"/>
      <c r="F63" s="478"/>
      <c r="G63" s="500"/>
      <c r="H63" s="500"/>
      <c r="I63" s="473">
        <v>42500.0</v>
      </c>
      <c r="J63" s="486" t="s">
        <v>444</v>
      </c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ht="15.75" customHeight="1">
      <c r="A64" s="494"/>
      <c r="B64" s="501" t="s">
        <v>445</v>
      </c>
      <c r="C64" s="502" t="s">
        <v>280</v>
      </c>
      <c r="D64" s="473">
        <v>40000.0</v>
      </c>
      <c r="E64" s="514">
        <v>3.138405656E9</v>
      </c>
      <c r="F64" s="473">
        <v>40000.0</v>
      </c>
      <c r="G64" s="515" t="s">
        <v>446</v>
      </c>
      <c r="H64" s="516"/>
      <c r="I64" s="473"/>
      <c r="J64" s="48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ht="15.75" customHeight="1">
      <c r="A65" s="494"/>
      <c r="B65" s="501" t="s">
        <v>447</v>
      </c>
      <c r="C65" s="502" t="s">
        <v>448</v>
      </c>
      <c r="D65" s="473">
        <v>85000.0</v>
      </c>
      <c r="E65" s="472">
        <v>4.3373051E7</v>
      </c>
      <c r="F65" s="490">
        <v>85000.0</v>
      </c>
      <c r="G65" s="472" t="s">
        <v>449</v>
      </c>
      <c r="H65" s="486" t="s">
        <v>450</v>
      </c>
      <c r="I65" s="473">
        <v>85000.0</v>
      </c>
      <c r="J65" s="486" t="s">
        <v>451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ht="15.75" customHeight="1">
      <c r="A66" s="494"/>
      <c r="B66" s="501" t="s">
        <v>452</v>
      </c>
      <c r="C66" s="502" t="s">
        <v>453</v>
      </c>
      <c r="D66" s="473">
        <v>20000.0</v>
      </c>
      <c r="E66" s="472">
        <v>3.138405656E9</v>
      </c>
      <c r="F66" s="517">
        <v>20000.0</v>
      </c>
      <c r="G66" s="472" t="s">
        <v>454</v>
      </c>
      <c r="H66" s="472" t="s">
        <v>455</v>
      </c>
      <c r="I66" s="512">
        <v>20000.0</v>
      </c>
      <c r="J66" s="472" t="s">
        <v>385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67" ht="15.75" customHeight="1">
      <c r="A67" s="494"/>
      <c r="B67" s="501" t="s">
        <v>456</v>
      </c>
      <c r="C67" s="502" t="s">
        <v>457</v>
      </c>
      <c r="D67" s="473">
        <v>20000.0</v>
      </c>
      <c r="E67" s="472">
        <v>3.138405656E9</v>
      </c>
      <c r="F67" s="490">
        <v>20000.0</v>
      </c>
      <c r="G67" s="472" t="s">
        <v>458</v>
      </c>
      <c r="H67" s="472" t="s">
        <v>459</v>
      </c>
      <c r="I67" s="518">
        <v>20000.0</v>
      </c>
      <c r="J67" s="472" t="s">
        <v>460</v>
      </c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</row>
    <row r="68" ht="15.75" customHeight="1">
      <c r="A68" s="494"/>
      <c r="B68" s="501" t="s">
        <v>461</v>
      </c>
      <c r="C68" s="502" t="s">
        <v>462</v>
      </c>
      <c r="D68" s="473">
        <v>25000.0</v>
      </c>
      <c r="E68" s="472">
        <v>3.285905463E9</v>
      </c>
      <c r="F68" s="511">
        <v>25000.0</v>
      </c>
      <c r="G68" s="472" t="s">
        <v>463</v>
      </c>
      <c r="H68" s="472" t="s">
        <v>464</v>
      </c>
      <c r="I68" s="473">
        <v>25000.0</v>
      </c>
      <c r="J68" s="472" t="s">
        <v>465</v>
      </c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</row>
    <row r="69" ht="15.75" customHeight="1">
      <c r="A69" s="494"/>
      <c r="B69" s="501" t="s">
        <v>466</v>
      </c>
      <c r="C69" s="502" t="s">
        <v>467</v>
      </c>
      <c r="D69" s="473">
        <v>15000.0</v>
      </c>
      <c r="E69" s="472">
        <v>3.345010313E9</v>
      </c>
      <c r="F69" s="511">
        <v>15000.0</v>
      </c>
      <c r="G69" s="472" t="s">
        <v>468</v>
      </c>
      <c r="H69" s="472" t="s">
        <v>469</v>
      </c>
      <c r="I69" s="519">
        <v>15000.0</v>
      </c>
      <c r="J69" s="472" t="s">
        <v>470</v>
      </c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</row>
    <row r="70" ht="15.75" customHeight="1">
      <c r="A70" s="494"/>
      <c r="B70" s="501" t="s">
        <v>471</v>
      </c>
      <c r="C70" s="502" t="s">
        <v>472</v>
      </c>
      <c r="D70" s="473">
        <v>10000.0</v>
      </c>
      <c r="E70" s="472">
        <v>3.525007089E9</v>
      </c>
      <c r="F70" s="511">
        <v>10000.0</v>
      </c>
      <c r="G70" s="472" t="s">
        <v>473</v>
      </c>
      <c r="H70" s="472" t="s">
        <v>474</v>
      </c>
      <c r="I70" s="519">
        <v>10000.0</v>
      </c>
      <c r="J70" s="472" t="s">
        <v>475</v>
      </c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</row>
    <row r="71" ht="15.0" customHeight="1">
      <c r="A71" s="520"/>
      <c r="B71" s="521" t="s">
        <v>476</v>
      </c>
      <c r="C71" s="413"/>
      <c r="D71" s="522">
        <f>SUM(D11:D70)</f>
        <v>894665.95</v>
      </c>
      <c r="E71" s="523"/>
      <c r="F71" s="524">
        <f>SUM(F11:F70)</f>
        <v>894665.95</v>
      </c>
      <c r="G71" s="523"/>
      <c r="H71" s="523"/>
      <c r="I71" s="525">
        <f>SUM(I11:I70)</f>
        <v>698958</v>
      </c>
      <c r="J71" s="52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453"/>
      <c r="B72" s="453"/>
      <c r="C72" s="454"/>
      <c r="D72" s="3"/>
      <c r="E72" s="453"/>
      <c r="F72" s="455"/>
      <c r="G72" s="453"/>
      <c r="H72" s="453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</row>
    <row r="73" ht="15.75" customHeight="1">
      <c r="A73" s="25"/>
      <c r="B73" s="461" t="s">
        <v>477</v>
      </c>
      <c r="C73" s="413"/>
      <c r="D73" s="441"/>
      <c r="E73" s="462" t="s">
        <v>306</v>
      </c>
      <c r="F73" s="413"/>
      <c r="G73" s="413"/>
      <c r="H73" s="413"/>
      <c r="I73" s="413"/>
      <c r="J73" s="441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ht="15.75" customHeight="1">
      <c r="A74" s="463" t="s">
        <v>307</v>
      </c>
      <c r="B74" s="463" t="s">
        <v>308</v>
      </c>
      <c r="C74" s="463" t="s">
        <v>55</v>
      </c>
      <c r="D74" s="464" t="s">
        <v>309</v>
      </c>
      <c r="E74" s="463" t="s">
        <v>310</v>
      </c>
      <c r="F74" s="464" t="s">
        <v>309</v>
      </c>
      <c r="G74" s="463" t="s">
        <v>311</v>
      </c>
      <c r="H74" s="463" t="s">
        <v>312</v>
      </c>
      <c r="I74" s="463" t="s">
        <v>313</v>
      </c>
      <c r="J74" s="463" t="s">
        <v>314</v>
      </c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ht="15.75" customHeight="1">
      <c r="A75" s="465"/>
      <c r="B75" s="465" t="s">
        <v>112</v>
      </c>
      <c r="C75" s="526"/>
      <c r="D75" s="484"/>
      <c r="E75" s="483"/>
      <c r="F75" s="527"/>
      <c r="G75" s="483"/>
      <c r="H75" s="483"/>
      <c r="I75" s="484"/>
      <c r="J75" s="483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</row>
    <row r="76" ht="15.75" customHeight="1">
      <c r="A76" s="465"/>
      <c r="B76" s="465" t="s">
        <v>126</v>
      </c>
      <c r="C76" s="526"/>
      <c r="D76" s="484"/>
      <c r="E76" s="483"/>
      <c r="F76" s="527"/>
      <c r="G76" s="483"/>
      <c r="H76" s="483"/>
      <c r="I76" s="484"/>
      <c r="J76" s="483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</row>
    <row r="77" ht="15.75" customHeight="1">
      <c r="A77" s="465"/>
      <c r="B77" s="465" t="s">
        <v>478</v>
      </c>
      <c r="C77" s="526"/>
      <c r="D77" s="484"/>
      <c r="E77" s="483"/>
      <c r="F77" s="527"/>
      <c r="G77" s="483"/>
      <c r="H77" s="483"/>
      <c r="I77" s="484"/>
      <c r="J77" s="483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</row>
    <row r="78" ht="15.75" customHeight="1">
      <c r="A78" s="465"/>
      <c r="B78" s="465" t="s">
        <v>131</v>
      </c>
      <c r="C78" s="526"/>
      <c r="D78" s="484"/>
      <c r="E78" s="483"/>
      <c r="F78" s="527"/>
      <c r="G78" s="483"/>
      <c r="H78" s="483"/>
      <c r="I78" s="484"/>
      <c r="J78" s="483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</row>
    <row r="79" ht="15.75" customHeight="1">
      <c r="A79" s="465"/>
      <c r="B79" s="465" t="s">
        <v>144</v>
      </c>
      <c r="C79" s="526"/>
      <c r="D79" s="484"/>
      <c r="E79" s="483"/>
      <c r="F79" s="527"/>
      <c r="G79" s="483"/>
      <c r="H79" s="483"/>
      <c r="I79" s="484"/>
      <c r="J79" s="483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</row>
    <row r="80" ht="15.75" customHeight="1">
      <c r="A80" s="465"/>
      <c r="B80" s="465"/>
      <c r="C80" s="526"/>
      <c r="D80" s="484"/>
      <c r="E80" s="483"/>
      <c r="F80" s="527"/>
      <c r="G80" s="483"/>
      <c r="H80" s="483"/>
      <c r="I80" s="484"/>
      <c r="J80" s="483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</row>
    <row r="81" ht="15.0" customHeight="1">
      <c r="A81" s="520"/>
      <c r="B81" s="521" t="s">
        <v>476</v>
      </c>
      <c r="C81" s="413"/>
      <c r="D81" s="523"/>
      <c r="E81" s="523"/>
      <c r="F81" s="528"/>
      <c r="G81" s="523"/>
      <c r="H81" s="523"/>
      <c r="I81" s="525"/>
      <c r="J81" s="52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453"/>
      <c r="B82" s="453"/>
      <c r="C82" s="454"/>
      <c r="D82" s="3"/>
      <c r="E82" s="453"/>
      <c r="F82" s="455"/>
      <c r="G82" s="453"/>
      <c r="H82" s="453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</row>
    <row r="83" ht="15.75" customHeight="1">
      <c r="A83" s="25"/>
      <c r="B83" s="461" t="s">
        <v>479</v>
      </c>
      <c r="C83" s="413"/>
      <c r="D83" s="441"/>
      <c r="E83" s="462" t="s">
        <v>306</v>
      </c>
      <c r="F83" s="413"/>
      <c r="G83" s="413"/>
      <c r="H83" s="413"/>
      <c r="I83" s="413"/>
      <c r="J83" s="441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ht="15.75" customHeight="1">
      <c r="A84" s="463" t="s">
        <v>307</v>
      </c>
      <c r="B84" s="463" t="s">
        <v>308</v>
      </c>
      <c r="C84" s="463" t="s">
        <v>55</v>
      </c>
      <c r="D84" s="464" t="s">
        <v>309</v>
      </c>
      <c r="E84" s="463" t="s">
        <v>310</v>
      </c>
      <c r="F84" s="464" t="s">
        <v>309</v>
      </c>
      <c r="G84" s="463" t="s">
        <v>311</v>
      </c>
      <c r="H84" s="463" t="s">
        <v>312</v>
      </c>
      <c r="I84" s="463" t="s">
        <v>313</v>
      </c>
      <c r="J84" s="463" t="s">
        <v>314</v>
      </c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ht="15.75" customHeight="1">
      <c r="A85" s="465"/>
      <c r="B85" s="465" t="s">
        <v>112</v>
      </c>
      <c r="C85" s="526"/>
      <c r="D85" s="484"/>
      <c r="E85" s="483"/>
      <c r="F85" s="527"/>
      <c r="G85" s="483"/>
      <c r="H85" s="483"/>
      <c r="I85" s="484"/>
      <c r="J85" s="483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</row>
    <row r="86" ht="15.75" customHeight="1">
      <c r="A86" s="465"/>
      <c r="B86" s="465" t="s">
        <v>126</v>
      </c>
      <c r="C86" s="526"/>
      <c r="D86" s="484"/>
      <c r="E86" s="483"/>
      <c r="F86" s="527"/>
      <c r="G86" s="483"/>
      <c r="H86" s="483"/>
      <c r="I86" s="484"/>
      <c r="J86" s="483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</row>
    <row r="87" ht="15.75" customHeight="1">
      <c r="A87" s="465"/>
      <c r="B87" s="465" t="s">
        <v>478</v>
      </c>
      <c r="C87" s="526"/>
      <c r="D87" s="484"/>
      <c r="E87" s="483"/>
      <c r="F87" s="527"/>
      <c r="G87" s="483"/>
      <c r="H87" s="483"/>
      <c r="I87" s="484"/>
      <c r="J87" s="483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</row>
    <row r="88" ht="15.75" customHeight="1">
      <c r="A88" s="465"/>
      <c r="B88" s="465" t="s">
        <v>131</v>
      </c>
      <c r="C88" s="526"/>
      <c r="D88" s="484"/>
      <c r="E88" s="483"/>
      <c r="F88" s="527"/>
      <c r="G88" s="483"/>
      <c r="H88" s="483"/>
      <c r="I88" s="484"/>
      <c r="J88" s="483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</row>
    <row r="89" ht="15.75" customHeight="1">
      <c r="A89" s="465"/>
      <c r="B89" s="465" t="s">
        <v>144</v>
      </c>
      <c r="C89" s="526"/>
      <c r="D89" s="484"/>
      <c r="E89" s="483"/>
      <c r="F89" s="527"/>
      <c r="G89" s="483"/>
      <c r="H89" s="483"/>
      <c r="I89" s="484"/>
      <c r="J89" s="483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</row>
    <row r="90" ht="15.75" customHeight="1">
      <c r="A90" s="465"/>
      <c r="B90" s="465"/>
      <c r="C90" s="526"/>
      <c r="D90" s="484"/>
      <c r="E90" s="483"/>
      <c r="F90" s="527"/>
      <c r="G90" s="483"/>
      <c r="H90" s="483"/>
      <c r="I90" s="484"/>
      <c r="J90" s="483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</row>
    <row r="91" ht="15.0" customHeight="1">
      <c r="A91" s="520"/>
      <c r="B91" s="521" t="s">
        <v>476</v>
      </c>
      <c r="C91" s="413"/>
      <c r="D91" s="523"/>
      <c r="E91" s="523"/>
      <c r="F91" s="528"/>
      <c r="G91" s="523"/>
      <c r="H91" s="523"/>
      <c r="I91" s="525"/>
      <c r="J91" s="52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453"/>
      <c r="B92" s="453"/>
      <c r="C92" s="454"/>
      <c r="D92" s="3"/>
      <c r="E92" s="453"/>
      <c r="F92" s="455"/>
      <c r="G92" s="453"/>
      <c r="H92" s="453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</row>
    <row r="93" ht="15.75" customHeight="1">
      <c r="A93" s="529"/>
      <c r="B93" s="529" t="s">
        <v>480</v>
      </c>
      <c r="C93" s="530"/>
      <c r="D93" s="531"/>
      <c r="E93" s="529"/>
      <c r="F93" s="532"/>
      <c r="G93" s="529"/>
      <c r="H93" s="529"/>
      <c r="I93" s="529"/>
      <c r="J93" s="529"/>
      <c r="K93" s="529"/>
      <c r="L93" s="529"/>
      <c r="M93" s="529"/>
      <c r="N93" s="529"/>
      <c r="O93" s="529"/>
      <c r="P93" s="529"/>
      <c r="Q93" s="529"/>
      <c r="R93" s="529"/>
      <c r="S93" s="529"/>
      <c r="T93" s="529"/>
      <c r="U93" s="529"/>
      <c r="V93" s="529"/>
      <c r="W93" s="529"/>
      <c r="X93" s="529"/>
      <c r="Y93" s="529"/>
      <c r="Z93" s="529"/>
    </row>
    <row r="94" ht="15.75" customHeight="1">
      <c r="A94" s="453"/>
      <c r="B94" s="453"/>
      <c r="C94" s="454"/>
      <c r="D94" s="3"/>
      <c r="E94" s="453"/>
      <c r="F94" s="455"/>
      <c r="G94" s="453"/>
      <c r="H94" s="453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</row>
    <row r="95" ht="15.75" customHeight="1">
      <c r="A95" s="453"/>
      <c r="B95" s="453"/>
      <c r="C95" s="454"/>
      <c r="D95" s="3"/>
      <c r="E95" s="453"/>
      <c r="F95" s="455"/>
      <c r="G95" s="453"/>
      <c r="H95" s="453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</row>
    <row r="96" ht="15.75" customHeight="1">
      <c r="A96" s="453"/>
      <c r="B96" s="453"/>
      <c r="C96" s="454"/>
      <c r="D96" s="3"/>
      <c r="E96" s="453"/>
      <c r="F96" s="455"/>
      <c r="G96" s="453"/>
      <c r="H96" s="453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</row>
    <row r="97" ht="15.75" customHeight="1">
      <c r="A97" s="453"/>
      <c r="B97" s="453"/>
      <c r="C97" s="454"/>
      <c r="D97" s="3"/>
      <c r="E97" s="453"/>
      <c r="F97" s="455"/>
      <c r="G97" s="453"/>
      <c r="H97" s="453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</row>
    <row r="98" ht="15.75" customHeight="1">
      <c r="A98" s="453"/>
      <c r="B98" s="453"/>
      <c r="C98" s="454"/>
      <c r="D98" s="3"/>
      <c r="E98" s="453"/>
      <c r="F98" s="455"/>
      <c r="G98" s="453"/>
      <c r="H98" s="453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</row>
    <row r="99" ht="15.75" customHeight="1">
      <c r="A99" s="453"/>
      <c r="B99" s="453"/>
      <c r="C99" s="454"/>
      <c r="D99" s="3"/>
      <c r="E99" s="453"/>
      <c r="F99" s="455"/>
      <c r="G99" s="453"/>
      <c r="H99" s="453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</row>
    <row r="100" ht="15.75" customHeight="1">
      <c r="A100" s="453"/>
      <c r="B100" s="453"/>
      <c r="C100" s="454"/>
      <c r="D100" s="3"/>
      <c r="E100" s="453"/>
      <c r="F100" s="455"/>
      <c r="G100" s="453"/>
      <c r="H100" s="453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</row>
    <row r="101" ht="15.75" customHeight="1">
      <c r="A101" s="453"/>
      <c r="B101" s="453"/>
      <c r="C101" s="454"/>
      <c r="D101" s="3"/>
      <c r="E101" s="453"/>
      <c r="F101" s="455"/>
      <c r="G101" s="453"/>
      <c r="H101" s="453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</row>
    <row r="102" ht="15.75" customHeight="1">
      <c r="A102" s="453"/>
      <c r="B102" s="453"/>
      <c r="C102" s="454"/>
      <c r="D102" s="3"/>
      <c r="E102" s="453"/>
      <c r="F102" s="455"/>
      <c r="G102" s="453"/>
      <c r="H102" s="453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</row>
    <row r="103" ht="15.75" customHeight="1">
      <c r="A103" s="453"/>
      <c r="B103" s="453"/>
      <c r="C103" s="454"/>
      <c r="D103" s="3"/>
      <c r="E103" s="453"/>
      <c r="F103" s="455"/>
      <c r="G103" s="453"/>
      <c r="H103" s="453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</row>
    <row r="104" ht="15.75" customHeight="1">
      <c r="A104" s="453"/>
      <c r="B104" s="453"/>
      <c r="C104" s="454"/>
      <c r="D104" s="3"/>
      <c r="E104" s="453"/>
      <c r="F104" s="455"/>
      <c r="G104" s="453"/>
      <c r="H104" s="453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</row>
    <row r="105" ht="15.75" customHeight="1">
      <c r="A105" s="453"/>
      <c r="B105" s="453"/>
      <c r="C105" s="454"/>
      <c r="D105" s="3"/>
      <c r="E105" s="453"/>
      <c r="F105" s="455"/>
      <c r="G105" s="453"/>
      <c r="H105" s="453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</row>
    <row r="106" ht="15.75" customHeight="1">
      <c r="A106" s="453"/>
      <c r="B106" s="453"/>
      <c r="C106" s="454"/>
      <c r="D106" s="3"/>
      <c r="E106" s="453"/>
      <c r="F106" s="455"/>
      <c r="G106" s="453"/>
      <c r="H106" s="453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</row>
    <row r="107" ht="15.75" customHeight="1">
      <c r="A107" s="453"/>
      <c r="B107" s="453"/>
      <c r="C107" s="454"/>
      <c r="D107" s="3"/>
      <c r="E107" s="453"/>
      <c r="F107" s="455"/>
      <c r="G107" s="453"/>
      <c r="H107" s="453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</row>
    <row r="108" ht="15.75" customHeight="1">
      <c r="A108" s="453"/>
      <c r="B108" s="453"/>
      <c r="C108" s="454"/>
      <c r="D108" s="3"/>
      <c r="E108" s="453"/>
      <c r="F108" s="455"/>
      <c r="G108" s="453"/>
      <c r="H108" s="453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</row>
    <row r="109" ht="15.75" customHeight="1">
      <c r="A109" s="453"/>
      <c r="B109" s="453"/>
      <c r="C109" s="454"/>
      <c r="D109" s="3"/>
      <c r="E109" s="453"/>
      <c r="F109" s="455"/>
      <c r="G109" s="453"/>
      <c r="H109" s="453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</row>
    <row r="110" ht="15.75" customHeight="1">
      <c r="A110" s="453"/>
      <c r="B110" s="453"/>
      <c r="C110" s="454"/>
      <c r="D110" s="3"/>
      <c r="E110" s="453"/>
      <c r="F110" s="455"/>
      <c r="G110" s="453"/>
      <c r="H110" s="453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</row>
    <row r="111" ht="15.75" customHeight="1">
      <c r="A111" s="453"/>
      <c r="B111" s="453"/>
      <c r="C111" s="454"/>
      <c r="D111" s="3"/>
      <c r="E111" s="453"/>
      <c r="F111" s="455"/>
      <c r="G111" s="453"/>
      <c r="H111" s="453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</row>
    <row r="112" ht="15.75" customHeight="1">
      <c r="A112" s="453"/>
      <c r="B112" s="453"/>
      <c r="C112" s="454"/>
      <c r="D112" s="3"/>
      <c r="E112" s="453"/>
      <c r="F112" s="455"/>
      <c r="G112" s="453"/>
      <c r="H112" s="453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</row>
    <row r="113" ht="15.75" customHeight="1">
      <c r="A113" s="453"/>
      <c r="B113" s="453"/>
      <c r="C113" s="454"/>
      <c r="D113" s="3"/>
      <c r="E113" s="453"/>
      <c r="F113" s="455"/>
      <c r="G113" s="453"/>
      <c r="H113" s="453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</row>
    <row r="114" ht="15.75" customHeight="1">
      <c r="A114" s="453"/>
      <c r="B114" s="453"/>
      <c r="C114" s="454"/>
      <c r="D114" s="3"/>
      <c r="E114" s="453"/>
      <c r="F114" s="455"/>
      <c r="G114" s="453"/>
      <c r="H114" s="453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</row>
    <row r="115" ht="15.75" customHeight="1">
      <c r="A115" s="453"/>
      <c r="B115" s="453"/>
      <c r="C115" s="454"/>
      <c r="D115" s="3"/>
      <c r="E115" s="453"/>
      <c r="F115" s="455"/>
      <c r="G115" s="453"/>
      <c r="H115" s="453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</row>
    <row r="116" ht="15.75" customHeight="1">
      <c r="A116" s="453"/>
      <c r="B116" s="453"/>
      <c r="C116" s="454"/>
      <c r="D116" s="3"/>
      <c r="E116" s="453"/>
      <c r="F116" s="455"/>
      <c r="G116" s="453"/>
      <c r="H116" s="453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</row>
    <row r="117" ht="15.75" customHeight="1">
      <c r="A117" s="453"/>
      <c r="B117" s="453"/>
      <c r="C117" s="454"/>
      <c r="D117" s="3"/>
      <c r="E117" s="453"/>
      <c r="F117" s="455"/>
      <c r="G117" s="453"/>
      <c r="H117" s="453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</row>
    <row r="118" ht="15.75" customHeight="1">
      <c r="A118" s="453"/>
      <c r="B118" s="453"/>
      <c r="C118" s="454"/>
      <c r="D118" s="3"/>
      <c r="E118" s="453"/>
      <c r="F118" s="455"/>
      <c r="G118" s="453"/>
      <c r="H118" s="453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</row>
    <row r="119" ht="15.75" customHeight="1">
      <c r="A119" s="453"/>
      <c r="B119" s="453"/>
      <c r="C119" s="454"/>
      <c r="D119" s="3"/>
      <c r="E119" s="453"/>
      <c r="F119" s="455"/>
      <c r="G119" s="453"/>
      <c r="H119" s="453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</row>
    <row r="120" ht="15.75" customHeight="1">
      <c r="A120" s="453"/>
      <c r="B120" s="453"/>
      <c r="C120" s="454"/>
      <c r="D120" s="3"/>
      <c r="E120" s="453"/>
      <c r="F120" s="455"/>
      <c r="G120" s="453"/>
      <c r="H120" s="453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</row>
    <row r="121" ht="15.75" customHeight="1">
      <c r="A121" s="453"/>
      <c r="B121" s="453"/>
      <c r="C121" s="454"/>
      <c r="D121" s="3"/>
      <c r="E121" s="453"/>
      <c r="F121" s="455"/>
      <c r="G121" s="453"/>
      <c r="H121" s="453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</row>
    <row r="122" ht="15.75" customHeight="1">
      <c r="A122" s="453"/>
      <c r="B122" s="453"/>
      <c r="C122" s="454"/>
      <c r="D122" s="3"/>
      <c r="E122" s="453"/>
      <c r="F122" s="455"/>
      <c r="G122" s="453"/>
      <c r="H122" s="453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</row>
    <row r="123" ht="15.75" customHeight="1">
      <c r="A123" s="453"/>
      <c r="B123" s="453"/>
      <c r="C123" s="454"/>
      <c r="D123" s="3"/>
      <c r="E123" s="453"/>
      <c r="F123" s="455"/>
      <c r="G123" s="453"/>
      <c r="H123" s="453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</row>
    <row r="124" ht="15.75" customHeight="1">
      <c r="A124" s="453"/>
      <c r="B124" s="453"/>
      <c r="C124" s="454"/>
      <c r="D124" s="3"/>
      <c r="E124" s="453"/>
      <c r="F124" s="455"/>
      <c r="G124" s="453"/>
      <c r="H124" s="453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</row>
    <row r="125" ht="15.75" customHeight="1">
      <c r="A125" s="453"/>
      <c r="B125" s="453"/>
      <c r="C125" s="454"/>
      <c r="D125" s="3"/>
      <c r="E125" s="453"/>
      <c r="F125" s="455"/>
      <c r="G125" s="453"/>
      <c r="H125" s="453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</row>
    <row r="126" ht="15.75" customHeight="1">
      <c r="A126" s="453"/>
      <c r="B126" s="453"/>
      <c r="C126" s="454"/>
      <c r="D126" s="3"/>
      <c r="E126" s="453"/>
      <c r="F126" s="455"/>
      <c r="G126" s="453"/>
      <c r="H126" s="453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</row>
    <row r="127" ht="15.75" customHeight="1">
      <c r="A127" s="453"/>
      <c r="B127" s="453"/>
      <c r="C127" s="454"/>
      <c r="D127" s="3"/>
      <c r="E127" s="453"/>
      <c r="F127" s="455"/>
      <c r="G127" s="453"/>
      <c r="H127" s="453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</row>
    <row r="128" ht="15.75" customHeight="1">
      <c r="A128" s="453"/>
      <c r="B128" s="453"/>
      <c r="C128" s="454"/>
      <c r="D128" s="3"/>
      <c r="E128" s="453"/>
      <c r="F128" s="455"/>
      <c r="G128" s="453"/>
      <c r="H128" s="453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</row>
    <row r="129" ht="15.75" customHeight="1">
      <c r="A129" s="453"/>
      <c r="B129" s="453"/>
      <c r="C129" s="454"/>
      <c r="D129" s="3"/>
      <c r="E129" s="453"/>
      <c r="F129" s="455"/>
      <c r="G129" s="453"/>
      <c r="H129" s="453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</row>
    <row r="130" ht="15.75" customHeight="1">
      <c r="A130" s="453"/>
      <c r="B130" s="453"/>
      <c r="C130" s="454"/>
      <c r="D130" s="3"/>
      <c r="E130" s="453"/>
      <c r="F130" s="455"/>
      <c r="G130" s="453"/>
      <c r="H130" s="453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</row>
    <row r="131" ht="15.75" customHeight="1">
      <c r="A131" s="453"/>
      <c r="B131" s="453"/>
      <c r="C131" s="454"/>
      <c r="D131" s="3"/>
      <c r="E131" s="453"/>
      <c r="F131" s="455"/>
      <c r="G131" s="453"/>
      <c r="H131" s="453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</row>
    <row r="132" ht="15.75" customHeight="1">
      <c r="A132" s="453"/>
      <c r="B132" s="453"/>
      <c r="C132" s="454"/>
      <c r="D132" s="3"/>
      <c r="E132" s="453"/>
      <c r="F132" s="455"/>
      <c r="G132" s="453"/>
      <c r="H132" s="453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</row>
    <row r="133" ht="15.75" customHeight="1">
      <c r="A133" s="453"/>
      <c r="B133" s="453"/>
      <c r="C133" s="454"/>
      <c r="D133" s="3"/>
      <c r="E133" s="453"/>
      <c r="F133" s="455"/>
      <c r="G133" s="453"/>
      <c r="H133" s="453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</row>
    <row r="134" ht="15.75" customHeight="1">
      <c r="A134" s="453"/>
      <c r="B134" s="453"/>
      <c r="C134" s="454"/>
      <c r="D134" s="3"/>
      <c r="E134" s="453"/>
      <c r="F134" s="455"/>
      <c r="G134" s="453"/>
      <c r="H134" s="453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</row>
    <row r="135" ht="15.75" customHeight="1">
      <c r="A135" s="453"/>
      <c r="B135" s="453"/>
      <c r="C135" s="454"/>
      <c r="D135" s="3"/>
      <c r="E135" s="453"/>
      <c r="F135" s="455"/>
      <c r="G135" s="453"/>
      <c r="H135" s="453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</row>
    <row r="136" ht="15.75" customHeight="1">
      <c r="A136" s="453"/>
      <c r="B136" s="453"/>
      <c r="C136" s="454"/>
      <c r="D136" s="3"/>
      <c r="E136" s="453"/>
      <c r="F136" s="455"/>
      <c r="G136" s="453"/>
      <c r="H136" s="453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</row>
    <row r="137" ht="15.75" customHeight="1">
      <c r="A137" s="453"/>
      <c r="B137" s="453"/>
      <c r="C137" s="454"/>
      <c r="D137" s="3"/>
      <c r="E137" s="453"/>
      <c r="F137" s="455"/>
      <c r="G137" s="453"/>
      <c r="H137" s="453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</row>
    <row r="138" ht="15.75" customHeight="1">
      <c r="A138" s="453"/>
      <c r="B138" s="453"/>
      <c r="C138" s="454"/>
      <c r="D138" s="3"/>
      <c r="E138" s="453"/>
      <c r="F138" s="455"/>
      <c r="G138" s="453"/>
      <c r="H138" s="453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</row>
    <row r="139" ht="15.75" customHeight="1">
      <c r="A139" s="453"/>
      <c r="B139" s="453"/>
      <c r="C139" s="454"/>
      <c r="D139" s="3"/>
      <c r="E139" s="453"/>
      <c r="F139" s="455"/>
      <c r="G139" s="453"/>
      <c r="H139" s="453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</row>
    <row r="140" ht="15.75" customHeight="1">
      <c r="A140" s="453"/>
      <c r="B140" s="453"/>
      <c r="C140" s="454"/>
      <c r="D140" s="3"/>
      <c r="E140" s="453"/>
      <c r="F140" s="455"/>
      <c r="G140" s="453"/>
      <c r="H140" s="453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</row>
    <row r="141" ht="15.75" customHeight="1">
      <c r="A141" s="453"/>
      <c r="B141" s="453"/>
      <c r="C141" s="454"/>
      <c r="D141" s="3"/>
      <c r="E141" s="453"/>
      <c r="F141" s="455"/>
      <c r="G141" s="453"/>
      <c r="H141" s="453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</row>
    <row r="142" ht="15.75" customHeight="1">
      <c r="A142" s="453"/>
      <c r="B142" s="453"/>
      <c r="C142" s="454"/>
      <c r="D142" s="3"/>
      <c r="E142" s="453"/>
      <c r="F142" s="455"/>
      <c r="G142" s="453"/>
      <c r="H142" s="453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</row>
    <row r="143" ht="15.75" customHeight="1">
      <c r="A143" s="453"/>
      <c r="B143" s="453"/>
      <c r="C143" s="454"/>
      <c r="D143" s="3"/>
      <c r="E143" s="453"/>
      <c r="F143" s="455"/>
      <c r="G143" s="453"/>
      <c r="H143" s="453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</row>
    <row r="144" ht="15.75" customHeight="1">
      <c r="A144" s="453"/>
      <c r="B144" s="453"/>
      <c r="C144" s="454"/>
      <c r="D144" s="3"/>
      <c r="E144" s="453"/>
      <c r="F144" s="455"/>
      <c r="G144" s="453"/>
      <c r="H144" s="453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</row>
    <row r="145" ht="15.75" customHeight="1">
      <c r="A145" s="453"/>
      <c r="B145" s="453"/>
      <c r="C145" s="454"/>
      <c r="D145" s="3"/>
      <c r="E145" s="453"/>
      <c r="F145" s="455"/>
      <c r="G145" s="453"/>
      <c r="H145" s="453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</row>
    <row r="146" ht="15.75" customHeight="1">
      <c r="A146" s="453"/>
      <c r="B146" s="453"/>
      <c r="C146" s="454"/>
      <c r="D146" s="3"/>
      <c r="E146" s="453"/>
      <c r="F146" s="455"/>
      <c r="G146" s="453"/>
      <c r="H146" s="453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</row>
    <row r="147" ht="15.75" customHeight="1">
      <c r="A147" s="453"/>
      <c r="B147" s="453"/>
      <c r="C147" s="454"/>
      <c r="D147" s="3"/>
      <c r="E147" s="453"/>
      <c r="F147" s="455"/>
      <c r="G147" s="453"/>
      <c r="H147" s="453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</row>
    <row r="148" ht="15.75" customHeight="1">
      <c r="A148" s="453"/>
      <c r="B148" s="453"/>
      <c r="C148" s="454"/>
      <c r="D148" s="3"/>
      <c r="E148" s="453"/>
      <c r="F148" s="455"/>
      <c r="G148" s="453"/>
      <c r="H148" s="453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</row>
    <row r="149" ht="15.75" customHeight="1">
      <c r="A149" s="453"/>
      <c r="B149" s="453"/>
      <c r="C149" s="454"/>
      <c r="D149" s="3"/>
      <c r="E149" s="453"/>
      <c r="F149" s="455"/>
      <c r="G149" s="453"/>
      <c r="H149" s="453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</row>
    <row r="150" ht="15.75" customHeight="1">
      <c r="A150" s="453"/>
      <c r="B150" s="453"/>
      <c r="C150" s="454"/>
      <c r="D150" s="3"/>
      <c r="E150" s="453"/>
      <c r="F150" s="455"/>
      <c r="G150" s="453"/>
      <c r="H150" s="453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</row>
    <row r="151" ht="15.75" customHeight="1">
      <c r="A151" s="453"/>
      <c r="B151" s="453"/>
      <c r="C151" s="454"/>
      <c r="D151" s="3"/>
      <c r="E151" s="453"/>
      <c r="F151" s="455"/>
      <c r="G151" s="453"/>
      <c r="H151" s="453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</row>
    <row r="152" ht="15.75" customHeight="1">
      <c r="A152" s="453"/>
      <c r="B152" s="453"/>
      <c r="C152" s="454"/>
      <c r="D152" s="3"/>
      <c r="E152" s="453"/>
      <c r="F152" s="455"/>
      <c r="G152" s="453"/>
      <c r="H152" s="453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</row>
    <row r="153" ht="15.75" customHeight="1">
      <c r="A153" s="453"/>
      <c r="B153" s="453"/>
      <c r="C153" s="454"/>
      <c r="D153" s="3"/>
      <c r="E153" s="453"/>
      <c r="F153" s="455"/>
      <c r="G153" s="453"/>
      <c r="H153" s="453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</row>
    <row r="154" ht="15.75" customHeight="1">
      <c r="A154" s="453"/>
      <c r="B154" s="453"/>
      <c r="C154" s="454"/>
      <c r="D154" s="3"/>
      <c r="E154" s="453"/>
      <c r="F154" s="455"/>
      <c r="G154" s="453"/>
      <c r="H154" s="453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</row>
    <row r="155" ht="15.75" customHeight="1">
      <c r="A155" s="453"/>
      <c r="B155" s="453"/>
      <c r="C155" s="454"/>
      <c r="D155" s="3"/>
      <c r="E155" s="453"/>
      <c r="F155" s="455"/>
      <c r="G155" s="453"/>
      <c r="H155" s="453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</row>
    <row r="156" ht="15.75" customHeight="1">
      <c r="A156" s="453"/>
      <c r="B156" s="453"/>
      <c r="C156" s="454"/>
      <c r="D156" s="3"/>
      <c r="E156" s="453"/>
      <c r="F156" s="455"/>
      <c r="G156" s="453"/>
      <c r="H156" s="453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</row>
    <row r="157" ht="15.75" customHeight="1">
      <c r="A157" s="453"/>
      <c r="B157" s="453"/>
      <c r="C157" s="454"/>
      <c r="D157" s="3"/>
      <c r="E157" s="453"/>
      <c r="F157" s="455"/>
      <c r="G157" s="453"/>
      <c r="H157" s="453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</row>
    <row r="158" ht="15.75" customHeight="1">
      <c r="A158" s="453"/>
      <c r="B158" s="453"/>
      <c r="C158" s="454"/>
      <c r="D158" s="3"/>
      <c r="E158" s="453"/>
      <c r="F158" s="455"/>
      <c r="G158" s="453"/>
      <c r="H158" s="453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</row>
    <row r="159" ht="15.75" customHeight="1">
      <c r="A159" s="453"/>
      <c r="B159" s="453"/>
      <c r="C159" s="454"/>
      <c r="D159" s="3"/>
      <c r="E159" s="453"/>
      <c r="F159" s="455"/>
      <c r="G159" s="453"/>
      <c r="H159" s="453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</row>
    <row r="160" ht="15.75" customHeight="1">
      <c r="A160" s="453"/>
      <c r="B160" s="453"/>
      <c r="C160" s="454"/>
      <c r="D160" s="3"/>
      <c r="E160" s="453"/>
      <c r="F160" s="455"/>
      <c r="G160" s="453"/>
      <c r="H160" s="453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</row>
    <row r="161" ht="15.75" customHeight="1">
      <c r="A161" s="453"/>
      <c r="B161" s="453"/>
      <c r="C161" s="454"/>
      <c r="D161" s="3"/>
      <c r="E161" s="453"/>
      <c r="F161" s="455"/>
      <c r="G161" s="453"/>
      <c r="H161" s="453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</row>
    <row r="162" ht="15.75" customHeight="1">
      <c r="A162" s="453"/>
      <c r="B162" s="453"/>
      <c r="C162" s="454"/>
      <c r="D162" s="3"/>
      <c r="E162" s="453"/>
      <c r="F162" s="455"/>
      <c r="G162" s="453"/>
      <c r="H162" s="453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</row>
    <row r="163" ht="15.75" customHeight="1">
      <c r="A163" s="453"/>
      <c r="B163" s="453"/>
      <c r="C163" s="454"/>
      <c r="D163" s="3"/>
      <c r="E163" s="453"/>
      <c r="F163" s="455"/>
      <c r="G163" s="453"/>
      <c r="H163" s="453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</row>
    <row r="164" ht="15.75" customHeight="1">
      <c r="A164" s="453"/>
      <c r="B164" s="453"/>
      <c r="C164" s="454"/>
      <c r="D164" s="3"/>
      <c r="E164" s="453"/>
      <c r="F164" s="455"/>
      <c r="G164" s="453"/>
      <c r="H164" s="453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</row>
    <row r="165" ht="15.75" customHeight="1">
      <c r="A165" s="453"/>
      <c r="B165" s="453"/>
      <c r="C165" s="454"/>
      <c r="D165" s="3"/>
      <c r="E165" s="453"/>
      <c r="F165" s="455"/>
      <c r="G165" s="453"/>
      <c r="H165" s="453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</row>
    <row r="166" ht="15.75" customHeight="1">
      <c r="A166" s="453"/>
      <c r="B166" s="453"/>
      <c r="C166" s="454"/>
      <c r="D166" s="3"/>
      <c r="E166" s="453"/>
      <c r="F166" s="455"/>
      <c r="G166" s="453"/>
      <c r="H166" s="453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</row>
    <row r="167" ht="15.75" customHeight="1">
      <c r="A167" s="453"/>
      <c r="B167" s="453"/>
      <c r="C167" s="454"/>
      <c r="D167" s="3"/>
      <c r="E167" s="453"/>
      <c r="F167" s="455"/>
      <c r="G167" s="453"/>
      <c r="H167" s="453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</row>
    <row r="168" ht="15.75" customHeight="1">
      <c r="A168" s="453"/>
      <c r="B168" s="453"/>
      <c r="C168" s="454"/>
      <c r="D168" s="3"/>
      <c r="E168" s="453"/>
      <c r="F168" s="455"/>
      <c r="G168" s="453"/>
      <c r="H168" s="453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</row>
    <row r="169" ht="15.75" customHeight="1">
      <c r="A169" s="453"/>
      <c r="B169" s="453"/>
      <c r="C169" s="454"/>
      <c r="D169" s="3"/>
      <c r="E169" s="453"/>
      <c r="F169" s="455"/>
      <c r="G169" s="453"/>
      <c r="H169" s="453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</row>
    <row r="170" ht="15.75" customHeight="1">
      <c r="A170" s="453"/>
      <c r="B170" s="453"/>
      <c r="C170" s="454"/>
      <c r="D170" s="3"/>
      <c r="E170" s="453"/>
      <c r="F170" s="455"/>
      <c r="G170" s="453"/>
      <c r="H170" s="453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</row>
    <row r="171" ht="15.75" customHeight="1">
      <c r="A171" s="453"/>
      <c r="B171" s="453"/>
      <c r="C171" s="454"/>
      <c r="D171" s="3"/>
      <c r="E171" s="453"/>
      <c r="F171" s="455"/>
      <c r="G171" s="453"/>
      <c r="H171" s="453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</row>
    <row r="172" ht="15.75" customHeight="1">
      <c r="A172" s="453"/>
      <c r="B172" s="453"/>
      <c r="C172" s="454"/>
      <c r="D172" s="3"/>
      <c r="E172" s="453"/>
      <c r="F172" s="455"/>
      <c r="G172" s="453"/>
      <c r="H172" s="453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</row>
    <row r="173" ht="15.75" customHeight="1">
      <c r="A173" s="453"/>
      <c r="B173" s="453"/>
      <c r="C173" s="454"/>
      <c r="D173" s="3"/>
      <c r="E173" s="453"/>
      <c r="F173" s="455"/>
      <c r="G173" s="453"/>
      <c r="H173" s="453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</row>
    <row r="174" ht="15.75" customHeight="1">
      <c r="A174" s="453"/>
      <c r="B174" s="453"/>
      <c r="C174" s="454"/>
      <c r="D174" s="3"/>
      <c r="E174" s="453"/>
      <c r="F174" s="455"/>
      <c r="G174" s="453"/>
      <c r="H174" s="453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</row>
    <row r="175" ht="15.75" customHeight="1">
      <c r="A175" s="453"/>
      <c r="B175" s="453"/>
      <c r="C175" s="454"/>
      <c r="D175" s="3"/>
      <c r="E175" s="453"/>
      <c r="F175" s="455"/>
      <c r="G175" s="453"/>
      <c r="H175" s="453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</row>
    <row r="176" ht="15.75" customHeight="1">
      <c r="A176" s="453"/>
      <c r="B176" s="453"/>
      <c r="C176" s="454"/>
      <c r="D176" s="3"/>
      <c r="E176" s="453"/>
      <c r="F176" s="455"/>
      <c r="G176" s="453"/>
      <c r="H176" s="453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</row>
    <row r="177" ht="15.75" customHeight="1">
      <c r="A177" s="453"/>
      <c r="B177" s="453"/>
      <c r="C177" s="454"/>
      <c r="D177" s="3"/>
      <c r="E177" s="453"/>
      <c r="F177" s="455"/>
      <c r="G177" s="453"/>
      <c r="H177" s="453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</row>
    <row r="178" ht="15.75" customHeight="1">
      <c r="A178" s="453"/>
      <c r="B178" s="453"/>
      <c r="C178" s="454"/>
      <c r="D178" s="3"/>
      <c r="E178" s="453"/>
      <c r="F178" s="455"/>
      <c r="G178" s="453"/>
      <c r="H178" s="453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</row>
    <row r="179" ht="15.75" customHeight="1">
      <c r="A179" s="453"/>
      <c r="B179" s="453"/>
      <c r="C179" s="454"/>
      <c r="D179" s="3"/>
      <c r="E179" s="453"/>
      <c r="F179" s="455"/>
      <c r="G179" s="453"/>
      <c r="H179" s="453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</row>
    <row r="180" ht="15.75" customHeight="1">
      <c r="A180" s="453"/>
      <c r="B180" s="453"/>
      <c r="C180" s="454"/>
      <c r="D180" s="3"/>
      <c r="E180" s="453"/>
      <c r="F180" s="455"/>
      <c r="G180" s="453"/>
      <c r="H180" s="453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</row>
    <row r="181" ht="15.75" customHeight="1">
      <c r="A181" s="453"/>
      <c r="B181" s="453"/>
      <c r="C181" s="454"/>
      <c r="D181" s="3"/>
      <c r="E181" s="453"/>
      <c r="F181" s="455"/>
      <c r="G181" s="453"/>
      <c r="H181" s="453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</row>
    <row r="182" ht="15.75" customHeight="1">
      <c r="A182" s="453"/>
      <c r="B182" s="453"/>
      <c r="C182" s="454"/>
      <c r="D182" s="3"/>
      <c r="E182" s="453"/>
      <c r="F182" s="455"/>
      <c r="G182" s="453"/>
      <c r="H182" s="453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</row>
    <row r="183" ht="15.75" customHeight="1">
      <c r="A183" s="453"/>
      <c r="B183" s="453"/>
      <c r="C183" s="454"/>
      <c r="D183" s="3"/>
      <c r="E183" s="453"/>
      <c r="F183" s="455"/>
      <c r="G183" s="453"/>
      <c r="H183" s="453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</row>
    <row r="184" ht="15.75" customHeight="1">
      <c r="A184" s="453"/>
      <c r="B184" s="453"/>
      <c r="C184" s="454"/>
      <c r="D184" s="3"/>
      <c r="E184" s="453"/>
      <c r="F184" s="455"/>
      <c r="G184" s="453"/>
      <c r="H184" s="453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</row>
    <row r="185" ht="15.75" customHeight="1">
      <c r="A185" s="453"/>
      <c r="B185" s="453"/>
      <c r="C185" s="454"/>
      <c r="D185" s="3"/>
      <c r="E185" s="453"/>
      <c r="F185" s="455"/>
      <c r="G185" s="453"/>
      <c r="H185" s="453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</row>
    <row r="186" ht="15.75" customHeight="1">
      <c r="A186" s="453"/>
      <c r="B186" s="453"/>
      <c r="C186" s="454"/>
      <c r="D186" s="3"/>
      <c r="E186" s="453"/>
      <c r="F186" s="455"/>
      <c r="G186" s="453"/>
      <c r="H186" s="453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</row>
    <row r="187" ht="15.75" customHeight="1">
      <c r="A187" s="453"/>
      <c r="B187" s="453"/>
      <c r="C187" s="454"/>
      <c r="D187" s="3"/>
      <c r="E187" s="453"/>
      <c r="F187" s="455"/>
      <c r="G187" s="453"/>
      <c r="H187" s="453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</row>
    <row r="188" ht="15.75" customHeight="1">
      <c r="A188" s="453"/>
      <c r="B188" s="453"/>
      <c r="C188" s="454"/>
      <c r="D188" s="3"/>
      <c r="E188" s="453"/>
      <c r="F188" s="455"/>
      <c r="G188" s="453"/>
      <c r="H188" s="453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</row>
    <row r="189" ht="15.75" customHeight="1">
      <c r="A189" s="453"/>
      <c r="B189" s="453"/>
      <c r="C189" s="454"/>
      <c r="D189" s="3"/>
      <c r="E189" s="453"/>
      <c r="F189" s="455"/>
      <c r="G189" s="453"/>
      <c r="H189" s="453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</row>
    <row r="190" ht="15.75" customHeight="1">
      <c r="A190" s="453"/>
      <c r="B190" s="453"/>
      <c r="C190" s="454"/>
      <c r="D190" s="3"/>
      <c r="E190" s="453"/>
      <c r="F190" s="455"/>
      <c r="G190" s="453"/>
      <c r="H190" s="453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</row>
    <row r="191" ht="15.75" customHeight="1">
      <c r="A191" s="453"/>
      <c r="B191" s="453"/>
      <c r="C191" s="454"/>
      <c r="D191" s="3"/>
      <c r="E191" s="453"/>
      <c r="F191" s="455"/>
      <c r="G191" s="453"/>
      <c r="H191" s="453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</row>
    <row r="192" ht="15.75" customHeight="1">
      <c r="A192" s="453"/>
      <c r="B192" s="453"/>
      <c r="C192" s="454"/>
      <c r="D192" s="3"/>
      <c r="E192" s="453"/>
      <c r="F192" s="455"/>
      <c r="G192" s="453"/>
      <c r="H192" s="453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</row>
    <row r="193" ht="15.75" customHeight="1">
      <c r="A193" s="453"/>
      <c r="B193" s="453"/>
      <c r="C193" s="454"/>
      <c r="D193" s="3"/>
      <c r="E193" s="453"/>
      <c r="F193" s="455"/>
      <c r="G193" s="453"/>
      <c r="H193" s="453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</row>
    <row r="194" ht="15.75" customHeight="1">
      <c r="A194" s="453"/>
      <c r="B194" s="453"/>
      <c r="C194" s="454"/>
      <c r="D194" s="3"/>
      <c r="E194" s="453"/>
      <c r="F194" s="455"/>
      <c r="G194" s="453"/>
      <c r="H194" s="453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</row>
    <row r="195" ht="15.75" customHeight="1">
      <c r="A195" s="453"/>
      <c r="B195" s="453"/>
      <c r="C195" s="454"/>
      <c r="D195" s="3"/>
      <c r="E195" s="453"/>
      <c r="F195" s="455"/>
      <c r="G195" s="453"/>
      <c r="H195" s="453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</row>
    <row r="196" ht="15.75" customHeight="1">
      <c r="A196" s="453"/>
      <c r="B196" s="453"/>
      <c r="C196" s="454"/>
      <c r="D196" s="3"/>
      <c r="E196" s="453"/>
      <c r="F196" s="455"/>
      <c r="G196" s="453"/>
      <c r="H196" s="453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</row>
    <row r="197" ht="15.75" customHeight="1">
      <c r="A197" s="453"/>
      <c r="B197" s="453"/>
      <c r="C197" s="454"/>
      <c r="D197" s="3"/>
      <c r="E197" s="453"/>
      <c r="F197" s="455"/>
      <c r="G197" s="453"/>
      <c r="H197" s="453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</row>
    <row r="198" ht="15.75" customHeight="1">
      <c r="A198" s="453"/>
      <c r="B198" s="453"/>
      <c r="C198" s="454"/>
      <c r="D198" s="3"/>
      <c r="E198" s="453"/>
      <c r="F198" s="455"/>
      <c r="G198" s="453"/>
      <c r="H198" s="453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</row>
    <row r="199" ht="15.75" customHeight="1">
      <c r="A199" s="453"/>
      <c r="B199" s="453"/>
      <c r="C199" s="454"/>
      <c r="D199" s="3"/>
      <c r="E199" s="453"/>
      <c r="F199" s="455"/>
      <c r="G199" s="453"/>
      <c r="H199" s="453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</row>
    <row r="200" ht="15.75" customHeight="1">
      <c r="A200" s="453"/>
      <c r="B200" s="453"/>
      <c r="C200" s="454"/>
      <c r="D200" s="3"/>
      <c r="E200" s="453"/>
      <c r="F200" s="455"/>
      <c r="G200" s="453"/>
      <c r="H200" s="453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</row>
    <row r="201" ht="15.75" customHeight="1">
      <c r="A201" s="453"/>
      <c r="B201" s="453"/>
      <c r="C201" s="454"/>
      <c r="D201" s="3"/>
      <c r="E201" s="453"/>
      <c r="F201" s="455"/>
      <c r="G201" s="453"/>
      <c r="H201" s="453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</row>
    <row r="202" ht="15.75" customHeight="1">
      <c r="A202" s="453"/>
      <c r="B202" s="453"/>
      <c r="C202" s="454"/>
      <c r="D202" s="3"/>
      <c r="E202" s="453"/>
      <c r="F202" s="455"/>
      <c r="G202" s="453"/>
      <c r="H202" s="453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</row>
    <row r="203" ht="15.75" customHeight="1">
      <c r="A203" s="453"/>
      <c r="B203" s="453"/>
      <c r="C203" s="454"/>
      <c r="D203" s="3"/>
      <c r="E203" s="453"/>
      <c r="F203" s="455"/>
      <c r="G203" s="453"/>
      <c r="H203" s="453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</row>
    <row r="204" ht="15.75" customHeight="1">
      <c r="A204" s="453"/>
      <c r="B204" s="453"/>
      <c r="C204" s="454"/>
      <c r="D204" s="3"/>
      <c r="E204" s="453"/>
      <c r="F204" s="455"/>
      <c r="G204" s="453"/>
      <c r="H204" s="453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</row>
    <row r="205" ht="15.75" customHeight="1">
      <c r="A205" s="453"/>
      <c r="B205" s="453"/>
      <c r="C205" s="454"/>
      <c r="D205" s="3"/>
      <c r="E205" s="453"/>
      <c r="F205" s="455"/>
      <c r="G205" s="453"/>
      <c r="H205" s="453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</row>
    <row r="206" ht="15.75" customHeight="1">
      <c r="A206" s="453"/>
      <c r="B206" s="453"/>
      <c r="C206" s="454"/>
      <c r="D206" s="3"/>
      <c r="E206" s="453"/>
      <c r="F206" s="455"/>
      <c r="G206" s="453"/>
      <c r="H206" s="453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</row>
    <row r="207" ht="15.75" customHeight="1">
      <c r="A207" s="453"/>
      <c r="B207" s="453"/>
      <c r="C207" s="454"/>
      <c r="D207" s="3"/>
      <c r="E207" s="453"/>
      <c r="F207" s="455"/>
      <c r="G207" s="453"/>
      <c r="H207" s="453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</row>
    <row r="208" ht="15.75" customHeight="1">
      <c r="A208" s="453"/>
      <c r="B208" s="453"/>
      <c r="C208" s="454"/>
      <c r="D208" s="3"/>
      <c r="E208" s="453"/>
      <c r="F208" s="455"/>
      <c r="G208" s="453"/>
      <c r="H208" s="453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</row>
    <row r="209" ht="15.75" customHeight="1">
      <c r="A209" s="453"/>
      <c r="B209" s="453"/>
      <c r="C209" s="454"/>
      <c r="D209" s="3"/>
      <c r="E209" s="453"/>
      <c r="F209" s="455"/>
      <c r="G209" s="453"/>
      <c r="H209" s="453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</row>
    <row r="210" ht="15.75" customHeight="1">
      <c r="A210" s="453"/>
      <c r="B210" s="453"/>
      <c r="C210" s="454"/>
      <c r="D210" s="3"/>
      <c r="E210" s="453"/>
      <c r="F210" s="455"/>
      <c r="G210" s="453"/>
      <c r="H210" s="453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</row>
    <row r="211" ht="15.75" customHeight="1">
      <c r="A211" s="453"/>
      <c r="B211" s="453"/>
      <c r="C211" s="454"/>
      <c r="D211" s="3"/>
      <c r="E211" s="453"/>
      <c r="F211" s="455"/>
      <c r="G211" s="453"/>
      <c r="H211" s="453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</row>
    <row r="212" ht="15.75" customHeight="1">
      <c r="A212" s="453"/>
      <c r="B212" s="453"/>
      <c r="C212" s="454"/>
      <c r="D212" s="3"/>
      <c r="E212" s="453"/>
      <c r="F212" s="455"/>
      <c r="G212" s="453"/>
      <c r="H212" s="453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</row>
    <row r="213" ht="15.75" customHeight="1">
      <c r="A213" s="453"/>
      <c r="B213" s="453"/>
      <c r="C213" s="454"/>
      <c r="D213" s="3"/>
      <c r="E213" s="453"/>
      <c r="F213" s="455"/>
      <c r="G213" s="453"/>
      <c r="H213" s="453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</row>
    <row r="214" ht="15.75" customHeight="1">
      <c r="A214" s="453"/>
      <c r="B214" s="453"/>
      <c r="C214" s="454"/>
      <c r="D214" s="3"/>
      <c r="E214" s="453"/>
      <c r="F214" s="455"/>
      <c r="G214" s="453"/>
      <c r="H214" s="453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</row>
    <row r="215" ht="15.75" customHeight="1">
      <c r="A215" s="453"/>
      <c r="B215" s="453"/>
      <c r="C215" s="454"/>
      <c r="D215" s="3"/>
      <c r="E215" s="453"/>
      <c r="F215" s="455"/>
      <c r="G215" s="453"/>
      <c r="H215" s="453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</row>
    <row r="216" ht="15.75" customHeight="1">
      <c r="A216" s="453"/>
      <c r="B216" s="453"/>
      <c r="C216" s="454"/>
      <c r="D216" s="3"/>
      <c r="E216" s="453"/>
      <c r="F216" s="455"/>
      <c r="G216" s="453"/>
      <c r="H216" s="453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</row>
    <row r="217" ht="15.75" customHeight="1">
      <c r="A217" s="453"/>
      <c r="B217" s="453"/>
      <c r="C217" s="454"/>
      <c r="D217" s="3"/>
      <c r="E217" s="453"/>
      <c r="F217" s="455"/>
      <c r="G217" s="453"/>
      <c r="H217" s="453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</row>
    <row r="218" ht="15.75" customHeight="1">
      <c r="A218" s="453"/>
      <c r="B218" s="453"/>
      <c r="C218" s="454"/>
      <c r="D218" s="3"/>
      <c r="E218" s="453"/>
      <c r="F218" s="455"/>
      <c r="G218" s="453"/>
      <c r="H218" s="453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</row>
    <row r="219" ht="15.75" customHeight="1">
      <c r="A219" s="453"/>
      <c r="B219" s="453"/>
      <c r="C219" s="454"/>
      <c r="D219" s="3"/>
      <c r="E219" s="453"/>
      <c r="F219" s="455"/>
      <c r="G219" s="453"/>
      <c r="H219" s="453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</row>
    <row r="220" ht="15.75" customHeight="1">
      <c r="A220" s="453"/>
      <c r="B220" s="453"/>
      <c r="C220" s="454"/>
      <c r="D220" s="3"/>
      <c r="E220" s="453"/>
      <c r="F220" s="455"/>
      <c r="G220" s="453"/>
      <c r="H220" s="453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</row>
    <row r="221" ht="15.75" customHeight="1">
      <c r="A221" s="453"/>
      <c r="B221" s="453"/>
      <c r="C221" s="454"/>
      <c r="D221" s="3"/>
      <c r="E221" s="453"/>
      <c r="F221" s="455"/>
      <c r="G221" s="453"/>
      <c r="H221" s="453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</row>
    <row r="222" ht="15.75" customHeight="1">
      <c r="A222" s="453"/>
      <c r="B222" s="453"/>
      <c r="C222" s="454"/>
      <c r="D222" s="3"/>
      <c r="E222" s="453"/>
      <c r="F222" s="455"/>
      <c r="G222" s="453"/>
      <c r="H222" s="453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</row>
    <row r="223" ht="15.75" customHeight="1">
      <c r="A223" s="453"/>
      <c r="B223" s="453"/>
      <c r="C223" s="454"/>
      <c r="D223" s="3"/>
      <c r="E223" s="453"/>
      <c r="F223" s="455"/>
      <c r="G223" s="453"/>
      <c r="H223" s="453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</row>
    <row r="224" ht="15.75" customHeight="1">
      <c r="A224" s="453"/>
      <c r="B224" s="453"/>
      <c r="C224" s="454"/>
      <c r="D224" s="3"/>
      <c r="E224" s="453"/>
      <c r="F224" s="455"/>
      <c r="G224" s="453"/>
      <c r="H224" s="453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</row>
    <row r="225" ht="15.75" customHeight="1">
      <c r="A225" s="453"/>
      <c r="B225" s="453"/>
      <c r="C225" s="454"/>
      <c r="D225" s="3"/>
      <c r="E225" s="453"/>
      <c r="F225" s="455"/>
      <c r="G225" s="453"/>
      <c r="H225" s="453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</row>
    <row r="226" ht="15.75" customHeight="1">
      <c r="A226" s="453"/>
      <c r="B226" s="453"/>
      <c r="C226" s="454"/>
      <c r="D226" s="3"/>
      <c r="E226" s="453"/>
      <c r="F226" s="455"/>
      <c r="G226" s="453"/>
      <c r="H226" s="453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</row>
    <row r="227" ht="15.75" customHeight="1">
      <c r="A227" s="453"/>
      <c r="B227" s="453"/>
      <c r="C227" s="454"/>
      <c r="D227" s="3"/>
      <c r="E227" s="453"/>
      <c r="F227" s="455"/>
      <c r="G227" s="453"/>
      <c r="H227" s="453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</row>
    <row r="228" ht="15.75" customHeight="1">
      <c r="A228" s="453"/>
      <c r="B228" s="453"/>
      <c r="C228" s="454"/>
      <c r="D228" s="3"/>
      <c r="E228" s="453"/>
      <c r="F228" s="455"/>
      <c r="G228" s="453"/>
      <c r="H228" s="453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</row>
    <row r="229" ht="15.75" customHeight="1">
      <c r="A229" s="453"/>
      <c r="B229" s="453"/>
      <c r="C229" s="454"/>
      <c r="D229" s="3"/>
      <c r="E229" s="453"/>
      <c r="F229" s="455"/>
      <c r="G229" s="453"/>
      <c r="H229" s="453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</row>
    <row r="230" ht="15.75" customHeight="1">
      <c r="A230" s="453"/>
      <c r="B230" s="453"/>
      <c r="C230" s="454"/>
      <c r="D230" s="3"/>
      <c r="E230" s="453"/>
      <c r="F230" s="455"/>
      <c r="G230" s="453"/>
      <c r="H230" s="453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</row>
    <row r="231" ht="15.75" customHeight="1">
      <c r="A231" s="453"/>
      <c r="B231" s="453"/>
      <c r="C231" s="454"/>
      <c r="D231" s="3"/>
      <c r="E231" s="453"/>
      <c r="F231" s="455"/>
      <c r="G231" s="453"/>
      <c r="H231" s="453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</row>
    <row r="232" ht="15.75" customHeight="1">
      <c r="A232" s="453"/>
      <c r="B232" s="453"/>
      <c r="C232" s="454"/>
      <c r="D232" s="3"/>
      <c r="E232" s="453"/>
      <c r="F232" s="455"/>
      <c r="G232" s="453"/>
      <c r="H232" s="453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</row>
    <row r="233" ht="15.75" customHeight="1">
      <c r="A233" s="453"/>
      <c r="B233" s="453"/>
      <c r="C233" s="454"/>
      <c r="D233" s="3"/>
      <c r="E233" s="453"/>
      <c r="F233" s="455"/>
      <c r="G233" s="453"/>
      <c r="H233" s="453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</row>
    <row r="234" ht="15.75" customHeight="1">
      <c r="A234" s="453"/>
      <c r="B234" s="453"/>
      <c r="C234" s="454"/>
      <c r="D234" s="3"/>
      <c r="E234" s="453"/>
      <c r="F234" s="455"/>
      <c r="G234" s="453"/>
      <c r="H234" s="453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</row>
    <row r="235" ht="15.75" customHeight="1">
      <c r="A235" s="453"/>
      <c r="B235" s="453"/>
      <c r="C235" s="454"/>
      <c r="D235" s="3"/>
      <c r="E235" s="453"/>
      <c r="F235" s="455"/>
      <c r="G235" s="453"/>
      <c r="H235" s="453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</row>
    <row r="236" ht="15.75" customHeight="1">
      <c r="A236" s="453"/>
      <c r="B236" s="453"/>
      <c r="C236" s="454"/>
      <c r="D236" s="3"/>
      <c r="E236" s="453"/>
      <c r="F236" s="455"/>
      <c r="G236" s="453"/>
      <c r="H236" s="453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</row>
    <row r="237" ht="15.75" customHeight="1">
      <c r="A237" s="453"/>
      <c r="B237" s="453"/>
      <c r="C237" s="454"/>
      <c r="D237" s="3"/>
      <c r="E237" s="453"/>
      <c r="F237" s="455"/>
      <c r="G237" s="453"/>
      <c r="H237" s="453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</row>
    <row r="238" ht="15.75" customHeight="1">
      <c r="A238" s="453"/>
      <c r="B238" s="453"/>
      <c r="C238" s="454"/>
      <c r="D238" s="3"/>
      <c r="E238" s="453"/>
      <c r="F238" s="455"/>
      <c r="G238" s="453"/>
      <c r="H238" s="453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</row>
    <row r="239" ht="15.75" customHeight="1">
      <c r="A239" s="453"/>
      <c r="B239" s="453"/>
      <c r="C239" s="454"/>
      <c r="D239" s="3"/>
      <c r="E239" s="453"/>
      <c r="F239" s="455"/>
      <c r="G239" s="453"/>
      <c r="H239" s="453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</row>
    <row r="240" ht="15.75" customHeight="1">
      <c r="A240" s="453"/>
      <c r="B240" s="453"/>
      <c r="C240" s="454"/>
      <c r="D240" s="3"/>
      <c r="E240" s="453"/>
      <c r="F240" s="455"/>
      <c r="G240" s="453"/>
      <c r="H240" s="453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</row>
    <row r="241" ht="15.75" customHeight="1">
      <c r="A241" s="453"/>
      <c r="B241" s="453"/>
      <c r="C241" s="454"/>
      <c r="D241" s="3"/>
      <c r="E241" s="453"/>
      <c r="F241" s="455"/>
      <c r="G241" s="453"/>
      <c r="H241" s="453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</row>
    <row r="242" ht="15.75" customHeight="1">
      <c r="A242" s="453"/>
      <c r="B242" s="453"/>
      <c r="C242" s="454"/>
      <c r="D242" s="3"/>
      <c r="E242" s="453"/>
      <c r="F242" s="455"/>
      <c r="G242" s="453"/>
      <c r="H242" s="453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</row>
    <row r="243" ht="15.75" customHeight="1">
      <c r="A243" s="453"/>
      <c r="B243" s="453"/>
      <c r="C243" s="454"/>
      <c r="D243" s="3"/>
      <c r="E243" s="453"/>
      <c r="F243" s="455"/>
      <c r="G243" s="453"/>
      <c r="H243" s="453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</row>
    <row r="244" ht="15.75" customHeight="1">
      <c r="A244" s="453"/>
      <c r="B244" s="453"/>
      <c r="C244" s="454"/>
      <c r="D244" s="3"/>
      <c r="E244" s="453"/>
      <c r="F244" s="455"/>
      <c r="G244" s="453"/>
      <c r="H244" s="453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</row>
    <row r="245" ht="15.75" customHeight="1">
      <c r="A245" s="453"/>
      <c r="B245" s="453"/>
      <c r="C245" s="454"/>
      <c r="D245" s="3"/>
      <c r="E245" s="453"/>
      <c r="F245" s="455"/>
      <c r="G245" s="453"/>
      <c r="H245" s="453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</row>
    <row r="246" ht="15.75" customHeight="1">
      <c r="A246" s="453"/>
      <c r="B246" s="453"/>
      <c r="C246" s="454"/>
      <c r="D246" s="3"/>
      <c r="E246" s="453"/>
      <c r="F246" s="455"/>
      <c r="G246" s="453"/>
      <c r="H246" s="453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</row>
    <row r="247" ht="15.75" customHeight="1">
      <c r="A247" s="453"/>
      <c r="B247" s="453"/>
      <c r="C247" s="454"/>
      <c r="D247" s="3"/>
      <c r="E247" s="453"/>
      <c r="F247" s="455"/>
      <c r="G247" s="453"/>
      <c r="H247" s="453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</row>
    <row r="248" ht="15.75" customHeight="1">
      <c r="A248" s="453"/>
      <c r="B248" s="453"/>
      <c r="C248" s="454"/>
      <c r="D248" s="3"/>
      <c r="E248" s="453"/>
      <c r="F248" s="455"/>
      <c r="G248" s="453"/>
      <c r="H248" s="453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</row>
    <row r="249" ht="15.75" customHeight="1">
      <c r="A249" s="453"/>
      <c r="B249" s="453"/>
      <c r="C249" s="454"/>
      <c r="D249" s="3"/>
      <c r="E249" s="453"/>
      <c r="F249" s="455"/>
      <c r="G249" s="453"/>
      <c r="H249" s="453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</row>
    <row r="250" ht="15.75" customHeight="1">
      <c r="A250" s="453"/>
      <c r="B250" s="453"/>
      <c r="C250" s="454"/>
      <c r="D250" s="3"/>
      <c r="E250" s="453"/>
      <c r="F250" s="455"/>
      <c r="G250" s="453"/>
      <c r="H250" s="453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</row>
    <row r="251" ht="15.75" customHeight="1">
      <c r="A251" s="453"/>
      <c r="B251" s="453"/>
      <c r="C251" s="454"/>
      <c r="D251" s="3"/>
      <c r="E251" s="453"/>
      <c r="F251" s="455"/>
      <c r="G251" s="453"/>
      <c r="H251" s="453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</row>
    <row r="252" ht="15.75" customHeight="1">
      <c r="A252" s="453"/>
      <c r="B252" s="453"/>
      <c r="C252" s="454"/>
      <c r="D252" s="3"/>
      <c r="E252" s="453"/>
      <c r="F252" s="455"/>
      <c r="G252" s="453"/>
      <c r="H252" s="453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</row>
    <row r="253" ht="15.75" customHeight="1">
      <c r="A253" s="453"/>
      <c r="B253" s="453"/>
      <c r="C253" s="454"/>
      <c r="D253" s="3"/>
      <c r="E253" s="453"/>
      <c r="F253" s="455"/>
      <c r="G253" s="453"/>
      <c r="H253" s="453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</row>
    <row r="254" ht="15.75" customHeight="1">
      <c r="A254" s="453"/>
      <c r="B254" s="453"/>
      <c r="C254" s="454"/>
      <c r="D254" s="3"/>
      <c r="E254" s="453"/>
      <c r="F254" s="455"/>
      <c r="G254" s="453"/>
      <c r="H254" s="453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</row>
    <row r="255" ht="15.75" customHeight="1">
      <c r="A255" s="453"/>
      <c r="B255" s="453"/>
      <c r="C255" s="454"/>
      <c r="D255" s="3"/>
      <c r="E255" s="453"/>
      <c r="F255" s="455"/>
      <c r="G255" s="453"/>
      <c r="H255" s="453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</row>
    <row r="256" ht="15.75" customHeight="1">
      <c r="A256" s="453"/>
      <c r="B256" s="453"/>
      <c r="C256" s="454"/>
      <c r="D256" s="3"/>
      <c r="E256" s="453"/>
      <c r="F256" s="455"/>
      <c r="G256" s="453"/>
      <c r="H256" s="453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</row>
    <row r="257" ht="15.75" customHeight="1">
      <c r="A257" s="453"/>
      <c r="B257" s="453"/>
      <c r="C257" s="454"/>
      <c r="D257" s="3"/>
      <c r="E257" s="453"/>
      <c r="F257" s="455"/>
      <c r="G257" s="453"/>
      <c r="H257" s="453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</row>
    <row r="258" ht="15.75" customHeight="1">
      <c r="A258" s="453"/>
      <c r="B258" s="453"/>
      <c r="C258" s="454"/>
      <c r="D258" s="3"/>
      <c r="E258" s="453"/>
      <c r="F258" s="455"/>
      <c r="G258" s="453"/>
      <c r="H258" s="453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</row>
    <row r="259" ht="15.75" customHeight="1">
      <c r="A259" s="453"/>
      <c r="B259" s="453"/>
      <c r="C259" s="454"/>
      <c r="D259" s="3"/>
      <c r="E259" s="453"/>
      <c r="F259" s="455"/>
      <c r="G259" s="453"/>
      <c r="H259" s="453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</row>
    <row r="260" ht="15.75" customHeight="1">
      <c r="A260" s="453"/>
      <c r="B260" s="453"/>
      <c r="C260" s="454"/>
      <c r="D260" s="3"/>
      <c r="E260" s="453"/>
      <c r="F260" s="455"/>
      <c r="G260" s="453"/>
      <c r="H260" s="453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</row>
    <row r="261" ht="15.75" customHeight="1">
      <c r="A261" s="453"/>
      <c r="B261" s="453"/>
      <c r="C261" s="454"/>
      <c r="D261" s="3"/>
      <c r="E261" s="453"/>
      <c r="F261" s="455"/>
      <c r="G261" s="453"/>
      <c r="H261" s="453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</row>
    <row r="262" ht="15.75" customHeight="1">
      <c r="A262" s="453"/>
      <c r="B262" s="453"/>
      <c r="C262" s="454"/>
      <c r="D262" s="3"/>
      <c r="E262" s="453"/>
      <c r="F262" s="455"/>
      <c r="G262" s="453"/>
      <c r="H262" s="453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</row>
    <row r="263" ht="15.75" customHeight="1">
      <c r="A263" s="453"/>
      <c r="B263" s="453"/>
      <c r="C263" s="454"/>
      <c r="D263" s="3"/>
      <c r="E263" s="453"/>
      <c r="F263" s="455"/>
      <c r="G263" s="453"/>
      <c r="H263" s="453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</row>
    <row r="264" ht="15.75" customHeight="1">
      <c r="A264" s="453"/>
      <c r="B264" s="453"/>
      <c r="C264" s="454"/>
      <c r="D264" s="3"/>
      <c r="E264" s="453"/>
      <c r="F264" s="455"/>
      <c r="G264" s="453"/>
      <c r="H264" s="453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</row>
    <row r="265" ht="15.75" customHeight="1">
      <c r="A265" s="453"/>
      <c r="B265" s="453"/>
      <c r="C265" s="454"/>
      <c r="D265" s="3"/>
      <c r="E265" s="453"/>
      <c r="F265" s="455"/>
      <c r="G265" s="453"/>
      <c r="H265" s="453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</row>
    <row r="266" ht="15.75" customHeight="1">
      <c r="A266" s="453"/>
      <c r="B266" s="453"/>
      <c r="C266" s="454"/>
      <c r="D266" s="3"/>
      <c r="E266" s="453"/>
      <c r="F266" s="455"/>
      <c r="G266" s="453"/>
      <c r="H266" s="453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</row>
    <row r="267" ht="15.75" customHeight="1">
      <c r="A267" s="453"/>
      <c r="B267" s="453"/>
      <c r="C267" s="454"/>
      <c r="D267" s="3"/>
      <c r="E267" s="453"/>
      <c r="F267" s="455"/>
      <c r="G267" s="453"/>
      <c r="H267" s="453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</row>
    <row r="268" ht="15.75" customHeight="1">
      <c r="A268" s="453"/>
      <c r="B268" s="453"/>
      <c r="C268" s="454"/>
      <c r="D268" s="3"/>
      <c r="E268" s="453"/>
      <c r="F268" s="455"/>
      <c r="G268" s="453"/>
      <c r="H268" s="453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</row>
    <row r="269" ht="15.75" customHeight="1">
      <c r="A269" s="453"/>
      <c r="B269" s="453"/>
      <c r="C269" s="454"/>
      <c r="D269" s="3"/>
      <c r="E269" s="453"/>
      <c r="F269" s="455"/>
      <c r="G269" s="453"/>
      <c r="H269" s="453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</row>
    <row r="270" ht="15.75" customHeight="1">
      <c r="A270" s="453"/>
      <c r="B270" s="453"/>
      <c r="C270" s="454"/>
      <c r="D270" s="3"/>
      <c r="E270" s="453"/>
      <c r="F270" s="455"/>
      <c r="G270" s="453"/>
      <c r="H270" s="453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</row>
    <row r="271" ht="15.75" customHeight="1">
      <c r="A271" s="453"/>
      <c r="B271" s="453"/>
      <c r="C271" s="454"/>
      <c r="D271" s="3"/>
      <c r="E271" s="453"/>
      <c r="F271" s="455"/>
      <c r="G271" s="453"/>
      <c r="H271" s="453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</row>
    <row r="272" ht="15.75" customHeight="1">
      <c r="A272" s="453"/>
      <c r="B272" s="453"/>
      <c r="C272" s="454"/>
      <c r="D272" s="3"/>
      <c r="E272" s="453"/>
      <c r="F272" s="455"/>
      <c r="G272" s="453"/>
      <c r="H272" s="453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</row>
    <row r="273" ht="15.75" customHeight="1">
      <c r="A273" s="453"/>
      <c r="B273" s="453"/>
      <c r="C273" s="454"/>
      <c r="D273" s="3"/>
      <c r="E273" s="453"/>
      <c r="F273" s="455"/>
      <c r="G273" s="453"/>
      <c r="H273" s="453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</row>
    <row r="274" ht="15.75" customHeight="1">
      <c r="A274" s="453"/>
      <c r="B274" s="453"/>
      <c r="C274" s="454"/>
      <c r="D274" s="3"/>
      <c r="E274" s="453"/>
      <c r="F274" s="455"/>
      <c r="G274" s="453"/>
      <c r="H274" s="453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</row>
    <row r="275" ht="15.75" customHeight="1">
      <c r="A275" s="453"/>
      <c r="B275" s="453"/>
      <c r="C275" s="454"/>
      <c r="D275" s="3"/>
      <c r="E275" s="453"/>
      <c r="F275" s="455"/>
      <c r="G275" s="453"/>
      <c r="H275" s="453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</row>
    <row r="276" ht="15.75" customHeight="1">
      <c r="A276" s="453"/>
      <c r="B276" s="453"/>
      <c r="C276" s="454"/>
      <c r="D276" s="3"/>
      <c r="E276" s="453"/>
      <c r="F276" s="455"/>
      <c r="G276" s="453"/>
      <c r="H276" s="453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</row>
    <row r="277" ht="15.75" customHeight="1">
      <c r="A277" s="453"/>
      <c r="B277" s="453"/>
      <c r="C277" s="454"/>
      <c r="D277" s="3"/>
      <c r="E277" s="453"/>
      <c r="F277" s="455"/>
      <c r="G277" s="453"/>
      <c r="H277" s="453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</row>
    <row r="278" ht="15.75" customHeight="1">
      <c r="A278" s="453"/>
      <c r="B278" s="453"/>
      <c r="C278" s="454"/>
      <c r="D278" s="3"/>
      <c r="E278" s="453"/>
      <c r="F278" s="455"/>
      <c r="G278" s="453"/>
      <c r="H278" s="453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</row>
    <row r="279" ht="15.75" customHeight="1">
      <c r="A279" s="453"/>
      <c r="B279" s="453"/>
      <c r="C279" s="454"/>
      <c r="D279" s="3"/>
      <c r="E279" s="453"/>
      <c r="F279" s="455"/>
      <c r="G279" s="453"/>
      <c r="H279" s="453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</row>
    <row r="280" ht="15.75" customHeight="1">
      <c r="A280" s="453"/>
      <c r="B280" s="453"/>
      <c r="C280" s="454"/>
      <c r="D280" s="3"/>
      <c r="E280" s="453"/>
      <c r="F280" s="455"/>
      <c r="G280" s="453"/>
      <c r="H280" s="453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</row>
    <row r="281" ht="15.75" customHeight="1">
      <c r="A281" s="453"/>
      <c r="B281" s="453"/>
      <c r="C281" s="454"/>
      <c r="D281" s="3"/>
      <c r="E281" s="453"/>
      <c r="F281" s="455"/>
      <c r="G281" s="453"/>
      <c r="H281" s="453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</row>
    <row r="282" ht="15.75" customHeight="1">
      <c r="A282" s="453"/>
      <c r="B282" s="453"/>
      <c r="C282" s="454"/>
      <c r="D282" s="3"/>
      <c r="E282" s="453"/>
      <c r="F282" s="455"/>
      <c r="G282" s="453"/>
      <c r="H282" s="453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</row>
    <row r="283" ht="15.75" customHeight="1">
      <c r="A283" s="453"/>
      <c r="B283" s="453"/>
      <c r="C283" s="454"/>
      <c r="D283" s="3"/>
      <c r="E283" s="453"/>
      <c r="F283" s="455"/>
      <c r="G283" s="453"/>
      <c r="H283" s="453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</row>
    <row r="284" ht="15.75" customHeight="1">
      <c r="A284" s="453"/>
      <c r="B284" s="453"/>
      <c r="C284" s="454"/>
      <c r="D284" s="3"/>
      <c r="E284" s="453"/>
      <c r="F284" s="455"/>
      <c r="G284" s="453"/>
      <c r="H284" s="453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</row>
    <row r="285" ht="15.75" customHeight="1">
      <c r="A285" s="453"/>
      <c r="B285" s="453"/>
      <c r="C285" s="454"/>
      <c r="D285" s="3"/>
      <c r="E285" s="453"/>
      <c r="F285" s="455"/>
      <c r="G285" s="453"/>
      <c r="H285" s="453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</row>
    <row r="286" ht="15.75" customHeight="1">
      <c r="A286" s="453"/>
      <c r="B286" s="453"/>
      <c r="C286" s="454"/>
      <c r="D286" s="3"/>
      <c r="E286" s="453"/>
      <c r="F286" s="455"/>
      <c r="G286" s="453"/>
      <c r="H286" s="453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</row>
    <row r="287" ht="15.75" customHeight="1">
      <c r="A287" s="453"/>
      <c r="B287" s="453"/>
      <c r="C287" s="454"/>
      <c r="D287" s="3"/>
      <c r="E287" s="453"/>
      <c r="F287" s="455"/>
      <c r="G287" s="453"/>
      <c r="H287" s="453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</row>
    <row r="288" ht="15.75" customHeight="1">
      <c r="A288" s="453"/>
      <c r="B288" s="453"/>
      <c r="C288" s="454"/>
      <c r="D288" s="3"/>
      <c r="E288" s="453"/>
      <c r="F288" s="455"/>
      <c r="G288" s="453"/>
      <c r="H288" s="453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</row>
    <row r="289" ht="15.75" customHeight="1">
      <c r="A289" s="453"/>
      <c r="B289" s="453"/>
      <c r="C289" s="454"/>
      <c r="D289" s="3"/>
      <c r="E289" s="453"/>
      <c r="F289" s="455"/>
      <c r="G289" s="453"/>
      <c r="H289" s="453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</row>
    <row r="290" ht="15.75" customHeight="1">
      <c r="A290" s="453"/>
      <c r="B290" s="453"/>
      <c r="C290" s="454"/>
      <c r="D290" s="3"/>
      <c r="E290" s="453"/>
      <c r="F290" s="455"/>
      <c r="G290" s="453"/>
      <c r="H290" s="453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</row>
    <row r="291" ht="15.75" customHeight="1">
      <c r="A291" s="453"/>
      <c r="B291" s="453"/>
      <c r="C291" s="454"/>
      <c r="D291" s="3"/>
      <c r="E291" s="453"/>
      <c r="F291" s="455"/>
      <c r="G291" s="453"/>
      <c r="H291" s="453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</row>
    <row r="292" ht="15.75" customHeight="1">
      <c r="A292" s="453"/>
      <c r="B292" s="453"/>
      <c r="C292" s="454"/>
      <c r="D292" s="3"/>
      <c r="E292" s="453"/>
      <c r="F292" s="455"/>
      <c r="G292" s="453"/>
      <c r="H292" s="453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</row>
    <row r="293" ht="15.75" customHeight="1">
      <c r="A293" s="453"/>
      <c r="B293" s="453"/>
      <c r="C293" s="454"/>
      <c r="D293" s="3"/>
      <c r="E293" s="453"/>
      <c r="F293" s="455"/>
      <c r="G293" s="453"/>
      <c r="H293" s="453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</row>
    <row r="294" ht="15.75" customHeight="1">
      <c r="C294" s="533"/>
      <c r="F294" s="533"/>
    </row>
    <row r="295" ht="15.75" customHeight="1">
      <c r="C295" s="533"/>
      <c r="F295" s="533"/>
    </row>
    <row r="296" ht="15.75" customHeight="1">
      <c r="C296" s="533"/>
      <c r="F296" s="533"/>
    </row>
    <row r="297" ht="15.75" customHeight="1">
      <c r="C297" s="533"/>
      <c r="F297" s="533"/>
    </row>
    <row r="298" ht="15.75" customHeight="1">
      <c r="C298" s="533"/>
      <c r="F298" s="533"/>
    </row>
    <row r="299" ht="15.75" customHeight="1">
      <c r="C299" s="533"/>
      <c r="F299" s="533"/>
    </row>
    <row r="300" ht="15.75" customHeight="1">
      <c r="C300" s="533"/>
      <c r="F300" s="533"/>
    </row>
    <row r="301" ht="15.75" customHeight="1">
      <c r="C301" s="533"/>
      <c r="F301" s="533"/>
    </row>
    <row r="302" ht="15.75" customHeight="1">
      <c r="C302" s="533"/>
      <c r="F302" s="533"/>
    </row>
    <row r="303" ht="15.75" customHeight="1">
      <c r="C303" s="533"/>
      <c r="F303" s="533"/>
    </row>
    <row r="304" ht="15.75" customHeight="1">
      <c r="C304" s="533"/>
      <c r="F304" s="533"/>
    </row>
    <row r="305" ht="15.75" customHeight="1">
      <c r="C305" s="533"/>
      <c r="F305" s="533"/>
    </row>
    <row r="306" ht="15.75" customHeight="1">
      <c r="C306" s="533"/>
      <c r="F306" s="533"/>
    </row>
    <row r="307" ht="15.75" customHeight="1">
      <c r="C307" s="533"/>
      <c r="F307" s="533"/>
    </row>
    <row r="308" ht="15.75" customHeight="1">
      <c r="C308" s="533"/>
      <c r="F308" s="533"/>
    </row>
    <row r="309" ht="15.75" customHeight="1">
      <c r="C309" s="533"/>
      <c r="F309" s="533"/>
    </row>
    <row r="310" ht="15.75" customHeight="1">
      <c r="C310" s="533"/>
      <c r="F310" s="533"/>
    </row>
    <row r="311" ht="15.75" customHeight="1">
      <c r="C311" s="533"/>
      <c r="F311" s="533"/>
    </row>
    <row r="312" ht="15.75" customHeight="1">
      <c r="C312" s="533"/>
      <c r="F312" s="533"/>
    </row>
    <row r="313" ht="15.75" customHeight="1">
      <c r="C313" s="533"/>
      <c r="F313" s="533"/>
    </row>
    <row r="314" ht="15.75" customHeight="1">
      <c r="C314" s="533"/>
      <c r="F314" s="533"/>
    </row>
    <row r="315" ht="15.75" customHeight="1">
      <c r="C315" s="533"/>
      <c r="F315" s="533"/>
    </row>
    <row r="316" ht="15.75" customHeight="1">
      <c r="C316" s="533"/>
      <c r="F316" s="533"/>
    </row>
    <row r="317" ht="15.75" customHeight="1">
      <c r="C317" s="533"/>
      <c r="F317" s="533"/>
    </row>
    <row r="318" ht="15.75" customHeight="1">
      <c r="C318" s="533"/>
      <c r="F318" s="533"/>
    </row>
    <row r="319" ht="15.75" customHeight="1">
      <c r="C319" s="533"/>
      <c r="F319" s="533"/>
    </row>
    <row r="320" ht="15.75" customHeight="1">
      <c r="C320" s="533"/>
      <c r="F320" s="533"/>
    </row>
    <row r="321" ht="15.75" customHeight="1">
      <c r="C321" s="533"/>
      <c r="F321" s="533"/>
    </row>
    <row r="322" ht="15.75" customHeight="1">
      <c r="C322" s="533"/>
      <c r="F322" s="533"/>
    </row>
    <row r="323" ht="15.75" customHeight="1">
      <c r="C323" s="533"/>
      <c r="F323" s="533"/>
    </row>
    <row r="324" ht="15.75" customHeight="1">
      <c r="C324" s="533"/>
      <c r="F324" s="533"/>
    </row>
    <row r="325" ht="15.75" customHeight="1">
      <c r="C325" s="533"/>
      <c r="F325" s="533"/>
    </row>
    <row r="326" ht="15.75" customHeight="1">
      <c r="C326" s="533"/>
      <c r="F326" s="533"/>
    </row>
    <row r="327" ht="15.75" customHeight="1">
      <c r="C327" s="533"/>
      <c r="F327" s="533"/>
    </row>
    <row r="328" ht="15.75" customHeight="1">
      <c r="C328" s="533"/>
      <c r="F328" s="533"/>
    </row>
    <row r="329" ht="15.75" customHeight="1">
      <c r="C329" s="533"/>
      <c r="F329" s="533"/>
    </row>
    <row r="330" ht="15.75" customHeight="1">
      <c r="C330" s="533"/>
      <c r="F330" s="533"/>
    </row>
    <row r="331" ht="15.75" customHeight="1">
      <c r="C331" s="533"/>
      <c r="F331" s="533"/>
    </row>
    <row r="332" ht="15.75" customHeight="1">
      <c r="C332" s="533"/>
      <c r="F332" s="533"/>
    </row>
    <row r="333" ht="15.75" customHeight="1">
      <c r="C333" s="533"/>
      <c r="F333" s="533"/>
    </row>
    <row r="334" ht="15.75" customHeight="1">
      <c r="C334" s="533"/>
      <c r="F334" s="533"/>
    </row>
    <row r="335" ht="15.75" customHeight="1">
      <c r="C335" s="533"/>
      <c r="F335" s="533"/>
    </row>
    <row r="336" ht="15.75" customHeight="1">
      <c r="C336" s="533"/>
      <c r="F336" s="533"/>
    </row>
    <row r="337" ht="15.75" customHeight="1">
      <c r="C337" s="533"/>
      <c r="F337" s="533"/>
    </row>
    <row r="338" ht="15.75" customHeight="1">
      <c r="C338" s="533"/>
      <c r="F338" s="533"/>
    </row>
    <row r="339" ht="15.75" customHeight="1">
      <c r="C339" s="533"/>
      <c r="F339" s="533"/>
    </row>
    <row r="340" ht="15.75" customHeight="1">
      <c r="C340" s="533"/>
      <c r="F340" s="533"/>
    </row>
    <row r="341" ht="15.75" customHeight="1">
      <c r="C341" s="533"/>
      <c r="F341" s="533"/>
    </row>
    <row r="342" ht="15.75" customHeight="1">
      <c r="C342" s="533"/>
      <c r="F342" s="533"/>
    </row>
    <row r="343" ht="15.75" customHeight="1">
      <c r="C343" s="533"/>
      <c r="F343" s="533"/>
    </row>
    <row r="344" ht="15.75" customHeight="1">
      <c r="C344" s="533"/>
      <c r="F344" s="533"/>
    </row>
    <row r="345" ht="15.75" customHeight="1">
      <c r="C345" s="533"/>
      <c r="F345" s="533"/>
    </row>
    <row r="346" ht="15.75" customHeight="1">
      <c r="C346" s="533"/>
      <c r="F346" s="533"/>
    </row>
    <row r="347" ht="15.75" customHeight="1">
      <c r="C347" s="533"/>
      <c r="F347" s="533"/>
    </row>
    <row r="348" ht="15.75" customHeight="1">
      <c r="C348" s="533"/>
      <c r="F348" s="533"/>
    </row>
    <row r="349" ht="15.75" customHeight="1">
      <c r="C349" s="533"/>
      <c r="F349" s="533"/>
    </row>
    <row r="350" ht="15.75" customHeight="1">
      <c r="C350" s="533"/>
      <c r="F350" s="533"/>
    </row>
    <row r="351" ht="15.75" customHeight="1">
      <c r="C351" s="533"/>
      <c r="F351" s="533"/>
    </row>
    <row r="352" ht="15.75" customHeight="1">
      <c r="C352" s="533"/>
      <c r="F352" s="533"/>
    </row>
    <row r="353" ht="15.75" customHeight="1">
      <c r="C353" s="533"/>
      <c r="F353" s="533"/>
    </row>
    <row r="354" ht="15.75" customHeight="1">
      <c r="C354" s="533"/>
      <c r="F354" s="533"/>
    </row>
    <row r="355" ht="15.75" customHeight="1">
      <c r="C355" s="533"/>
      <c r="F355" s="533"/>
    </row>
    <row r="356" ht="15.75" customHeight="1">
      <c r="C356" s="533"/>
      <c r="F356" s="533"/>
    </row>
    <row r="357" ht="15.75" customHeight="1">
      <c r="C357" s="533"/>
      <c r="F357" s="533"/>
    </row>
    <row r="358" ht="15.75" customHeight="1">
      <c r="C358" s="533"/>
      <c r="F358" s="533"/>
    </row>
    <row r="359" ht="15.75" customHeight="1">
      <c r="C359" s="533"/>
      <c r="F359" s="533"/>
    </row>
    <row r="360" ht="15.75" customHeight="1">
      <c r="C360" s="533"/>
      <c r="F360" s="533"/>
    </row>
    <row r="361" ht="15.75" customHeight="1">
      <c r="C361" s="533"/>
      <c r="F361" s="533"/>
    </row>
    <row r="362" ht="15.75" customHeight="1">
      <c r="C362" s="533"/>
      <c r="F362" s="533"/>
    </row>
    <row r="363" ht="15.75" customHeight="1">
      <c r="C363" s="533"/>
      <c r="F363" s="533"/>
    </row>
    <row r="364" ht="15.75" customHeight="1">
      <c r="C364" s="533"/>
      <c r="F364" s="533"/>
    </row>
    <row r="365" ht="15.75" customHeight="1">
      <c r="C365" s="533"/>
      <c r="F365" s="533"/>
    </row>
    <row r="366" ht="15.75" customHeight="1">
      <c r="C366" s="533"/>
      <c r="F366" s="533"/>
    </row>
    <row r="367" ht="15.75" customHeight="1">
      <c r="C367" s="533"/>
      <c r="F367" s="533"/>
    </row>
    <row r="368" ht="15.75" customHeight="1">
      <c r="C368" s="533"/>
      <c r="F368" s="533"/>
    </row>
    <row r="369" ht="15.75" customHeight="1">
      <c r="C369" s="533"/>
      <c r="F369" s="533"/>
    </row>
    <row r="370" ht="15.75" customHeight="1">
      <c r="C370" s="533"/>
      <c r="F370" s="533"/>
    </row>
    <row r="371" ht="15.75" customHeight="1">
      <c r="C371" s="533"/>
      <c r="F371" s="533"/>
    </row>
    <row r="372" ht="15.75" customHeight="1">
      <c r="C372" s="533"/>
      <c r="F372" s="533"/>
    </row>
    <row r="373" ht="15.75" customHeight="1">
      <c r="C373" s="533"/>
      <c r="F373" s="533"/>
    </row>
    <row r="374" ht="15.75" customHeight="1">
      <c r="C374" s="533"/>
      <c r="F374" s="533"/>
    </row>
    <row r="375" ht="15.75" customHeight="1">
      <c r="C375" s="533"/>
      <c r="F375" s="533"/>
    </row>
    <row r="376" ht="15.75" customHeight="1">
      <c r="C376" s="533"/>
      <c r="F376" s="533"/>
    </row>
    <row r="377" ht="15.75" customHeight="1">
      <c r="C377" s="533"/>
      <c r="F377" s="533"/>
    </row>
    <row r="378" ht="15.75" customHeight="1">
      <c r="C378" s="533"/>
      <c r="F378" s="533"/>
    </row>
    <row r="379" ht="15.75" customHeight="1">
      <c r="C379" s="533"/>
      <c r="F379" s="533"/>
    </row>
    <row r="380" ht="15.75" customHeight="1">
      <c r="C380" s="533"/>
      <c r="F380" s="533"/>
    </row>
    <row r="381" ht="15.75" customHeight="1">
      <c r="C381" s="533"/>
      <c r="F381" s="533"/>
    </row>
    <row r="382" ht="15.75" customHeight="1">
      <c r="C382" s="533"/>
      <c r="F382" s="533"/>
    </row>
    <row r="383" ht="15.75" customHeight="1">
      <c r="C383" s="533"/>
      <c r="F383" s="533"/>
    </row>
    <row r="384" ht="15.75" customHeight="1">
      <c r="C384" s="533"/>
      <c r="F384" s="533"/>
    </row>
    <row r="385" ht="15.75" customHeight="1">
      <c r="C385" s="533"/>
      <c r="F385" s="533"/>
    </row>
    <row r="386" ht="15.75" customHeight="1">
      <c r="C386" s="533"/>
      <c r="F386" s="533"/>
    </row>
    <row r="387" ht="15.75" customHeight="1">
      <c r="C387" s="533"/>
      <c r="F387" s="533"/>
    </row>
    <row r="388" ht="15.75" customHeight="1">
      <c r="C388" s="533"/>
      <c r="F388" s="533"/>
    </row>
    <row r="389" ht="15.75" customHeight="1">
      <c r="C389" s="533"/>
      <c r="F389" s="533"/>
    </row>
    <row r="390" ht="15.75" customHeight="1">
      <c r="C390" s="533"/>
      <c r="F390" s="533"/>
    </row>
    <row r="391" ht="15.75" customHeight="1">
      <c r="C391" s="533"/>
      <c r="F391" s="533"/>
    </row>
    <row r="392" ht="15.75" customHeight="1">
      <c r="C392" s="533"/>
      <c r="F392" s="533"/>
    </row>
    <row r="393" ht="15.75" customHeight="1">
      <c r="C393" s="533"/>
      <c r="F393" s="533"/>
    </row>
    <row r="394" ht="15.75" customHeight="1">
      <c r="C394" s="533"/>
      <c r="F394" s="533"/>
    </row>
    <row r="395" ht="15.75" customHeight="1">
      <c r="C395" s="533"/>
      <c r="F395" s="533"/>
    </row>
    <row r="396" ht="15.75" customHeight="1">
      <c r="C396" s="533"/>
      <c r="F396" s="533"/>
    </row>
    <row r="397" ht="15.75" customHeight="1">
      <c r="C397" s="533"/>
      <c r="F397" s="533"/>
    </row>
    <row r="398" ht="15.75" customHeight="1">
      <c r="C398" s="533"/>
      <c r="F398" s="533"/>
    </row>
    <row r="399" ht="15.75" customHeight="1">
      <c r="C399" s="533"/>
      <c r="F399" s="533"/>
    </row>
    <row r="400" ht="15.75" customHeight="1">
      <c r="C400" s="533"/>
      <c r="F400" s="533"/>
    </row>
    <row r="401" ht="15.75" customHeight="1">
      <c r="C401" s="533"/>
      <c r="F401" s="533"/>
    </row>
    <row r="402" ht="15.75" customHeight="1">
      <c r="C402" s="533"/>
      <c r="F402" s="533"/>
    </row>
    <row r="403" ht="15.75" customHeight="1">
      <c r="C403" s="533"/>
      <c r="F403" s="533"/>
    </row>
    <row r="404" ht="15.75" customHeight="1">
      <c r="C404" s="533"/>
      <c r="F404" s="533"/>
    </row>
    <row r="405" ht="15.75" customHeight="1">
      <c r="C405" s="533"/>
      <c r="F405" s="533"/>
    </row>
    <row r="406" ht="15.75" customHeight="1">
      <c r="C406" s="533"/>
      <c r="F406" s="533"/>
    </row>
    <row r="407" ht="15.75" customHeight="1">
      <c r="C407" s="533"/>
      <c r="F407" s="533"/>
    </row>
    <row r="408" ht="15.75" customHeight="1">
      <c r="C408" s="533"/>
      <c r="F408" s="533"/>
    </row>
    <row r="409" ht="15.75" customHeight="1">
      <c r="C409" s="533"/>
      <c r="F409" s="533"/>
    </row>
    <row r="410" ht="15.75" customHeight="1">
      <c r="C410" s="533"/>
      <c r="F410" s="533"/>
    </row>
    <row r="411" ht="15.75" customHeight="1">
      <c r="C411" s="533"/>
      <c r="F411" s="533"/>
    </row>
    <row r="412" ht="15.75" customHeight="1">
      <c r="C412" s="533"/>
      <c r="F412" s="533"/>
    </row>
    <row r="413" ht="15.75" customHeight="1">
      <c r="C413" s="533"/>
      <c r="F413" s="533"/>
    </row>
    <row r="414" ht="15.75" customHeight="1">
      <c r="C414" s="533"/>
      <c r="F414" s="533"/>
    </row>
    <row r="415" ht="15.75" customHeight="1">
      <c r="C415" s="533"/>
      <c r="F415" s="533"/>
    </row>
    <row r="416" ht="15.75" customHeight="1">
      <c r="C416" s="533"/>
      <c r="F416" s="533"/>
    </row>
    <row r="417" ht="15.75" customHeight="1">
      <c r="C417" s="533"/>
      <c r="F417" s="533"/>
    </row>
    <row r="418" ht="15.75" customHeight="1">
      <c r="C418" s="533"/>
      <c r="F418" s="533"/>
    </row>
    <row r="419" ht="15.75" customHeight="1">
      <c r="C419" s="533"/>
      <c r="F419" s="533"/>
    </row>
    <row r="420" ht="15.75" customHeight="1">
      <c r="C420" s="533"/>
      <c r="F420" s="533"/>
    </row>
    <row r="421" ht="15.75" customHeight="1">
      <c r="C421" s="533"/>
      <c r="F421" s="533"/>
    </row>
    <row r="422" ht="15.75" customHeight="1">
      <c r="C422" s="533"/>
      <c r="F422" s="533"/>
    </row>
    <row r="423" ht="15.75" customHeight="1">
      <c r="C423" s="533"/>
      <c r="F423" s="533"/>
    </row>
    <row r="424" ht="15.75" customHeight="1">
      <c r="C424" s="533"/>
      <c r="F424" s="533"/>
    </row>
    <row r="425" ht="15.75" customHeight="1">
      <c r="C425" s="533"/>
      <c r="F425" s="533"/>
    </row>
    <row r="426" ht="15.75" customHeight="1">
      <c r="C426" s="533"/>
      <c r="F426" s="533"/>
    </row>
    <row r="427" ht="15.75" customHeight="1">
      <c r="C427" s="533"/>
      <c r="F427" s="533"/>
    </row>
    <row r="428" ht="15.75" customHeight="1">
      <c r="C428" s="533"/>
      <c r="F428" s="533"/>
    </row>
    <row r="429" ht="15.75" customHeight="1">
      <c r="C429" s="533"/>
      <c r="F429" s="533"/>
    </row>
    <row r="430" ht="15.75" customHeight="1">
      <c r="C430" s="533"/>
      <c r="F430" s="533"/>
    </row>
    <row r="431" ht="15.75" customHeight="1">
      <c r="C431" s="533"/>
      <c r="F431" s="533"/>
    </row>
    <row r="432" ht="15.75" customHeight="1">
      <c r="C432" s="533"/>
      <c r="F432" s="533"/>
    </row>
    <row r="433" ht="15.75" customHeight="1">
      <c r="C433" s="533"/>
      <c r="F433" s="533"/>
    </row>
    <row r="434" ht="15.75" customHeight="1">
      <c r="C434" s="533"/>
      <c r="F434" s="533"/>
    </row>
    <row r="435" ht="15.75" customHeight="1">
      <c r="C435" s="533"/>
      <c r="F435" s="533"/>
    </row>
    <row r="436" ht="15.75" customHeight="1">
      <c r="C436" s="533"/>
      <c r="F436" s="533"/>
    </row>
    <row r="437" ht="15.75" customHeight="1">
      <c r="C437" s="533"/>
      <c r="F437" s="533"/>
    </row>
    <row r="438" ht="15.75" customHeight="1">
      <c r="C438" s="533"/>
      <c r="F438" s="533"/>
    </row>
    <row r="439" ht="15.75" customHeight="1">
      <c r="C439" s="533"/>
      <c r="F439" s="533"/>
    </row>
    <row r="440" ht="15.75" customHeight="1">
      <c r="C440" s="533"/>
      <c r="F440" s="533"/>
    </row>
    <row r="441" ht="15.75" customHeight="1">
      <c r="C441" s="533"/>
      <c r="F441" s="533"/>
    </row>
    <row r="442" ht="15.75" customHeight="1">
      <c r="C442" s="533"/>
      <c r="F442" s="533"/>
    </row>
    <row r="443" ht="15.75" customHeight="1">
      <c r="C443" s="533"/>
      <c r="F443" s="533"/>
    </row>
    <row r="444" ht="15.75" customHeight="1">
      <c r="C444" s="533"/>
      <c r="F444" s="533"/>
    </row>
    <row r="445" ht="15.75" customHeight="1">
      <c r="C445" s="533"/>
      <c r="F445" s="533"/>
    </row>
    <row r="446" ht="15.75" customHeight="1">
      <c r="C446" s="533"/>
      <c r="F446" s="533"/>
    </row>
    <row r="447" ht="15.75" customHeight="1">
      <c r="C447" s="533"/>
      <c r="F447" s="533"/>
    </row>
    <row r="448" ht="15.75" customHeight="1">
      <c r="C448" s="533"/>
      <c r="F448" s="533"/>
    </row>
    <row r="449" ht="15.75" customHeight="1">
      <c r="C449" s="533"/>
      <c r="F449" s="533"/>
    </row>
    <row r="450" ht="15.75" customHeight="1">
      <c r="C450" s="533"/>
      <c r="F450" s="533"/>
    </row>
    <row r="451" ht="15.75" customHeight="1">
      <c r="C451" s="533"/>
      <c r="F451" s="533"/>
    </row>
    <row r="452" ht="15.75" customHeight="1">
      <c r="C452" s="533"/>
      <c r="F452" s="533"/>
    </row>
    <row r="453" ht="15.75" customHeight="1">
      <c r="C453" s="533"/>
      <c r="F453" s="533"/>
    </row>
    <row r="454" ht="15.75" customHeight="1">
      <c r="C454" s="533"/>
      <c r="F454" s="533"/>
    </row>
    <row r="455" ht="15.75" customHeight="1">
      <c r="C455" s="533"/>
      <c r="F455" s="533"/>
    </row>
    <row r="456" ht="15.75" customHeight="1">
      <c r="C456" s="533"/>
      <c r="F456" s="533"/>
    </row>
    <row r="457" ht="15.75" customHeight="1">
      <c r="C457" s="533"/>
      <c r="F457" s="533"/>
    </row>
    <row r="458" ht="15.75" customHeight="1">
      <c r="C458" s="533"/>
      <c r="F458" s="533"/>
    </row>
    <row r="459" ht="15.75" customHeight="1">
      <c r="C459" s="533"/>
      <c r="F459" s="533"/>
    </row>
    <row r="460" ht="15.75" customHeight="1">
      <c r="C460" s="533"/>
      <c r="F460" s="533"/>
    </row>
    <row r="461" ht="15.75" customHeight="1">
      <c r="C461" s="533"/>
      <c r="F461" s="533"/>
    </row>
    <row r="462" ht="15.75" customHeight="1">
      <c r="C462" s="533"/>
      <c r="F462" s="533"/>
    </row>
    <row r="463" ht="15.75" customHeight="1">
      <c r="C463" s="533"/>
      <c r="F463" s="533"/>
    </row>
    <row r="464" ht="15.75" customHeight="1">
      <c r="C464" s="533"/>
      <c r="F464" s="533"/>
    </row>
    <row r="465" ht="15.75" customHeight="1">
      <c r="C465" s="533"/>
      <c r="F465" s="533"/>
    </row>
    <row r="466" ht="15.75" customHeight="1">
      <c r="C466" s="533"/>
      <c r="F466" s="533"/>
    </row>
    <row r="467" ht="15.75" customHeight="1">
      <c r="C467" s="533"/>
      <c r="F467" s="533"/>
    </row>
    <row r="468" ht="15.75" customHeight="1">
      <c r="C468" s="533"/>
      <c r="F468" s="533"/>
    </row>
    <row r="469" ht="15.75" customHeight="1">
      <c r="C469" s="533"/>
      <c r="F469" s="533"/>
    </row>
    <row r="470" ht="15.75" customHeight="1">
      <c r="C470" s="533"/>
      <c r="F470" s="533"/>
    </row>
    <row r="471" ht="15.75" customHeight="1">
      <c r="C471" s="533"/>
      <c r="F471" s="533"/>
    </row>
    <row r="472" ht="15.75" customHeight="1">
      <c r="C472" s="533"/>
      <c r="F472" s="533"/>
    </row>
    <row r="473" ht="15.75" customHeight="1">
      <c r="C473" s="533"/>
      <c r="F473" s="533"/>
    </row>
    <row r="474" ht="15.75" customHeight="1">
      <c r="C474" s="533"/>
      <c r="F474" s="533"/>
    </row>
    <row r="475" ht="15.75" customHeight="1">
      <c r="C475" s="533"/>
      <c r="F475" s="533"/>
    </row>
    <row r="476" ht="15.75" customHeight="1">
      <c r="C476" s="533"/>
      <c r="F476" s="533"/>
    </row>
    <row r="477" ht="15.75" customHeight="1">
      <c r="C477" s="533"/>
      <c r="F477" s="533"/>
    </row>
    <row r="478" ht="15.75" customHeight="1">
      <c r="C478" s="533"/>
      <c r="F478" s="533"/>
    </row>
    <row r="479" ht="15.75" customHeight="1">
      <c r="C479" s="533"/>
      <c r="F479" s="533"/>
    </row>
    <row r="480" ht="15.75" customHeight="1">
      <c r="C480" s="533"/>
      <c r="F480" s="533"/>
    </row>
    <row r="481" ht="15.75" customHeight="1">
      <c r="C481" s="533"/>
      <c r="F481" s="533"/>
    </row>
    <row r="482" ht="15.75" customHeight="1">
      <c r="C482" s="533"/>
      <c r="F482" s="533"/>
    </row>
    <row r="483" ht="15.75" customHeight="1">
      <c r="C483" s="533"/>
      <c r="F483" s="533"/>
    </row>
    <row r="484" ht="15.75" customHeight="1">
      <c r="C484" s="533"/>
      <c r="F484" s="533"/>
    </row>
    <row r="485" ht="15.75" customHeight="1">
      <c r="C485" s="533"/>
      <c r="F485" s="533"/>
    </row>
    <row r="486" ht="15.75" customHeight="1">
      <c r="C486" s="533"/>
      <c r="F486" s="533"/>
    </row>
    <row r="487" ht="15.75" customHeight="1">
      <c r="C487" s="533"/>
      <c r="F487" s="533"/>
    </row>
    <row r="488" ht="15.75" customHeight="1">
      <c r="C488" s="533"/>
      <c r="F488" s="533"/>
    </row>
    <row r="489" ht="15.75" customHeight="1">
      <c r="C489" s="533"/>
      <c r="F489" s="533"/>
    </row>
    <row r="490" ht="15.75" customHeight="1">
      <c r="C490" s="533"/>
      <c r="F490" s="533"/>
    </row>
    <row r="491" ht="15.75" customHeight="1">
      <c r="C491" s="533"/>
      <c r="F491" s="533"/>
    </row>
    <row r="492" ht="15.75" customHeight="1">
      <c r="C492" s="533"/>
      <c r="F492" s="533"/>
    </row>
    <row r="493" ht="15.75" customHeight="1">
      <c r="C493" s="533"/>
      <c r="F493" s="533"/>
    </row>
    <row r="494" ht="15.75" customHeight="1">
      <c r="C494" s="533"/>
      <c r="F494" s="533"/>
    </row>
    <row r="495" ht="15.75" customHeight="1">
      <c r="C495" s="533"/>
      <c r="F495" s="533"/>
    </row>
    <row r="496" ht="15.75" customHeight="1">
      <c r="C496" s="533"/>
      <c r="F496" s="533"/>
    </row>
    <row r="497" ht="15.75" customHeight="1">
      <c r="C497" s="533"/>
      <c r="F497" s="533"/>
    </row>
    <row r="498" ht="15.75" customHeight="1">
      <c r="C498" s="533"/>
      <c r="F498" s="533"/>
    </row>
    <row r="499" ht="15.75" customHeight="1">
      <c r="C499" s="533"/>
      <c r="F499" s="533"/>
    </row>
    <row r="500" ht="15.75" customHeight="1">
      <c r="C500" s="533"/>
      <c r="F500" s="533"/>
    </row>
    <row r="501" ht="15.75" customHeight="1">
      <c r="C501" s="533"/>
      <c r="F501" s="533"/>
    </row>
    <row r="502" ht="15.75" customHeight="1">
      <c r="C502" s="533"/>
      <c r="F502" s="533"/>
    </row>
    <row r="503" ht="15.75" customHeight="1">
      <c r="C503" s="533"/>
      <c r="F503" s="533"/>
    </row>
    <row r="504" ht="15.75" customHeight="1">
      <c r="C504" s="533"/>
      <c r="F504" s="533"/>
    </row>
    <row r="505" ht="15.75" customHeight="1">
      <c r="C505" s="533"/>
      <c r="F505" s="533"/>
    </row>
    <row r="506" ht="15.75" customHeight="1">
      <c r="C506" s="533"/>
      <c r="F506" s="533"/>
    </row>
    <row r="507" ht="15.75" customHeight="1">
      <c r="C507" s="533"/>
      <c r="F507" s="533"/>
    </row>
    <row r="508" ht="15.75" customHeight="1">
      <c r="C508" s="533"/>
      <c r="F508" s="533"/>
    </row>
    <row r="509" ht="15.75" customHeight="1">
      <c r="C509" s="533"/>
      <c r="F509" s="533"/>
    </row>
    <row r="510" ht="15.75" customHeight="1">
      <c r="C510" s="533"/>
      <c r="F510" s="533"/>
    </row>
    <row r="511" ht="15.75" customHeight="1">
      <c r="C511" s="533"/>
      <c r="F511" s="533"/>
    </row>
    <row r="512" ht="15.75" customHeight="1">
      <c r="C512" s="533"/>
      <c r="F512" s="533"/>
    </row>
    <row r="513" ht="15.75" customHeight="1">
      <c r="C513" s="533"/>
      <c r="F513" s="533"/>
    </row>
    <row r="514" ht="15.75" customHeight="1">
      <c r="C514" s="533"/>
      <c r="F514" s="533"/>
    </row>
    <row r="515" ht="15.75" customHeight="1">
      <c r="C515" s="533"/>
      <c r="F515" s="533"/>
    </row>
    <row r="516" ht="15.75" customHeight="1">
      <c r="C516" s="533"/>
      <c r="F516" s="533"/>
    </row>
    <row r="517" ht="15.75" customHeight="1">
      <c r="C517" s="533"/>
      <c r="F517" s="533"/>
    </row>
    <row r="518" ht="15.75" customHeight="1">
      <c r="C518" s="533"/>
      <c r="F518" s="533"/>
    </row>
    <row r="519" ht="15.75" customHeight="1">
      <c r="C519" s="533"/>
      <c r="F519" s="533"/>
    </row>
    <row r="520" ht="15.75" customHeight="1">
      <c r="C520" s="533"/>
      <c r="F520" s="533"/>
    </row>
    <row r="521" ht="15.75" customHeight="1">
      <c r="C521" s="533"/>
      <c r="F521" s="533"/>
    </row>
    <row r="522" ht="15.75" customHeight="1">
      <c r="C522" s="533"/>
      <c r="F522" s="533"/>
    </row>
    <row r="523" ht="15.75" customHeight="1">
      <c r="C523" s="533"/>
      <c r="F523" s="533"/>
    </row>
    <row r="524" ht="15.75" customHeight="1">
      <c r="C524" s="533"/>
      <c r="F524" s="533"/>
    </row>
    <row r="525" ht="15.75" customHeight="1">
      <c r="C525" s="533"/>
      <c r="F525" s="533"/>
    </row>
    <row r="526" ht="15.75" customHeight="1">
      <c r="C526" s="533"/>
      <c r="F526" s="533"/>
    </row>
    <row r="527" ht="15.75" customHeight="1">
      <c r="C527" s="533"/>
      <c r="F527" s="533"/>
    </row>
    <row r="528" ht="15.75" customHeight="1">
      <c r="C528" s="533"/>
      <c r="F528" s="533"/>
    </row>
    <row r="529" ht="15.75" customHeight="1">
      <c r="C529" s="533"/>
      <c r="F529" s="533"/>
    </row>
    <row r="530" ht="15.75" customHeight="1">
      <c r="C530" s="533"/>
      <c r="F530" s="533"/>
    </row>
    <row r="531" ht="15.75" customHeight="1">
      <c r="C531" s="533"/>
      <c r="F531" s="533"/>
    </row>
    <row r="532" ht="15.75" customHeight="1">
      <c r="C532" s="533"/>
      <c r="F532" s="533"/>
    </row>
    <row r="533" ht="15.75" customHeight="1">
      <c r="C533" s="533"/>
      <c r="F533" s="533"/>
    </row>
    <row r="534" ht="15.75" customHeight="1">
      <c r="C534" s="533"/>
      <c r="F534" s="533"/>
    </row>
    <row r="535" ht="15.75" customHeight="1">
      <c r="C535" s="533"/>
      <c r="F535" s="533"/>
    </row>
    <row r="536" ht="15.75" customHeight="1">
      <c r="C536" s="533"/>
      <c r="F536" s="533"/>
    </row>
    <row r="537" ht="15.75" customHeight="1">
      <c r="C537" s="533"/>
      <c r="F537" s="533"/>
    </row>
    <row r="538" ht="15.75" customHeight="1">
      <c r="C538" s="533"/>
      <c r="F538" s="533"/>
    </row>
    <row r="539" ht="15.75" customHeight="1">
      <c r="C539" s="533"/>
      <c r="F539" s="533"/>
    </row>
    <row r="540" ht="15.75" customHeight="1">
      <c r="C540" s="533"/>
      <c r="F540" s="533"/>
    </row>
    <row r="541" ht="15.75" customHeight="1">
      <c r="C541" s="533"/>
      <c r="F541" s="533"/>
    </row>
    <row r="542" ht="15.75" customHeight="1">
      <c r="C542" s="533"/>
      <c r="F542" s="533"/>
    </row>
    <row r="543" ht="15.75" customHeight="1">
      <c r="C543" s="533"/>
      <c r="F543" s="533"/>
    </row>
    <row r="544" ht="15.75" customHeight="1">
      <c r="C544" s="533"/>
      <c r="F544" s="533"/>
    </row>
    <row r="545" ht="15.75" customHeight="1">
      <c r="C545" s="533"/>
      <c r="F545" s="533"/>
    </row>
    <row r="546" ht="15.75" customHeight="1">
      <c r="C546" s="533"/>
      <c r="F546" s="533"/>
    </row>
    <row r="547" ht="15.75" customHeight="1">
      <c r="C547" s="533"/>
      <c r="F547" s="533"/>
    </row>
    <row r="548" ht="15.75" customHeight="1">
      <c r="C548" s="533"/>
      <c r="F548" s="533"/>
    </row>
    <row r="549" ht="15.75" customHeight="1">
      <c r="C549" s="533"/>
      <c r="F549" s="533"/>
    </row>
    <row r="550" ht="15.75" customHeight="1">
      <c r="C550" s="533"/>
      <c r="F550" s="533"/>
    </row>
    <row r="551" ht="15.75" customHeight="1">
      <c r="C551" s="533"/>
      <c r="F551" s="533"/>
    </row>
    <row r="552" ht="15.75" customHeight="1">
      <c r="C552" s="533"/>
      <c r="F552" s="533"/>
    </row>
    <row r="553" ht="15.75" customHeight="1">
      <c r="C553" s="533"/>
      <c r="F553" s="533"/>
    </row>
    <row r="554" ht="15.75" customHeight="1">
      <c r="C554" s="533"/>
      <c r="F554" s="533"/>
    </row>
    <row r="555" ht="15.75" customHeight="1">
      <c r="C555" s="533"/>
      <c r="F555" s="533"/>
    </row>
    <row r="556" ht="15.75" customHeight="1">
      <c r="C556" s="533"/>
      <c r="F556" s="533"/>
    </row>
    <row r="557" ht="15.75" customHeight="1">
      <c r="C557" s="533"/>
      <c r="F557" s="533"/>
    </row>
    <row r="558" ht="15.75" customHeight="1">
      <c r="C558" s="533"/>
      <c r="F558" s="533"/>
    </row>
    <row r="559" ht="15.75" customHeight="1">
      <c r="C559" s="533"/>
      <c r="F559" s="533"/>
    </row>
    <row r="560" ht="15.75" customHeight="1">
      <c r="C560" s="533"/>
      <c r="F560" s="533"/>
    </row>
    <row r="561" ht="15.75" customHeight="1">
      <c r="C561" s="533"/>
      <c r="F561" s="533"/>
    </row>
    <row r="562" ht="15.75" customHeight="1">
      <c r="C562" s="533"/>
      <c r="F562" s="533"/>
    </row>
    <row r="563" ht="15.75" customHeight="1">
      <c r="C563" s="533"/>
      <c r="F563" s="533"/>
    </row>
    <row r="564" ht="15.75" customHeight="1">
      <c r="C564" s="533"/>
      <c r="F564" s="533"/>
    </row>
    <row r="565" ht="15.75" customHeight="1">
      <c r="C565" s="533"/>
      <c r="F565" s="533"/>
    </row>
    <row r="566" ht="15.75" customHeight="1">
      <c r="C566" s="533"/>
      <c r="F566" s="533"/>
    </row>
    <row r="567" ht="15.75" customHeight="1">
      <c r="C567" s="533"/>
      <c r="F567" s="533"/>
    </row>
    <row r="568" ht="15.75" customHeight="1">
      <c r="C568" s="533"/>
      <c r="F568" s="533"/>
    </row>
    <row r="569" ht="15.75" customHeight="1">
      <c r="C569" s="533"/>
      <c r="F569" s="533"/>
    </row>
    <row r="570" ht="15.75" customHeight="1">
      <c r="C570" s="533"/>
      <c r="F570" s="533"/>
    </row>
    <row r="571" ht="15.75" customHeight="1">
      <c r="C571" s="533"/>
      <c r="F571" s="533"/>
    </row>
    <row r="572" ht="15.75" customHeight="1">
      <c r="C572" s="533"/>
      <c r="F572" s="533"/>
    </row>
    <row r="573" ht="15.75" customHeight="1">
      <c r="C573" s="533"/>
      <c r="F573" s="533"/>
    </row>
    <row r="574" ht="15.75" customHeight="1">
      <c r="C574" s="533"/>
      <c r="F574" s="533"/>
    </row>
    <row r="575" ht="15.75" customHeight="1">
      <c r="C575" s="533"/>
      <c r="F575" s="533"/>
    </row>
    <row r="576" ht="15.75" customHeight="1">
      <c r="C576" s="533"/>
      <c r="F576" s="533"/>
    </row>
    <row r="577" ht="15.75" customHeight="1">
      <c r="C577" s="533"/>
      <c r="F577" s="533"/>
    </row>
    <row r="578" ht="15.75" customHeight="1">
      <c r="C578" s="533"/>
      <c r="F578" s="533"/>
    </row>
    <row r="579" ht="15.75" customHeight="1">
      <c r="C579" s="533"/>
      <c r="F579" s="533"/>
    </row>
    <row r="580" ht="15.75" customHeight="1">
      <c r="C580" s="533"/>
      <c r="F580" s="533"/>
    </row>
    <row r="581" ht="15.75" customHeight="1">
      <c r="C581" s="533"/>
      <c r="F581" s="533"/>
    </row>
    <row r="582" ht="15.75" customHeight="1">
      <c r="C582" s="533"/>
      <c r="F582" s="533"/>
    </row>
    <row r="583" ht="15.75" customHeight="1">
      <c r="C583" s="533"/>
      <c r="F583" s="533"/>
    </row>
    <row r="584" ht="15.75" customHeight="1">
      <c r="C584" s="533"/>
      <c r="F584" s="533"/>
    </row>
    <row r="585" ht="15.75" customHeight="1">
      <c r="C585" s="533"/>
      <c r="F585" s="533"/>
    </row>
    <row r="586" ht="15.75" customHeight="1">
      <c r="C586" s="533"/>
      <c r="F586" s="533"/>
    </row>
    <row r="587" ht="15.75" customHeight="1">
      <c r="C587" s="533"/>
      <c r="F587" s="533"/>
    </row>
    <row r="588" ht="15.75" customHeight="1">
      <c r="C588" s="533"/>
      <c r="F588" s="533"/>
    </row>
    <row r="589" ht="15.75" customHeight="1">
      <c r="C589" s="533"/>
      <c r="F589" s="533"/>
    </row>
    <row r="590" ht="15.75" customHeight="1">
      <c r="C590" s="533"/>
      <c r="F590" s="533"/>
    </row>
    <row r="591" ht="15.75" customHeight="1">
      <c r="C591" s="533"/>
      <c r="F591" s="533"/>
    </row>
    <row r="592" ht="15.75" customHeight="1">
      <c r="C592" s="533"/>
      <c r="F592" s="533"/>
    </row>
    <row r="593" ht="15.75" customHeight="1">
      <c r="C593" s="533"/>
      <c r="F593" s="533"/>
    </row>
    <row r="594" ht="15.75" customHeight="1">
      <c r="C594" s="533"/>
      <c r="F594" s="533"/>
    </row>
    <row r="595" ht="15.75" customHeight="1">
      <c r="C595" s="533"/>
      <c r="F595" s="533"/>
    </row>
    <row r="596" ht="15.75" customHeight="1">
      <c r="C596" s="533"/>
      <c r="F596" s="533"/>
    </row>
    <row r="597" ht="15.75" customHeight="1">
      <c r="C597" s="533"/>
      <c r="F597" s="533"/>
    </row>
    <row r="598" ht="15.75" customHeight="1">
      <c r="C598" s="533"/>
      <c r="F598" s="533"/>
    </row>
    <row r="599" ht="15.75" customHeight="1">
      <c r="C599" s="533"/>
      <c r="F599" s="533"/>
    </row>
    <row r="600" ht="15.75" customHeight="1">
      <c r="C600" s="533"/>
      <c r="F600" s="533"/>
    </row>
    <row r="601" ht="15.75" customHeight="1">
      <c r="C601" s="533"/>
      <c r="F601" s="533"/>
    </row>
    <row r="602" ht="15.75" customHeight="1">
      <c r="C602" s="533"/>
      <c r="F602" s="533"/>
    </row>
    <row r="603" ht="15.75" customHeight="1">
      <c r="C603" s="533"/>
      <c r="F603" s="533"/>
    </row>
    <row r="604" ht="15.75" customHeight="1">
      <c r="C604" s="533"/>
      <c r="F604" s="533"/>
    </row>
    <row r="605" ht="15.75" customHeight="1">
      <c r="C605" s="533"/>
      <c r="F605" s="533"/>
    </row>
    <row r="606" ht="15.75" customHeight="1">
      <c r="C606" s="533"/>
      <c r="F606" s="533"/>
    </row>
    <row r="607" ht="15.75" customHeight="1">
      <c r="C607" s="533"/>
      <c r="F607" s="533"/>
    </row>
    <row r="608" ht="15.75" customHeight="1">
      <c r="C608" s="533"/>
      <c r="F608" s="533"/>
    </row>
    <row r="609" ht="15.75" customHeight="1">
      <c r="C609" s="533"/>
      <c r="F609" s="533"/>
    </row>
    <row r="610" ht="15.75" customHeight="1">
      <c r="C610" s="533"/>
      <c r="F610" s="533"/>
    </row>
    <row r="611" ht="15.75" customHeight="1">
      <c r="C611" s="533"/>
      <c r="F611" s="533"/>
    </row>
    <row r="612" ht="15.75" customHeight="1">
      <c r="C612" s="533"/>
      <c r="F612" s="533"/>
    </row>
    <row r="613" ht="15.75" customHeight="1">
      <c r="C613" s="533"/>
      <c r="F613" s="533"/>
    </row>
    <row r="614" ht="15.75" customHeight="1">
      <c r="C614" s="533"/>
      <c r="F614" s="533"/>
    </row>
    <row r="615" ht="15.75" customHeight="1">
      <c r="C615" s="533"/>
      <c r="F615" s="533"/>
    </row>
    <row r="616" ht="15.75" customHeight="1">
      <c r="C616" s="533"/>
      <c r="F616" s="533"/>
    </row>
    <row r="617" ht="15.75" customHeight="1">
      <c r="C617" s="533"/>
      <c r="F617" s="533"/>
    </row>
    <row r="618" ht="15.75" customHeight="1">
      <c r="C618" s="533"/>
      <c r="F618" s="533"/>
    </row>
    <row r="619" ht="15.75" customHeight="1">
      <c r="C619" s="533"/>
      <c r="F619" s="533"/>
    </row>
    <row r="620" ht="15.75" customHeight="1">
      <c r="C620" s="533"/>
      <c r="F620" s="533"/>
    </row>
    <row r="621" ht="15.75" customHeight="1">
      <c r="C621" s="533"/>
      <c r="F621" s="533"/>
    </row>
    <row r="622" ht="15.75" customHeight="1">
      <c r="C622" s="533"/>
      <c r="F622" s="533"/>
    </row>
    <row r="623" ht="15.75" customHeight="1">
      <c r="C623" s="533"/>
      <c r="F623" s="533"/>
    </row>
    <row r="624" ht="15.75" customHeight="1">
      <c r="C624" s="533"/>
      <c r="F624" s="533"/>
    </row>
    <row r="625" ht="15.75" customHeight="1">
      <c r="C625" s="533"/>
      <c r="F625" s="533"/>
    </row>
    <row r="626" ht="15.75" customHeight="1">
      <c r="C626" s="533"/>
      <c r="F626" s="533"/>
    </row>
    <row r="627" ht="15.75" customHeight="1">
      <c r="C627" s="533"/>
      <c r="F627" s="533"/>
    </row>
    <row r="628" ht="15.75" customHeight="1">
      <c r="C628" s="533"/>
      <c r="F628" s="533"/>
    </row>
    <row r="629" ht="15.75" customHeight="1">
      <c r="C629" s="533"/>
      <c r="F629" s="533"/>
    </row>
    <row r="630" ht="15.75" customHeight="1">
      <c r="C630" s="533"/>
      <c r="F630" s="533"/>
    </row>
    <row r="631" ht="15.75" customHeight="1">
      <c r="C631" s="533"/>
      <c r="F631" s="533"/>
    </row>
    <row r="632" ht="15.75" customHeight="1">
      <c r="C632" s="533"/>
      <c r="F632" s="533"/>
    </row>
    <row r="633" ht="15.75" customHeight="1">
      <c r="C633" s="533"/>
      <c r="F633" s="533"/>
    </row>
    <row r="634" ht="15.75" customHeight="1">
      <c r="C634" s="533"/>
      <c r="F634" s="533"/>
    </row>
    <row r="635" ht="15.75" customHeight="1">
      <c r="C635" s="533"/>
      <c r="F635" s="533"/>
    </row>
    <row r="636" ht="15.75" customHeight="1">
      <c r="C636" s="533"/>
      <c r="F636" s="533"/>
    </row>
    <row r="637" ht="15.75" customHeight="1">
      <c r="C637" s="533"/>
      <c r="F637" s="533"/>
    </row>
    <row r="638" ht="15.75" customHeight="1">
      <c r="C638" s="533"/>
      <c r="F638" s="533"/>
    </row>
    <row r="639" ht="15.75" customHeight="1">
      <c r="C639" s="533"/>
      <c r="F639" s="533"/>
    </row>
    <row r="640" ht="15.75" customHeight="1">
      <c r="C640" s="533"/>
      <c r="F640" s="533"/>
    </row>
    <row r="641" ht="15.75" customHeight="1">
      <c r="C641" s="533"/>
      <c r="F641" s="533"/>
    </row>
    <row r="642" ht="15.75" customHeight="1">
      <c r="C642" s="533"/>
      <c r="F642" s="533"/>
    </row>
    <row r="643" ht="15.75" customHeight="1">
      <c r="C643" s="533"/>
      <c r="F643" s="533"/>
    </row>
    <row r="644" ht="15.75" customHeight="1">
      <c r="C644" s="533"/>
      <c r="F644" s="533"/>
    </row>
    <row r="645" ht="15.75" customHeight="1">
      <c r="C645" s="533"/>
      <c r="F645" s="533"/>
    </row>
    <row r="646" ht="15.75" customHeight="1">
      <c r="C646" s="533"/>
      <c r="F646" s="533"/>
    </row>
    <row r="647" ht="15.75" customHeight="1">
      <c r="C647" s="533"/>
      <c r="F647" s="533"/>
    </row>
    <row r="648" ht="15.75" customHeight="1">
      <c r="C648" s="533"/>
      <c r="F648" s="533"/>
    </row>
    <row r="649" ht="15.75" customHeight="1">
      <c r="C649" s="533"/>
      <c r="F649" s="533"/>
    </row>
    <row r="650" ht="15.75" customHeight="1">
      <c r="C650" s="533"/>
      <c r="F650" s="533"/>
    </row>
    <row r="651" ht="15.75" customHeight="1">
      <c r="C651" s="533"/>
      <c r="F651" s="533"/>
    </row>
    <row r="652" ht="15.75" customHeight="1">
      <c r="C652" s="533"/>
      <c r="F652" s="533"/>
    </row>
    <row r="653" ht="15.75" customHeight="1">
      <c r="C653" s="533"/>
      <c r="F653" s="533"/>
    </row>
    <row r="654" ht="15.75" customHeight="1">
      <c r="C654" s="533"/>
      <c r="F654" s="533"/>
    </row>
    <row r="655" ht="15.75" customHeight="1">
      <c r="C655" s="533"/>
      <c r="F655" s="533"/>
    </row>
    <row r="656" ht="15.75" customHeight="1">
      <c r="C656" s="533"/>
      <c r="F656" s="533"/>
    </row>
    <row r="657" ht="15.75" customHeight="1">
      <c r="C657" s="533"/>
      <c r="F657" s="533"/>
    </row>
    <row r="658" ht="15.75" customHeight="1">
      <c r="C658" s="533"/>
      <c r="F658" s="533"/>
    </row>
    <row r="659" ht="15.75" customHeight="1">
      <c r="C659" s="533"/>
      <c r="F659" s="533"/>
    </row>
    <row r="660" ht="15.75" customHeight="1">
      <c r="C660" s="533"/>
      <c r="F660" s="533"/>
    </row>
    <row r="661" ht="15.75" customHeight="1">
      <c r="C661" s="533"/>
      <c r="F661" s="533"/>
    </row>
    <row r="662" ht="15.75" customHeight="1">
      <c r="C662" s="533"/>
      <c r="F662" s="533"/>
    </row>
    <row r="663" ht="15.75" customHeight="1">
      <c r="C663" s="533"/>
      <c r="F663" s="533"/>
    </row>
    <row r="664" ht="15.75" customHeight="1">
      <c r="C664" s="533"/>
      <c r="F664" s="533"/>
    </row>
    <row r="665" ht="15.75" customHeight="1">
      <c r="C665" s="533"/>
      <c r="F665" s="533"/>
    </row>
    <row r="666" ht="15.75" customHeight="1">
      <c r="C666" s="533"/>
      <c r="F666" s="533"/>
    </row>
    <row r="667" ht="15.75" customHeight="1">
      <c r="C667" s="533"/>
      <c r="F667" s="533"/>
    </row>
    <row r="668" ht="15.75" customHeight="1">
      <c r="C668" s="533"/>
      <c r="F668" s="533"/>
    </row>
    <row r="669" ht="15.75" customHeight="1">
      <c r="C669" s="533"/>
      <c r="F669" s="533"/>
    </row>
    <row r="670" ht="15.75" customHeight="1">
      <c r="C670" s="533"/>
      <c r="F670" s="533"/>
    </row>
    <row r="671" ht="15.75" customHeight="1">
      <c r="C671" s="533"/>
      <c r="F671" s="533"/>
    </row>
    <row r="672" ht="15.75" customHeight="1">
      <c r="C672" s="533"/>
      <c r="F672" s="533"/>
    </row>
    <row r="673" ht="15.75" customHeight="1">
      <c r="C673" s="533"/>
      <c r="F673" s="533"/>
    </row>
    <row r="674" ht="15.75" customHeight="1">
      <c r="C674" s="533"/>
      <c r="F674" s="533"/>
    </row>
    <row r="675" ht="15.75" customHeight="1">
      <c r="C675" s="533"/>
      <c r="F675" s="533"/>
    </row>
    <row r="676" ht="15.75" customHeight="1">
      <c r="C676" s="533"/>
      <c r="F676" s="533"/>
    </row>
    <row r="677" ht="15.75" customHeight="1">
      <c r="C677" s="533"/>
      <c r="F677" s="533"/>
    </row>
    <row r="678" ht="15.75" customHeight="1">
      <c r="C678" s="533"/>
      <c r="F678" s="533"/>
    </row>
    <row r="679" ht="15.75" customHeight="1">
      <c r="C679" s="533"/>
      <c r="F679" s="533"/>
    </row>
    <row r="680" ht="15.75" customHeight="1">
      <c r="C680" s="533"/>
      <c r="F680" s="533"/>
    </row>
    <row r="681" ht="15.75" customHeight="1">
      <c r="C681" s="533"/>
      <c r="F681" s="533"/>
    </row>
    <row r="682" ht="15.75" customHeight="1">
      <c r="C682" s="533"/>
      <c r="F682" s="533"/>
    </row>
    <row r="683" ht="15.75" customHeight="1">
      <c r="C683" s="533"/>
      <c r="F683" s="533"/>
    </row>
    <row r="684" ht="15.75" customHeight="1">
      <c r="C684" s="533"/>
      <c r="F684" s="533"/>
    </row>
    <row r="685" ht="15.75" customHeight="1">
      <c r="C685" s="533"/>
      <c r="F685" s="533"/>
    </row>
    <row r="686" ht="15.75" customHeight="1">
      <c r="C686" s="533"/>
      <c r="F686" s="533"/>
    </row>
    <row r="687" ht="15.75" customHeight="1">
      <c r="C687" s="533"/>
      <c r="F687" s="533"/>
    </row>
    <row r="688" ht="15.75" customHeight="1">
      <c r="C688" s="533"/>
      <c r="F688" s="533"/>
    </row>
    <row r="689" ht="15.75" customHeight="1">
      <c r="C689" s="533"/>
      <c r="F689" s="533"/>
    </row>
    <row r="690" ht="15.75" customHeight="1">
      <c r="C690" s="533"/>
      <c r="F690" s="533"/>
    </row>
    <row r="691" ht="15.75" customHeight="1">
      <c r="C691" s="533"/>
      <c r="F691" s="533"/>
    </row>
    <row r="692" ht="15.75" customHeight="1">
      <c r="C692" s="533"/>
      <c r="F692" s="533"/>
    </row>
    <row r="693" ht="15.75" customHeight="1">
      <c r="C693" s="533"/>
      <c r="F693" s="533"/>
    </row>
    <row r="694" ht="15.75" customHeight="1">
      <c r="C694" s="533"/>
      <c r="F694" s="533"/>
    </row>
    <row r="695" ht="15.75" customHeight="1">
      <c r="C695" s="533"/>
      <c r="F695" s="533"/>
    </row>
    <row r="696" ht="15.75" customHeight="1">
      <c r="C696" s="533"/>
      <c r="F696" s="533"/>
    </row>
    <row r="697" ht="15.75" customHeight="1">
      <c r="C697" s="533"/>
      <c r="F697" s="533"/>
    </row>
    <row r="698" ht="15.75" customHeight="1">
      <c r="C698" s="533"/>
      <c r="F698" s="533"/>
    </row>
    <row r="699" ht="15.75" customHeight="1">
      <c r="C699" s="533"/>
      <c r="F699" s="533"/>
    </row>
    <row r="700" ht="15.75" customHeight="1">
      <c r="C700" s="533"/>
      <c r="F700" s="533"/>
    </row>
    <row r="701" ht="15.75" customHeight="1">
      <c r="C701" s="533"/>
      <c r="F701" s="533"/>
    </row>
    <row r="702" ht="15.75" customHeight="1">
      <c r="C702" s="533"/>
      <c r="F702" s="533"/>
    </row>
    <row r="703" ht="15.75" customHeight="1">
      <c r="C703" s="533"/>
      <c r="F703" s="533"/>
    </row>
    <row r="704" ht="15.75" customHeight="1">
      <c r="C704" s="533"/>
      <c r="F704" s="533"/>
    </row>
    <row r="705" ht="15.75" customHeight="1">
      <c r="C705" s="533"/>
      <c r="F705" s="533"/>
    </row>
    <row r="706" ht="15.75" customHeight="1">
      <c r="C706" s="533"/>
      <c r="F706" s="533"/>
    </row>
    <row r="707" ht="15.75" customHeight="1">
      <c r="C707" s="533"/>
      <c r="F707" s="533"/>
    </row>
    <row r="708" ht="15.75" customHeight="1">
      <c r="C708" s="533"/>
      <c r="F708" s="533"/>
    </row>
    <row r="709" ht="15.75" customHeight="1">
      <c r="C709" s="533"/>
      <c r="F709" s="533"/>
    </row>
    <row r="710" ht="15.75" customHeight="1">
      <c r="C710" s="533"/>
      <c r="F710" s="533"/>
    </row>
    <row r="711" ht="15.75" customHeight="1">
      <c r="C711" s="533"/>
      <c r="F711" s="533"/>
    </row>
    <row r="712" ht="15.75" customHeight="1">
      <c r="C712" s="533"/>
      <c r="F712" s="533"/>
    </row>
    <row r="713" ht="15.75" customHeight="1">
      <c r="C713" s="533"/>
      <c r="F713" s="533"/>
    </row>
    <row r="714" ht="15.75" customHeight="1">
      <c r="C714" s="533"/>
      <c r="F714" s="533"/>
    </row>
    <row r="715" ht="15.75" customHeight="1">
      <c r="C715" s="533"/>
      <c r="F715" s="533"/>
    </row>
    <row r="716" ht="15.75" customHeight="1">
      <c r="C716" s="533"/>
      <c r="F716" s="533"/>
    </row>
    <row r="717" ht="15.75" customHeight="1">
      <c r="C717" s="533"/>
      <c r="F717" s="533"/>
    </row>
    <row r="718" ht="15.75" customHeight="1">
      <c r="C718" s="533"/>
      <c r="F718" s="533"/>
    </row>
    <row r="719" ht="15.75" customHeight="1">
      <c r="C719" s="533"/>
      <c r="F719" s="533"/>
    </row>
    <row r="720" ht="15.75" customHeight="1">
      <c r="C720" s="533"/>
      <c r="F720" s="533"/>
    </row>
    <row r="721" ht="15.75" customHeight="1">
      <c r="C721" s="533"/>
      <c r="F721" s="533"/>
    </row>
    <row r="722" ht="15.75" customHeight="1">
      <c r="C722" s="533"/>
      <c r="F722" s="533"/>
    </row>
    <row r="723" ht="15.75" customHeight="1">
      <c r="C723" s="533"/>
      <c r="F723" s="533"/>
    </row>
    <row r="724" ht="15.75" customHeight="1">
      <c r="C724" s="533"/>
      <c r="F724" s="533"/>
    </row>
    <row r="725" ht="15.75" customHeight="1">
      <c r="C725" s="533"/>
      <c r="F725" s="533"/>
    </row>
    <row r="726" ht="15.75" customHeight="1">
      <c r="C726" s="533"/>
      <c r="F726" s="533"/>
    </row>
    <row r="727" ht="15.75" customHeight="1">
      <c r="C727" s="533"/>
      <c r="F727" s="533"/>
    </row>
    <row r="728" ht="15.75" customHeight="1">
      <c r="C728" s="533"/>
      <c r="F728" s="533"/>
    </row>
    <row r="729" ht="15.75" customHeight="1">
      <c r="C729" s="533"/>
      <c r="F729" s="533"/>
    </row>
    <row r="730" ht="15.75" customHeight="1">
      <c r="C730" s="533"/>
      <c r="F730" s="533"/>
    </row>
    <row r="731" ht="15.75" customHeight="1">
      <c r="C731" s="533"/>
      <c r="F731" s="533"/>
    </row>
    <row r="732" ht="15.75" customHeight="1">
      <c r="C732" s="533"/>
      <c r="F732" s="533"/>
    </row>
    <row r="733" ht="15.75" customHeight="1">
      <c r="C733" s="533"/>
      <c r="F733" s="533"/>
    </row>
    <row r="734" ht="15.75" customHeight="1">
      <c r="C734" s="533"/>
      <c r="F734" s="533"/>
    </row>
    <row r="735" ht="15.75" customHeight="1">
      <c r="C735" s="533"/>
      <c r="F735" s="533"/>
    </row>
    <row r="736" ht="15.75" customHeight="1">
      <c r="C736" s="533"/>
      <c r="F736" s="533"/>
    </row>
    <row r="737" ht="15.75" customHeight="1">
      <c r="C737" s="533"/>
      <c r="F737" s="533"/>
    </row>
    <row r="738" ht="15.75" customHeight="1">
      <c r="C738" s="533"/>
      <c r="F738" s="533"/>
    </row>
    <row r="739" ht="15.75" customHeight="1">
      <c r="C739" s="533"/>
      <c r="F739" s="533"/>
    </row>
    <row r="740" ht="15.75" customHeight="1">
      <c r="C740" s="533"/>
      <c r="F740" s="533"/>
    </row>
    <row r="741" ht="15.75" customHeight="1">
      <c r="C741" s="533"/>
      <c r="F741" s="533"/>
    </row>
    <row r="742" ht="15.75" customHeight="1">
      <c r="C742" s="533"/>
      <c r="F742" s="533"/>
    </row>
    <row r="743" ht="15.75" customHeight="1">
      <c r="C743" s="533"/>
      <c r="F743" s="533"/>
    </row>
    <row r="744" ht="15.75" customHeight="1">
      <c r="C744" s="533"/>
      <c r="F744" s="533"/>
    </row>
    <row r="745" ht="15.75" customHeight="1">
      <c r="C745" s="533"/>
      <c r="F745" s="533"/>
    </row>
    <row r="746" ht="15.75" customHeight="1">
      <c r="C746" s="533"/>
      <c r="F746" s="533"/>
    </row>
    <row r="747" ht="15.75" customHeight="1">
      <c r="C747" s="533"/>
      <c r="F747" s="533"/>
    </row>
    <row r="748" ht="15.75" customHeight="1">
      <c r="C748" s="533"/>
      <c r="F748" s="533"/>
    </row>
    <row r="749" ht="15.75" customHeight="1">
      <c r="C749" s="533"/>
      <c r="F749" s="533"/>
    </row>
    <row r="750" ht="15.75" customHeight="1">
      <c r="C750" s="533"/>
      <c r="F750" s="533"/>
    </row>
    <row r="751" ht="15.75" customHeight="1">
      <c r="C751" s="533"/>
      <c r="F751" s="533"/>
    </row>
    <row r="752" ht="15.75" customHeight="1">
      <c r="C752" s="533"/>
      <c r="F752" s="533"/>
    </row>
    <row r="753" ht="15.75" customHeight="1">
      <c r="C753" s="533"/>
      <c r="F753" s="533"/>
    </row>
    <row r="754" ht="15.75" customHeight="1">
      <c r="C754" s="533"/>
      <c r="F754" s="533"/>
    </row>
    <row r="755" ht="15.75" customHeight="1">
      <c r="C755" s="533"/>
      <c r="F755" s="533"/>
    </row>
    <row r="756" ht="15.75" customHeight="1">
      <c r="C756" s="533"/>
      <c r="F756" s="533"/>
    </row>
    <row r="757" ht="15.75" customHeight="1">
      <c r="C757" s="533"/>
      <c r="F757" s="533"/>
    </row>
    <row r="758" ht="15.75" customHeight="1">
      <c r="C758" s="533"/>
      <c r="F758" s="533"/>
    </row>
    <row r="759" ht="15.75" customHeight="1">
      <c r="C759" s="533"/>
      <c r="F759" s="533"/>
    </row>
    <row r="760" ht="15.75" customHeight="1">
      <c r="C760" s="533"/>
      <c r="F760" s="533"/>
    </row>
    <row r="761" ht="15.75" customHeight="1">
      <c r="C761" s="533"/>
      <c r="F761" s="533"/>
    </row>
    <row r="762" ht="15.75" customHeight="1">
      <c r="C762" s="533"/>
      <c r="F762" s="533"/>
    </row>
    <row r="763" ht="15.75" customHeight="1">
      <c r="C763" s="533"/>
      <c r="F763" s="533"/>
    </row>
    <row r="764" ht="15.75" customHeight="1">
      <c r="C764" s="533"/>
      <c r="F764" s="533"/>
    </row>
    <row r="765" ht="15.75" customHeight="1">
      <c r="C765" s="533"/>
      <c r="F765" s="533"/>
    </row>
    <row r="766" ht="15.75" customHeight="1">
      <c r="C766" s="533"/>
      <c r="F766" s="533"/>
    </row>
    <row r="767" ht="15.75" customHeight="1">
      <c r="C767" s="533"/>
      <c r="F767" s="533"/>
    </row>
    <row r="768" ht="15.75" customHeight="1">
      <c r="C768" s="533"/>
      <c r="F768" s="533"/>
    </row>
    <row r="769" ht="15.75" customHeight="1">
      <c r="C769" s="533"/>
      <c r="F769" s="533"/>
    </row>
    <row r="770" ht="15.75" customHeight="1">
      <c r="C770" s="533"/>
      <c r="F770" s="533"/>
    </row>
    <row r="771" ht="15.75" customHeight="1">
      <c r="C771" s="533"/>
      <c r="F771" s="533"/>
    </row>
    <row r="772" ht="15.75" customHeight="1">
      <c r="C772" s="533"/>
      <c r="F772" s="533"/>
    </row>
    <row r="773" ht="15.75" customHeight="1">
      <c r="C773" s="533"/>
      <c r="F773" s="533"/>
    </row>
    <row r="774" ht="15.75" customHeight="1">
      <c r="C774" s="533"/>
      <c r="F774" s="533"/>
    </row>
    <row r="775" ht="15.75" customHeight="1">
      <c r="C775" s="533"/>
      <c r="F775" s="533"/>
    </row>
    <row r="776" ht="15.75" customHeight="1">
      <c r="C776" s="533"/>
      <c r="F776" s="533"/>
    </row>
    <row r="777" ht="15.75" customHeight="1">
      <c r="C777" s="533"/>
      <c r="F777" s="533"/>
    </row>
    <row r="778" ht="15.75" customHeight="1">
      <c r="C778" s="533"/>
      <c r="F778" s="533"/>
    </row>
    <row r="779" ht="15.75" customHeight="1">
      <c r="C779" s="533"/>
      <c r="F779" s="533"/>
    </row>
    <row r="780" ht="15.75" customHeight="1">
      <c r="C780" s="533"/>
      <c r="F780" s="533"/>
    </row>
    <row r="781" ht="15.75" customHeight="1">
      <c r="C781" s="533"/>
      <c r="F781" s="533"/>
    </row>
    <row r="782" ht="15.75" customHeight="1">
      <c r="C782" s="533"/>
      <c r="F782" s="533"/>
    </row>
    <row r="783" ht="15.75" customHeight="1">
      <c r="C783" s="533"/>
      <c r="F783" s="533"/>
    </row>
    <row r="784" ht="15.75" customHeight="1">
      <c r="C784" s="533"/>
      <c r="F784" s="533"/>
    </row>
    <row r="785" ht="15.75" customHeight="1">
      <c r="C785" s="533"/>
      <c r="F785" s="533"/>
    </row>
    <row r="786" ht="15.75" customHeight="1">
      <c r="C786" s="533"/>
      <c r="F786" s="533"/>
    </row>
    <row r="787" ht="15.75" customHeight="1">
      <c r="C787" s="533"/>
      <c r="F787" s="533"/>
    </row>
    <row r="788" ht="15.75" customHeight="1">
      <c r="C788" s="533"/>
      <c r="F788" s="533"/>
    </row>
    <row r="789" ht="15.75" customHeight="1">
      <c r="C789" s="533"/>
      <c r="F789" s="533"/>
    </row>
    <row r="790" ht="15.75" customHeight="1">
      <c r="C790" s="533"/>
      <c r="F790" s="533"/>
    </row>
    <row r="791" ht="15.75" customHeight="1">
      <c r="C791" s="533"/>
      <c r="F791" s="533"/>
    </row>
    <row r="792" ht="15.75" customHeight="1">
      <c r="C792" s="533"/>
      <c r="F792" s="533"/>
    </row>
    <row r="793" ht="15.75" customHeight="1">
      <c r="C793" s="533"/>
      <c r="F793" s="533"/>
    </row>
    <row r="794" ht="15.75" customHeight="1">
      <c r="C794" s="533"/>
      <c r="F794" s="533"/>
    </row>
    <row r="795" ht="15.75" customHeight="1">
      <c r="C795" s="533"/>
      <c r="F795" s="533"/>
    </row>
    <row r="796" ht="15.75" customHeight="1">
      <c r="C796" s="533"/>
      <c r="F796" s="533"/>
    </row>
    <row r="797" ht="15.75" customHeight="1">
      <c r="C797" s="533"/>
      <c r="F797" s="533"/>
    </row>
    <row r="798" ht="15.75" customHeight="1">
      <c r="C798" s="533"/>
      <c r="F798" s="533"/>
    </row>
    <row r="799" ht="15.75" customHeight="1">
      <c r="C799" s="533"/>
      <c r="F799" s="533"/>
    </row>
    <row r="800" ht="15.75" customHeight="1">
      <c r="C800" s="533"/>
      <c r="F800" s="533"/>
    </row>
    <row r="801" ht="15.75" customHeight="1">
      <c r="C801" s="533"/>
      <c r="F801" s="533"/>
    </row>
    <row r="802" ht="15.75" customHeight="1">
      <c r="C802" s="533"/>
      <c r="F802" s="533"/>
    </row>
    <row r="803" ht="15.75" customHeight="1">
      <c r="C803" s="533"/>
      <c r="F803" s="533"/>
    </row>
    <row r="804" ht="15.75" customHeight="1">
      <c r="C804" s="533"/>
      <c r="F804" s="533"/>
    </row>
    <row r="805" ht="15.75" customHeight="1">
      <c r="C805" s="533"/>
      <c r="F805" s="533"/>
    </row>
    <row r="806" ht="15.75" customHeight="1">
      <c r="C806" s="533"/>
      <c r="F806" s="533"/>
    </row>
    <row r="807" ht="15.75" customHeight="1">
      <c r="C807" s="533"/>
      <c r="F807" s="533"/>
    </row>
    <row r="808" ht="15.75" customHeight="1">
      <c r="C808" s="533"/>
      <c r="F808" s="533"/>
    </row>
    <row r="809" ht="15.75" customHeight="1">
      <c r="C809" s="533"/>
      <c r="F809" s="533"/>
    </row>
    <row r="810" ht="15.75" customHeight="1">
      <c r="C810" s="533"/>
      <c r="F810" s="533"/>
    </row>
    <row r="811" ht="15.75" customHeight="1">
      <c r="C811" s="533"/>
      <c r="F811" s="533"/>
    </row>
    <row r="812" ht="15.75" customHeight="1">
      <c r="C812" s="533"/>
      <c r="F812" s="533"/>
    </row>
    <row r="813" ht="15.75" customHeight="1">
      <c r="C813" s="533"/>
      <c r="F813" s="533"/>
    </row>
    <row r="814" ht="15.75" customHeight="1">
      <c r="C814" s="533"/>
      <c r="F814" s="533"/>
    </row>
    <row r="815" ht="15.75" customHeight="1">
      <c r="C815" s="533"/>
      <c r="F815" s="533"/>
    </row>
    <row r="816" ht="15.75" customHeight="1">
      <c r="C816" s="533"/>
      <c r="F816" s="533"/>
    </row>
    <row r="817" ht="15.75" customHeight="1">
      <c r="C817" s="533"/>
      <c r="F817" s="533"/>
    </row>
    <row r="818" ht="15.75" customHeight="1">
      <c r="C818" s="533"/>
      <c r="F818" s="533"/>
    </row>
    <row r="819" ht="15.75" customHeight="1">
      <c r="C819" s="533"/>
      <c r="F819" s="533"/>
    </row>
    <row r="820" ht="15.75" customHeight="1">
      <c r="C820" s="533"/>
      <c r="F820" s="533"/>
    </row>
    <row r="821" ht="15.75" customHeight="1">
      <c r="C821" s="533"/>
      <c r="F821" s="533"/>
    </row>
    <row r="822" ht="15.75" customHeight="1">
      <c r="C822" s="533"/>
      <c r="F822" s="533"/>
    </row>
    <row r="823" ht="15.75" customHeight="1">
      <c r="C823" s="533"/>
      <c r="F823" s="533"/>
    </row>
    <row r="824" ht="15.75" customHeight="1">
      <c r="C824" s="533"/>
      <c r="F824" s="533"/>
    </row>
    <row r="825" ht="15.75" customHeight="1">
      <c r="C825" s="533"/>
      <c r="F825" s="533"/>
    </row>
    <row r="826" ht="15.75" customHeight="1">
      <c r="C826" s="533"/>
      <c r="F826" s="533"/>
    </row>
    <row r="827" ht="15.75" customHeight="1">
      <c r="C827" s="533"/>
      <c r="F827" s="533"/>
    </row>
    <row r="828" ht="15.75" customHeight="1">
      <c r="C828" s="533"/>
      <c r="F828" s="533"/>
    </row>
    <row r="829" ht="15.75" customHeight="1">
      <c r="C829" s="533"/>
      <c r="F829" s="533"/>
    </row>
    <row r="830" ht="15.75" customHeight="1">
      <c r="C830" s="533"/>
      <c r="F830" s="533"/>
    </row>
    <row r="831" ht="15.75" customHeight="1">
      <c r="C831" s="533"/>
      <c r="F831" s="533"/>
    </row>
    <row r="832" ht="15.75" customHeight="1">
      <c r="C832" s="533"/>
      <c r="F832" s="533"/>
    </row>
    <row r="833" ht="15.75" customHeight="1">
      <c r="C833" s="533"/>
      <c r="F833" s="533"/>
    </row>
    <row r="834" ht="15.75" customHeight="1">
      <c r="C834" s="533"/>
      <c r="F834" s="533"/>
    </row>
    <row r="835" ht="15.75" customHeight="1">
      <c r="C835" s="533"/>
      <c r="F835" s="533"/>
    </row>
    <row r="836" ht="15.75" customHeight="1">
      <c r="C836" s="533"/>
      <c r="F836" s="533"/>
    </row>
    <row r="837" ht="15.75" customHeight="1">
      <c r="C837" s="533"/>
      <c r="F837" s="533"/>
    </row>
    <row r="838" ht="15.75" customHeight="1">
      <c r="C838" s="533"/>
      <c r="F838" s="533"/>
    </row>
    <row r="839" ht="15.75" customHeight="1">
      <c r="C839" s="533"/>
      <c r="F839" s="533"/>
    </row>
    <row r="840" ht="15.75" customHeight="1">
      <c r="C840" s="533"/>
      <c r="F840" s="533"/>
    </row>
    <row r="841" ht="15.75" customHeight="1">
      <c r="C841" s="533"/>
      <c r="F841" s="533"/>
    </row>
    <row r="842" ht="15.75" customHeight="1">
      <c r="C842" s="533"/>
      <c r="F842" s="533"/>
    </row>
    <row r="843" ht="15.75" customHeight="1">
      <c r="C843" s="533"/>
      <c r="F843" s="533"/>
    </row>
    <row r="844" ht="15.75" customHeight="1">
      <c r="C844" s="533"/>
      <c r="F844" s="533"/>
    </row>
    <row r="845" ht="15.75" customHeight="1">
      <c r="C845" s="533"/>
      <c r="F845" s="533"/>
    </row>
    <row r="846" ht="15.75" customHeight="1">
      <c r="C846" s="533"/>
      <c r="F846" s="533"/>
    </row>
    <row r="847" ht="15.75" customHeight="1">
      <c r="C847" s="533"/>
      <c r="F847" s="533"/>
    </row>
    <row r="848" ht="15.75" customHeight="1">
      <c r="C848" s="533"/>
      <c r="F848" s="533"/>
    </row>
    <row r="849" ht="15.75" customHeight="1">
      <c r="C849" s="533"/>
      <c r="F849" s="533"/>
    </row>
    <row r="850" ht="15.75" customHeight="1">
      <c r="C850" s="533"/>
      <c r="F850" s="533"/>
    </row>
    <row r="851" ht="15.75" customHeight="1">
      <c r="C851" s="533"/>
      <c r="F851" s="533"/>
    </row>
    <row r="852" ht="15.75" customHeight="1">
      <c r="C852" s="533"/>
      <c r="F852" s="533"/>
    </row>
    <row r="853" ht="15.75" customHeight="1">
      <c r="C853" s="533"/>
      <c r="F853" s="533"/>
    </row>
    <row r="854" ht="15.75" customHeight="1">
      <c r="C854" s="533"/>
      <c r="F854" s="533"/>
    </row>
    <row r="855" ht="15.75" customHeight="1">
      <c r="C855" s="533"/>
      <c r="F855" s="533"/>
    </row>
    <row r="856" ht="15.75" customHeight="1">
      <c r="C856" s="533"/>
      <c r="F856" s="533"/>
    </row>
    <row r="857" ht="15.75" customHeight="1">
      <c r="C857" s="533"/>
      <c r="F857" s="533"/>
    </row>
    <row r="858" ht="15.75" customHeight="1">
      <c r="C858" s="533"/>
      <c r="F858" s="533"/>
    </row>
    <row r="859" ht="15.75" customHeight="1">
      <c r="C859" s="533"/>
      <c r="F859" s="533"/>
    </row>
    <row r="860" ht="15.75" customHeight="1">
      <c r="C860" s="533"/>
      <c r="F860" s="533"/>
    </row>
    <row r="861" ht="15.75" customHeight="1">
      <c r="C861" s="533"/>
      <c r="F861" s="533"/>
    </row>
    <row r="862" ht="15.75" customHeight="1">
      <c r="C862" s="533"/>
      <c r="F862" s="533"/>
    </row>
    <row r="863" ht="15.75" customHeight="1">
      <c r="C863" s="533"/>
      <c r="F863" s="533"/>
    </row>
    <row r="864" ht="15.75" customHeight="1">
      <c r="C864" s="533"/>
      <c r="F864" s="533"/>
    </row>
    <row r="865" ht="15.75" customHeight="1">
      <c r="C865" s="533"/>
      <c r="F865" s="533"/>
    </row>
    <row r="866" ht="15.75" customHeight="1">
      <c r="C866" s="533"/>
      <c r="F866" s="533"/>
    </row>
    <row r="867" ht="15.75" customHeight="1">
      <c r="C867" s="533"/>
      <c r="F867" s="533"/>
    </row>
    <row r="868" ht="15.75" customHeight="1">
      <c r="C868" s="533"/>
      <c r="F868" s="533"/>
    </row>
    <row r="869" ht="15.75" customHeight="1">
      <c r="C869" s="533"/>
      <c r="F869" s="533"/>
    </row>
    <row r="870" ht="15.75" customHeight="1">
      <c r="C870" s="533"/>
      <c r="F870" s="533"/>
    </row>
    <row r="871" ht="15.75" customHeight="1">
      <c r="C871" s="533"/>
      <c r="F871" s="533"/>
    </row>
    <row r="872" ht="15.75" customHeight="1">
      <c r="C872" s="533"/>
      <c r="F872" s="533"/>
    </row>
    <row r="873" ht="15.75" customHeight="1">
      <c r="C873" s="533"/>
      <c r="F873" s="533"/>
    </row>
    <row r="874" ht="15.75" customHeight="1">
      <c r="C874" s="533"/>
      <c r="F874" s="533"/>
    </row>
    <row r="875" ht="15.75" customHeight="1">
      <c r="C875" s="533"/>
      <c r="F875" s="533"/>
    </row>
    <row r="876" ht="15.75" customHeight="1">
      <c r="C876" s="533"/>
      <c r="F876" s="533"/>
    </row>
    <row r="877" ht="15.75" customHeight="1">
      <c r="C877" s="533"/>
      <c r="F877" s="533"/>
    </row>
    <row r="878" ht="15.75" customHeight="1">
      <c r="C878" s="533"/>
      <c r="F878" s="533"/>
    </row>
    <row r="879" ht="15.75" customHeight="1">
      <c r="C879" s="533"/>
      <c r="F879" s="533"/>
    </row>
    <row r="880" ht="15.75" customHeight="1">
      <c r="C880" s="533"/>
      <c r="F880" s="533"/>
    </row>
    <row r="881" ht="15.75" customHeight="1">
      <c r="C881" s="533"/>
      <c r="F881" s="533"/>
    </row>
    <row r="882" ht="15.75" customHeight="1">
      <c r="C882" s="533"/>
      <c r="F882" s="533"/>
    </row>
    <row r="883" ht="15.75" customHeight="1">
      <c r="C883" s="533"/>
      <c r="F883" s="533"/>
    </row>
    <row r="884" ht="15.75" customHeight="1">
      <c r="C884" s="533"/>
      <c r="F884" s="533"/>
    </row>
    <row r="885" ht="15.75" customHeight="1">
      <c r="C885" s="533"/>
      <c r="F885" s="533"/>
    </row>
    <row r="886" ht="15.75" customHeight="1">
      <c r="C886" s="533"/>
      <c r="F886" s="533"/>
    </row>
    <row r="887" ht="15.75" customHeight="1">
      <c r="C887" s="533"/>
      <c r="F887" s="533"/>
    </row>
    <row r="888" ht="15.75" customHeight="1">
      <c r="C888" s="533"/>
      <c r="F888" s="533"/>
    </row>
    <row r="889" ht="15.75" customHeight="1">
      <c r="C889" s="533"/>
      <c r="F889" s="533"/>
    </row>
    <row r="890" ht="15.75" customHeight="1">
      <c r="C890" s="533"/>
      <c r="F890" s="533"/>
    </row>
    <row r="891" ht="15.75" customHeight="1">
      <c r="C891" s="533"/>
      <c r="F891" s="533"/>
    </row>
    <row r="892" ht="15.75" customHeight="1">
      <c r="C892" s="533"/>
      <c r="F892" s="533"/>
    </row>
    <row r="893" ht="15.75" customHeight="1">
      <c r="C893" s="533"/>
      <c r="F893" s="533"/>
    </row>
    <row r="894" ht="15.75" customHeight="1">
      <c r="C894" s="533"/>
      <c r="F894" s="533"/>
    </row>
    <row r="895" ht="15.75" customHeight="1">
      <c r="C895" s="533"/>
      <c r="F895" s="533"/>
    </row>
    <row r="896" ht="15.75" customHeight="1">
      <c r="C896" s="533"/>
      <c r="F896" s="533"/>
    </row>
    <row r="897" ht="15.75" customHeight="1">
      <c r="C897" s="533"/>
      <c r="F897" s="533"/>
    </row>
    <row r="898" ht="15.75" customHeight="1">
      <c r="C898" s="533"/>
      <c r="F898" s="533"/>
    </row>
    <row r="899" ht="15.75" customHeight="1">
      <c r="C899" s="533"/>
      <c r="F899" s="533"/>
    </row>
    <row r="900" ht="15.75" customHeight="1">
      <c r="C900" s="533"/>
      <c r="F900" s="533"/>
    </row>
    <row r="901" ht="15.75" customHeight="1">
      <c r="C901" s="533"/>
      <c r="F901" s="533"/>
    </row>
    <row r="902" ht="15.75" customHeight="1">
      <c r="C902" s="533"/>
      <c r="F902" s="533"/>
    </row>
    <row r="903" ht="15.75" customHeight="1">
      <c r="C903" s="533"/>
      <c r="F903" s="533"/>
    </row>
    <row r="904" ht="15.75" customHeight="1">
      <c r="C904" s="533"/>
      <c r="F904" s="533"/>
    </row>
    <row r="905" ht="15.75" customHeight="1">
      <c r="C905" s="533"/>
      <c r="F905" s="533"/>
    </row>
    <row r="906" ht="15.75" customHeight="1">
      <c r="C906" s="533"/>
      <c r="F906" s="533"/>
    </row>
    <row r="907" ht="15.75" customHeight="1">
      <c r="C907" s="533"/>
      <c r="F907" s="533"/>
    </row>
    <row r="908" ht="15.75" customHeight="1">
      <c r="C908" s="533"/>
      <c r="F908" s="533"/>
    </row>
    <row r="909" ht="15.75" customHeight="1">
      <c r="C909" s="533"/>
      <c r="F909" s="533"/>
    </row>
    <row r="910" ht="15.75" customHeight="1">
      <c r="C910" s="533"/>
      <c r="F910" s="533"/>
    </row>
    <row r="911" ht="15.75" customHeight="1">
      <c r="C911" s="533"/>
      <c r="F911" s="533"/>
    </row>
    <row r="912" ht="15.75" customHeight="1">
      <c r="C912" s="533"/>
      <c r="F912" s="533"/>
    </row>
    <row r="913" ht="15.75" customHeight="1">
      <c r="C913" s="533"/>
      <c r="F913" s="533"/>
    </row>
    <row r="914" ht="15.75" customHeight="1">
      <c r="C914" s="533"/>
      <c r="F914" s="533"/>
    </row>
    <row r="915" ht="15.75" customHeight="1">
      <c r="C915" s="533"/>
      <c r="F915" s="533"/>
    </row>
    <row r="916" ht="15.75" customHeight="1">
      <c r="C916" s="533"/>
      <c r="F916" s="533"/>
    </row>
    <row r="917" ht="15.75" customHeight="1">
      <c r="C917" s="533"/>
      <c r="F917" s="533"/>
    </row>
    <row r="918" ht="15.75" customHeight="1">
      <c r="C918" s="533"/>
      <c r="F918" s="533"/>
    </row>
    <row r="919" ht="15.75" customHeight="1">
      <c r="C919" s="533"/>
      <c r="F919" s="533"/>
    </row>
    <row r="920" ht="15.75" customHeight="1">
      <c r="C920" s="533"/>
      <c r="F920" s="533"/>
    </row>
    <row r="921" ht="15.75" customHeight="1">
      <c r="C921" s="533"/>
      <c r="F921" s="533"/>
    </row>
    <row r="922" ht="15.75" customHeight="1">
      <c r="C922" s="533"/>
      <c r="F922" s="533"/>
    </row>
    <row r="923" ht="15.75" customHeight="1">
      <c r="C923" s="533"/>
      <c r="F923" s="533"/>
    </row>
    <row r="924" ht="15.75" customHeight="1">
      <c r="C924" s="533"/>
      <c r="F924" s="533"/>
    </row>
    <row r="925" ht="15.75" customHeight="1">
      <c r="C925" s="533"/>
      <c r="F925" s="533"/>
    </row>
    <row r="926" ht="15.75" customHeight="1">
      <c r="C926" s="533"/>
      <c r="F926" s="533"/>
    </row>
    <row r="927" ht="15.75" customHeight="1">
      <c r="C927" s="533"/>
      <c r="F927" s="533"/>
    </row>
    <row r="928" ht="15.75" customHeight="1">
      <c r="C928" s="533"/>
      <c r="F928" s="533"/>
    </row>
    <row r="929" ht="15.75" customHeight="1">
      <c r="C929" s="533"/>
      <c r="F929" s="533"/>
    </row>
    <row r="930" ht="15.75" customHeight="1">
      <c r="C930" s="533"/>
      <c r="F930" s="533"/>
    </row>
    <row r="931" ht="15.75" customHeight="1">
      <c r="C931" s="533"/>
      <c r="F931" s="533"/>
    </row>
    <row r="932" ht="15.75" customHeight="1">
      <c r="C932" s="533"/>
      <c r="F932" s="533"/>
    </row>
    <row r="933" ht="15.75" customHeight="1">
      <c r="C933" s="533"/>
      <c r="F933" s="533"/>
    </row>
    <row r="934" ht="15.75" customHeight="1">
      <c r="C934" s="533"/>
      <c r="F934" s="533"/>
    </row>
    <row r="935" ht="15.75" customHeight="1">
      <c r="C935" s="533"/>
      <c r="F935" s="533"/>
    </row>
    <row r="936" ht="15.75" customHeight="1">
      <c r="C936" s="533"/>
      <c r="F936" s="533"/>
    </row>
    <row r="937" ht="15.75" customHeight="1">
      <c r="C937" s="533"/>
      <c r="F937" s="533"/>
    </row>
    <row r="938" ht="15.75" customHeight="1">
      <c r="C938" s="533"/>
      <c r="F938" s="533"/>
    </row>
    <row r="939" ht="15.75" customHeight="1">
      <c r="C939" s="533"/>
      <c r="F939" s="533"/>
    </row>
    <row r="940" ht="15.75" customHeight="1">
      <c r="C940" s="533"/>
      <c r="F940" s="533"/>
    </row>
    <row r="941" ht="15.75" customHeight="1">
      <c r="C941" s="533"/>
      <c r="F941" s="533"/>
    </row>
    <row r="942" ht="15.75" customHeight="1">
      <c r="C942" s="533"/>
      <c r="F942" s="533"/>
    </row>
    <row r="943" ht="15.75" customHeight="1">
      <c r="C943" s="533"/>
      <c r="F943" s="533"/>
    </row>
    <row r="944" ht="15.75" customHeight="1">
      <c r="C944" s="533"/>
      <c r="F944" s="533"/>
    </row>
    <row r="945" ht="15.75" customHeight="1">
      <c r="C945" s="533"/>
      <c r="F945" s="533"/>
    </row>
    <row r="946" ht="15.75" customHeight="1">
      <c r="C946" s="533"/>
      <c r="F946" s="533"/>
    </row>
    <row r="947" ht="15.75" customHeight="1">
      <c r="C947" s="533"/>
      <c r="F947" s="533"/>
    </row>
    <row r="948" ht="15.75" customHeight="1">
      <c r="C948" s="533"/>
      <c r="F948" s="533"/>
    </row>
    <row r="949" ht="15.75" customHeight="1">
      <c r="C949" s="533"/>
      <c r="F949" s="533"/>
    </row>
    <row r="950" ht="15.75" customHeight="1">
      <c r="C950" s="533"/>
      <c r="F950" s="533"/>
    </row>
    <row r="951" ht="15.75" customHeight="1">
      <c r="C951" s="533"/>
      <c r="F951" s="533"/>
    </row>
    <row r="952" ht="15.75" customHeight="1">
      <c r="C952" s="533"/>
      <c r="F952" s="533"/>
    </row>
    <row r="953" ht="15.75" customHeight="1">
      <c r="C953" s="533"/>
      <c r="F953" s="533"/>
    </row>
    <row r="954" ht="15.75" customHeight="1">
      <c r="C954" s="533"/>
      <c r="F954" s="533"/>
    </row>
    <row r="955" ht="15.75" customHeight="1">
      <c r="C955" s="533"/>
      <c r="F955" s="533"/>
    </row>
    <row r="956" ht="15.75" customHeight="1">
      <c r="C956" s="533"/>
      <c r="F956" s="533"/>
    </row>
    <row r="957" ht="15.75" customHeight="1">
      <c r="C957" s="533"/>
      <c r="F957" s="533"/>
    </row>
    <row r="958" ht="15.75" customHeight="1">
      <c r="C958" s="533"/>
      <c r="F958" s="533"/>
    </row>
    <row r="959" ht="15.75" customHeight="1">
      <c r="C959" s="533"/>
      <c r="F959" s="533"/>
    </row>
    <row r="960" ht="15.75" customHeight="1">
      <c r="C960" s="533"/>
      <c r="F960" s="533"/>
    </row>
    <row r="961" ht="15.75" customHeight="1">
      <c r="C961" s="533"/>
      <c r="F961" s="533"/>
    </row>
    <row r="962" ht="15.75" customHeight="1">
      <c r="C962" s="533"/>
      <c r="F962" s="533"/>
    </row>
    <row r="963" ht="15.75" customHeight="1">
      <c r="C963" s="533"/>
      <c r="F963" s="533"/>
    </row>
    <row r="964" ht="15.75" customHeight="1">
      <c r="C964" s="533"/>
      <c r="F964" s="533"/>
    </row>
    <row r="965" ht="15.75" customHeight="1">
      <c r="C965" s="533"/>
      <c r="F965" s="533"/>
    </row>
    <row r="966" ht="15.75" customHeight="1">
      <c r="C966" s="533"/>
      <c r="F966" s="533"/>
    </row>
    <row r="967" ht="15.75" customHeight="1">
      <c r="C967" s="533"/>
      <c r="F967" s="533"/>
    </row>
    <row r="968" ht="15.75" customHeight="1">
      <c r="C968" s="533"/>
      <c r="F968" s="533"/>
    </row>
    <row r="969" ht="15.75" customHeight="1">
      <c r="C969" s="533"/>
      <c r="F969" s="533"/>
    </row>
    <row r="970" ht="15.75" customHeight="1">
      <c r="C970" s="533"/>
      <c r="F970" s="533"/>
    </row>
    <row r="971" ht="15.75" customHeight="1">
      <c r="C971" s="533"/>
      <c r="F971" s="533"/>
    </row>
    <row r="972" ht="15.75" customHeight="1">
      <c r="C972" s="533"/>
      <c r="F972" s="533"/>
    </row>
    <row r="973" ht="15.75" customHeight="1">
      <c r="C973" s="533"/>
      <c r="F973" s="533"/>
    </row>
    <row r="974" ht="15.75" customHeight="1">
      <c r="C974" s="533"/>
      <c r="F974" s="533"/>
    </row>
    <row r="975" ht="15.75" customHeight="1">
      <c r="C975" s="533"/>
      <c r="F975" s="533"/>
    </row>
    <row r="976" ht="15.75" customHeight="1">
      <c r="C976" s="533"/>
      <c r="F976" s="533"/>
    </row>
    <row r="977" ht="15.75" customHeight="1">
      <c r="C977" s="533"/>
      <c r="F977" s="533"/>
    </row>
    <row r="978" ht="15.75" customHeight="1">
      <c r="C978" s="533"/>
      <c r="F978" s="533"/>
    </row>
    <row r="979" ht="15.75" customHeight="1">
      <c r="C979" s="533"/>
      <c r="F979" s="533"/>
    </row>
    <row r="980" ht="15.75" customHeight="1">
      <c r="C980" s="533"/>
      <c r="F980" s="533"/>
    </row>
    <row r="981" ht="15.75" customHeight="1">
      <c r="C981" s="533"/>
      <c r="F981" s="533"/>
    </row>
    <row r="982" ht="15.75" customHeight="1">
      <c r="C982" s="533"/>
      <c r="F982" s="533"/>
    </row>
    <row r="983" ht="15.75" customHeight="1">
      <c r="C983" s="533"/>
      <c r="F983" s="533"/>
    </row>
    <row r="984" ht="15.75" customHeight="1">
      <c r="C984" s="533"/>
      <c r="F984" s="533"/>
    </row>
    <row r="985" ht="15.75" customHeight="1">
      <c r="C985" s="533"/>
      <c r="F985" s="533"/>
    </row>
    <row r="986" ht="15.75" customHeight="1">
      <c r="C986" s="533"/>
      <c r="F986" s="533"/>
    </row>
    <row r="987" ht="15.75" customHeight="1">
      <c r="C987" s="533"/>
      <c r="F987" s="533"/>
    </row>
    <row r="988" ht="15.75" customHeight="1">
      <c r="C988" s="533"/>
      <c r="F988" s="533"/>
    </row>
    <row r="989" ht="15.75" customHeight="1">
      <c r="C989" s="533"/>
      <c r="F989" s="533"/>
    </row>
    <row r="990" ht="15.75" customHeight="1">
      <c r="C990" s="533"/>
      <c r="F990" s="533"/>
    </row>
    <row r="991" ht="15.75" customHeight="1">
      <c r="C991" s="533"/>
      <c r="F991" s="533"/>
    </row>
    <row r="992" ht="15.75" customHeight="1">
      <c r="C992" s="533"/>
      <c r="F992" s="533"/>
    </row>
    <row r="993" ht="15.75" customHeight="1">
      <c r="C993" s="533"/>
      <c r="F993" s="533"/>
    </row>
    <row r="994" ht="15.75" customHeight="1">
      <c r="C994" s="533"/>
      <c r="F994" s="533"/>
    </row>
    <row r="995" ht="15.75" customHeight="1">
      <c r="C995" s="533"/>
      <c r="F995" s="533"/>
    </row>
    <row r="996" ht="15.75" customHeight="1">
      <c r="C996" s="533"/>
      <c r="F996" s="533"/>
    </row>
    <row r="997" ht="15.75" customHeight="1">
      <c r="C997" s="533"/>
      <c r="F997" s="533"/>
    </row>
    <row r="998" ht="15.75" customHeight="1">
      <c r="C998" s="533"/>
      <c r="F998" s="533"/>
    </row>
    <row r="999" ht="15.75" customHeight="1">
      <c r="C999" s="533"/>
      <c r="F999" s="533"/>
    </row>
    <row r="1000" ht="15.75" customHeight="1">
      <c r="C1000" s="533"/>
      <c r="F1000" s="533"/>
    </row>
    <row r="1001" ht="15.75" customHeight="1">
      <c r="C1001" s="533"/>
      <c r="F1001" s="533"/>
    </row>
    <row r="1002" ht="15.75" customHeight="1">
      <c r="C1002" s="533"/>
      <c r="F1002" s="533"/>
    </row>
    <row r="1003" ht="15.75" customHeight="1">
      <c r="C1003" s="533"/>
      <c r="F1003" s="533"/>
    </row>
    <row r="1004" ht="15.75" customHeight="1">
      <c r="C1004" s="533"/>
      <c r="F1004" s="533"/>
    </row>
    <row r="1005" ht="15.75" customHeight="1">
      <c r="C1005" s="533"/>
      <c r="F1005" s="533"/>
    </row>
    <row r="1006" ht="15.75" customHeight="1">
      <c r="C1006" s="533"/>
      <c r="F1006" s="533"/>
    </row>
    <row r="1007" ht="15.75" customHeight="1">
      <c r="C1007" s="533"/>
      <c r="F1007" s="533"/>
    </row>
    <row r="1008" ht="15.75" customHeight="1">
      <c r="C1008" s="533"/>
      <c r="F1008" s="533"/>
    </row>
    <row r="1009" ht="15.75" customHeight="1">
      <c r="C1009" s="533"/>
      <c r="F1009" s="533"/>
    </row>
    <row r="1010" ht="15.75" customHeight="1">
      <c r="C1010" s="533"/>
      <c r="F1010" s="533"/>
    </row>
    <row r="1011" ht="15.75" customHeight="1">
      <c r="C1011" s="533"/>
      <c r="F1011" s="533"/>
    </row>
    <row r="1012" ht="15.75" customHeight="1">
      <c r="C1012" s="533"/>
      <c r="F1012" s="533"/>
    </row>
    <row r="1013" ht="15.75" customHeight="1">
      <c r="C1013" s="533"/>
      <c r="F1013" s="533"/>
    </row>
    <row r="1014" ht="15.75" customHeight="1">
      <c r="C1014" s="533"/>
      <c r="F1014" s="533"/>
    </row>
    <row r="1015" ht="15.75" customHeight="1">
      <c r="C1015" s="533"/>
      <c r="F1015" s="533"/>
    </row>
    <row r="1016" ht="15.75" customHeight="1">
      <c r="C1016" s="533"/>
      <c r="F1016" s="533"/>
    </row>
    <row r="1017" ht="15.75" customHeight="1">
      <c r="C1017" s="533"/>
      <c r="F1017" s="533"/>
    </row>
    <row r="1018" ht="15.75" customHeight="1">
      <c r="C1018" s="533"/>
      <c r="F1018" s="533"/>
    </row>
    <row r="1019" ht="15.75" customHeight="1">
      <c r="C1019" s="533"/>
      <c r="F1019" s="533"/>
    </row>
    <row r="1020" ht="15.75" customHeight="1">
      <c r="C1020" s="533"/>
      <c r="F1020" s="533"/>
    </row>
    <row r="1021" ht="15.75" customHeight="1">
      <c r="C1021" s="533"/>
      <c r="F1021" s="533"/>
    </row>
    <row r="1022" ht="15.75" customHeight="1">
      <c r="C1022" s="533"/>
      <c r="F1022" s="533"/>
    </row>
    <row r="1023" ht="15.75" customHeight="1">
      <c r="C1023" s="533"/>
      <c r="F1023" s="533"/>
    </row>
    <row r="1024" ht="15.75" customHeight="1">
      <c r="C1024" s="533"/>
      <c r="F1024" s="533"/>
    </row>
    <row r="1025" ht="15.75" customHeight="1">
      <c r="C1025" s="533"/>
      <c r="F1025" s="533"/>
    </row>
    <row r="1026" ht="15.75" customHeight="1">
      <c r="C1026" s="533"/>
      <c r="F1026" s="533"/>
    </row>
    <row r="1027" ht="15.75" customHeight="1">
      <c r="C1027" s="533"/>
      <c r="F1027" s="533"/>
    </row>
    <row r="1028" ht="15.75" customHeight="1">
      <c r="C1028" s="533"/>
      <c r="F1028" s="533"/>
    </row>
    <row r="1029" ht="15.75" customHeight="1">
      <c r="C1029" s="533"/>
      <c r="F1029" s="533"/>
    </row>
    <row r="1030" ht="15.75" customHeight="1">
      <c r="C1030" s="533"/>
      <c r="F1030" s="533"/>
    </row>
    <row r="1031" ht="15.75" customHeight="1">
      <c r="C1031" s="533"/>
      <c r="F1031" s="533"/>
    </row>
    <row r="1032" ht="15.75" customHeight="1">
      <c r="C1032" s="533"/>
      <c r="F1032" s="533"/>
    </row>
    <row r="1033" ht="15.75" customHeight="1">
      <c r="C1033" s="533"/>
      <c r="F1033" s="533"/>
    </row>
    <row r="1034" ht="15.75" customHeight="1">
      <c r="C1034" s="533"/>
      <c r="F1034" s="533"/>
    </row>
    <row r="1035" ht="15.75" customHeight="1">
      <c r="C1035" s="533"/>
      <c r="F1035" s="533"/>
    </row>
    <row r="1036" ht="15.75" customHeight="1">
      <c r="C1036" s="533"/>
      <c r="F1036" s="533"/>
    </row>
    <row r="1037" ht="15.75" customHeight="1">
      <c r="C1037" s="533"/>
      <c r="F1037" s="533"/>
    </row>
    <row r="1038" ht="15.75" customHeight="1">
      <c r="C1038" s="533"/>
      <c r="F1038" s="533"/>
    </row>
    <row r="1039" ht="15.75" customHeight="1">
      <c r="C1039" s="533"/>
      <c r="F1039" s="533"/>
    </row>
    <row r="1040" ht="15.75" customHeight="1">
      <c r="C1040" s="533"/>
      <c r="F1040" s="533"/>
    </row>
    <row r="1041" ht="15.75" customHeight="1">
      <c r="C1041" s="533"/>
      <c r="F1041" s="533"/>
    </row>
    <row r="1042" ht="15.75" customHeight="1">
      <c r="C1042" s="533"/>
      <c r="F1042" s="533"/>
    </row>
    <row r="1043" ht="15.75" customHeight="1">
      <c r="C1043" s="533"/>
      <c r="F1043" s="533"/>
    </row>
    <row r="1044" ht="15.75" customHeight="1">
      <c r="C1044" s="533"/>
      <c r="F1044" s="533"/>
    </row>
    <row r="1045" ht="15.75" customHeight="1">
      <c r="C1045" s="533"/>
      <c r="F1045" s="533"/>
    </row>
    <row r="1046" ht="15.75" customHeight="1">
      <c r="C1046" s="533"/>
      <c r="F1046" s="533"/>
    </row>
    <row r="1047" ht="15.75" customHeight="1">
      <c r="C1047" s="533"/>
      <c r="F1047" s="533"/>
    </row>
    <row r="1048" ht="15.75" customHeight="1">
      <c r="C1048" s="533"/>
      <c r="F1048" s="533"/>
    </row>
  </sheetData>
  <mergeCells count="104">
    <mergeCell ref="E16:E17"/>
    <mergeCell ref="E20:E21"/>
    <mergeCell ref="B11:B15"/>
    <mergeCell ref="B16:B25"/>
    <mergeCell ref="C16:C25"/>
    <mergeCell ref="D16:D25"/>
    <mergeCell ref="F16:F17"/>
    <mergeCell ref="G16:G17"/>
    <mergeCell ref="G18:G19"/>
    <mergeCell ref="B28:B29"/>
    <mergeCell ref="C28:C29"/>
    <mergeCell ref="D28:D29"/>
    <mergeCell ref="E28:E29"/>
    <mergeCell ref="F28:F29"/>
    <mergeCell ref="G28:G29"/>
    <mergeCell ref="H28:H29"/>
    <mergeCell ref="C30:C34"/>
    <mergeCell ref="D30:D34"/>
    <mergeCell ref="E30:E34"/>
    <mergeCell ref="F30:F34"/>
    <mergeCell ref="G30:G34"/>
    <mergeCell ref="J30:J32"/>
    <mergeCell ref="J33:J34"/>
    <mergeCell ref="B30:B34"/>
    <mergeCell ref="B35:B36"/>
    <mergeCell ref="C35:C36"/>
    <mergeCell ref="D35:D36"/>
    <mergeCell ref="E35:E36"/>
    <mergeCell ref="F35:F36"/>
    <mergeCell ref="G35:G36"/>
    <mergeCell ref="I39:I40"/>
    <mergeCell ref="J39:J40"/>
    <mergeCell ref="I41:I42"/>
    <mergeCell ref="J41:J42"/>
    <mergeCell ref="I44:I45"/>
    <mergeCell ref="J44:J45"/>
    <mergeCell ref="B39:B40"/>
    <mergeCell ref="C39:C40"/>
    <mergeCell ref="D39:D40"/>
    <mergeCell ref="E39:E40"/>
    <mergeCell ref="F39:F40"/>
    <mergeCell ref="G39:G40"/>
    <mergeCell ref="H39:H40"/>
    <mergeCell ref="B41:B45"/>
    <mergeCell ref="C41:C45"/>
    <mergeCell ref="D41:D45"/>
    <mergeCell ref="E41:E45"/>
    <mergeCell ref="F41:F45"/>
    <mergeCell ref="G41:G45"/>
    <mergeCell ref="B50:B52"/>
    <mergeCell ref="G55:G58"/>
    <mergeCell ref="H55:H58"/>
    <mergeCell ref="I56:I58"/>
    <mergeCell ref="J56:J58"/>
    <mergeCell ref="C50:C52"/>
    <mergeCell ref="D50:D52"/>
    <mergeCell ref="B55:B59"/>
    <mergeCell ref="C55:C59"/>
    <mergeCell ref="D55:D59"/>
    <mergeCell ref="E55:E58"/>
    <mergeCell ref="F55:F58"/>
    <mergeCell ref="B71:C71"/>
    <mergeCell ref="B73:D73"/>
    <mergeCell ref="E73:J73"/>
    <mergeCell ref="B81:C81"/>
    <mergeCell ref="B83:D83"/>
    <mergeCell ref="E83:J83"/>
    <mergeCell ref="B91:C91"/>
    <mergeCell ref="B62:B63"/>
    <mergeCell ref="C62:C63"/>
    <mergeCell ref="D62:D63"/>
    <mergeCell ref="E62:E63"/>
    <mergeCell ref="F62:F63"/>
    <mergeCell ref="G62:G63"/>
    <mergeCell ref="H62:H63"/>
    <mergeCell ref="H2:J2"/>
    <mergeCell ref="B4:J4"/>
    <mergeCell ref="B5:J5"/>
    <mergeCell ref="B6:J6"/>
    <mergeCell ref="B7:J7"/>
    <mergeCell ref="B9:D9"/>
    <mergeCell ref="E9:J9"/>
    <mergeCell ref="C11:C15"/>
    <mergeCell ref="D11:D15"/>
    <mergeCell ref="E11:E15"/>
    <mergeCell ref="F11:F15"/>
    <mergeCell ref="G11:G15"/>
    <mergeCell ref="I13:I15"/>
    <mergeCell ref="J13:J15"/>
    <mergeCell ref="E18:E19"/>
    <mergeCell ref="F18:F19"/>
    <mergeCell ref="F20:F21"/>
    <mergeCell ref="G20:G21"/>
    <mergeCell ref="H20:H21"/>
    <mergeCell ref="E22:E23"/>
    <mergeCell ref="F22:F23"/>
    <mergeCell ref="H22:H23"/>
    <mergeCell ref="G22:G23"/>
    <mergeCell ref="E24:E25"/>
    <mergeCell ref="F24:F25"/>
    <mergeCell ref="G24:G25"/>
    <mergeCell ref="H24:H25"/>
    <mergeCell ref="H35:H36"/>
    <mergeCell ref="J37:J38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