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4640" activeTab="1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'Витрати'!$A$9:$AG$198</definedName>
    <definedName name="_xlnm.Print_Area" localSheetId="2">'Реєстр документів'!$A$1:$K$70</definedName>
  </definedNames>
  <calcPr fullCalcOnLoad="1"/>
</workbook>
</file>

<file path=xl/sharedStrings.xml><?xml version="1.0" encoding="utf-8"?>
<sst xmlns="http://schemas.openxmlformats.org/spreadsheetml/2006/main" count="1099" uniqueCount="544">
  <si>
    <t>Додаток №4</t>
  </si>
  <si>
    <t>до Договору про надання гранту № 3AVS51-1851</t>
  </si>
  <si>
    <t>від "16" червня 2020 року</t>
  </si>
  <si>
    <t>Конкурсна програма: Аудіовізуальне мистецтво</t>
  </si>
  <si>
    <t>ЛОТ: Анімаційні та відеоігри, мобільні додатки</t>
  </si>
  <si>
    <t>Назва Заявника: ТОВ "Контент-маркетинг"</t>
  </si>
  <si>
    <t>Назва проекту: Чарівний світ. UA</t>
  </si>
  <si>
    <t xml:space="preserve">  ЗВІТ</t>
  </si>
  <si>
    <t xml:space="preserve">про надходження та використання коштів для реалізації проекту </t>
  </si>
  <si>
    <t>за період з 16 червня 2020 року по 30 жовтня 2020 року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</si>
  <si>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</si>
  <si>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</si>
  <si>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</si>
  <si>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</si>
  <si>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</si>
  <si>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</si>
  <si>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</si>
  <si>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</si>
  <si>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</si>
  <si>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</si>
  <si>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</si>
  <si>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</si>
  <si>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</si>
  <si>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</si>
  <si>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</si>
  <si>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</si>
  <si>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</si>
  <si>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</si>
  <si>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</si>
  <si>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</si>
  <si>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</si>
  <si>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</si>
  <si>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</si>
  <si>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</si>
  <si>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</si>
  <si>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</si>
  <si>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</si>
  <si>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</si>
  <si>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</si>
  <si>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</si>
  <si>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</si>
  <si>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</si>
  <si>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Директор Пузько М.М.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</si>
  <si>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</si>
  <si>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</si>
  <si>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</si>
  <si>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</si>
  <si>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 ТОВ "Контент-Маркетинг"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</si>
  <si>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</si>
  <si>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</si>
  <si>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</si>
  <si>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</si>
  <si>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</si>
  <si>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</si>
  <si>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</si>
  <si>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</si>
  <si>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</si>
  <si>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</si>
  <si>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</si>
  <si>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</si>
  <si>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</si>
  <si>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</si>
  <si>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</si>
  <si>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</si>
  <si>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</si>
  <si>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</si>
  <si>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</si>
  <si>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</si>
  <si>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</si>
  <si>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</si>
  <si>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</si>
  <si>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</si>
  <si>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</si>
  <si>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</si>
  <si>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</si>
  <si>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</si>
  <si>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</si>
  <si>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</si>
  <si>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</si>
  <si>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</si>
  <si>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</si>
  <si>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</si>
  <si>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</si>
  <si>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</si>
  <si>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</si>
  <si>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</si>
  <si>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</si>
  <si>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</si>
  <si>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</si>
  <si>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</si>
  <si>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</si>
  <si>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</si>
  <si>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</si>
  <si>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</si>
  <si>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</si>
  <si>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</si>
  <si>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</si>
  <si>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</si>
  <si>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</si>
  <si>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</si>
  <si>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</si>
  <si>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</si>
  <si>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</si>
  <si>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</si>
  <si>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</si>
  <si>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</si>
  <si>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</si>
  <si>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</si>
  <si>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</si>
  <si>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</si>
  <si>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</si>
  <si>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>Пузько Микола Миколайович, керівник проекту</t>
  </si>
  <si>
    <t>місяців</t>
  </si>
  <si>
    <t>б</t>
  </si>
  <si>
    <t xml:space="preserve"> Повне ПІБ, посада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</si>
  <si>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</si>
  <si>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</si>
  <si>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</si>
  <si>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</si>
  <si>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</si>
  <si>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</si>
  <si>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</si>
  <si>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</si>
  <si>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</si>
  <si>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>ЕСВ, 22%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</si>
  <si>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</si>
  <si>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</si>
  <si>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</si>
  <si>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</si>
  <si>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</si>
  <si>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</si>
  <si>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</si>
  <si>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</si>
  <si>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</si>
  <si>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</si>
  <si>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</si>
  <si>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</si>
  <si>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</si>
  <si>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</si>
  <si>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</si>
  <si>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</si>
  <si>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</si>
  <si>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</si>
  <si>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</si>
  <si>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</si>
  <si>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</si>
  <si>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</si>
  <si>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</si>
  <si>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</si>
  <si>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</si>
  <si>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</si>
  <si>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</si>
  <si>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</si>
  <si>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</si>
  <si>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</si>
  <si>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вул. Б. Хмельницкого 8/16, Укрінформ</t>
  </si>
  <si>
    <t>година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</si>
  <si>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</si>
  <si>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</si>
  <si>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</si>
  <si>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</si>
  <si>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</si>
  <si>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</si>
  <si>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</si>
  <si>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</si>
  <si>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</si>
  <si>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</si>
  <si>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</si>
  <si>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</si>
  <si>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</si>
  <si>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</si>
  <si>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</si>
  <si>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</si>
  <si>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</si>
  <si>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</si>
  <si>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</si>
  <si>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</si>
  <si>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</si>
  <si>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</si>
  <si>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</si>
  <si>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</si>
  <si>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</si>
  <si>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</si>
  <si>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</si>
  <si>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Папір офісний А4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</si>
  <si>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</si>
  <si>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</si>
  <si>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</si>
  <si>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</si>
  <si>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</si>
  <si>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</si>
  <si>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</si>
  <si>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</si>
  <si>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</si>
  <si>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</si>
  <si>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</si>
  <si>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</si>
  <si>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</si>
  <si>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</si>
  <si>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</si>
  <si>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</si>
  <si>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</si>
  <si>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</si>
  <si>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</si>
  <si>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</si>
  <si>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</si>
  <si>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</si>
  <si>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</si>
  <si>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</si>
  <si>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</si>
  <si>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</si>
  <si>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</si>
  <si>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</si>
  <si>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Послуги з комунікації в соціальних мережах</t>
  </si>
  <si>
    <t>Розміщення реклами в соціальних мережах</t>
  </si>
  <si>
    <t>Створення рекламного відео</t>
  </si>
  <si>
    <t>Шт.</t>
  </si>
  <si>
    <t>Відео-зйомка та монтаж (інтерв'ю, бекстейдж)</t>
  </si>
  <si>
    <t>Рекламна кампанія: CPC, CPA, відео-реклама</t>
  </si>
  <si>
    <t>Пошуковий маркетинг сайту та лінк-білдинг</t>
  </si>
  <si>
    <t>Послуги фотографа</t>
  </si>
  <si>
    <t>зміни</t>
  </si>
  <si>
    <t>Розміщення публікацій в ЗМІ</t>
  </si>
  <si>
    <t>послуга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</si>
  <si>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</si>
  <si>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</si>
  <si>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</si>
  <si>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</si>
  <si>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</si>
  <si>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</si>
  <si>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Антологія українського міфу, (комплект із 3 книг) Навчальна книга - Богдан
 </t>
  </si>
  <si>
    <t>шт</t>
  </si>
  <si>
    <t>Духовна культура українців. Народна демонологія у загальнослов’янському контексті. Ліра-К</t>
  </si>
  <si>
    <t>Міфи і легенди давньої України. С.Плачинда</t>
  </si>
  <si>
    <t>Українська міфологія. В.Войтович</t>
  </si>
  <si>
    <t>Чарівні істоти українського міфу. Домашні духи, Д.Корній</t>
  </si>
  <si>
    <t>Українці: народні вірування, повір'я, демонологія. А. Пономарьов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</si>
  <si>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</si>
  <si>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</si>
  <si>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</si>
  <si>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</si>
  <si>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</si>
  <si>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</si>
  <si>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</si>
  <si>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</si>
  <si>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</si>
  <si>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</si>
  <si>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</si>
  <si>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</si>
  <si>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</si>
  <si>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</si>
  <si>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</si>
  <si>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</si>
  <si>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</si>
  <si>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3D-моделювання, створення геометрії моделі</t>
  </si>
  <si>
    <t>3D-візуалізація</t>
  </si>
  <si>
    <t>Текстурування об'єктів</t>
  </si>
  <si>
    <t>Ріггінг 3D-моделей</t>
  </si>
  <si>
    <t>Анімація 3D-моделей</t>
  </si>
  <si>
    <t>Рендеринг 3D-моделей</t>
  </si>
  <si>
    <t>Композитинг анімацій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</si>
  <si>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</si>
  <si>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</si>
  <si>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</si>
  <si>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</si>
  <si>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</si>
  <si>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</si>
  <si>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</si>
  <si>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</si>
  <si>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</si>
  <si>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</si>
  <si>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</si>
  <si>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</si>
  <si>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</si>
  <si>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</si>
  <si>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</si>
  <si>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</si>
  <si>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</si>
  <si>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 xml:space="preserve">Послуги звуко-запису та зведення </t>
  </si>
  <si>
    <t>Послуги дикторів</t>
  </si>
  <si>
    <t>Організація фокус-групового оцінювання додатку на предмет вражень від персонажів, цікавості геймплею, взаємодії з додатком і т.д.</t>
  </si>
  <si>
    <t>Послуги продюсера проекту, супервайзер творчої частини проекту</t>
  </si>
  <si>
    <t>Послуги по технічному супервайзингу проекту</t>
  </si>
  <si>
    <t>Послуги з технічної реалізації проекту</t>
  </si>
  <si>
    <t>ї</t>
  </si>
  <si>
    <t>Послуги арт-директора проекту</t>
  </si>
  <si>
    <t>й</t>
  </si>
  <si>
    <t>Послуги креативного директора проекту</t>
  </si>
  <si>
    <t>к</t>
  </si>
  <si>
    <t xml:space="preserve">Послуги фахівця з комунікацій </t>
  </si>
  <si>
    <t>л</t>
  </si>
  <si>
    <t>м</t>
  </si>
  <si>
    <t>Послуги менеджера аналітика, контент-адміністратора</t>
  </si>
  <si>
    <t>н</t>
  </si>
  <si>
    <t>Послуги художника-ілюстратора</t>
  </si>
  <si>
    <t>о</t>
  </si>
  <si>
    <t>п</t>
  </si>
  <si>
    <t>р</t>
  </si>
  <si>
    <t>Послуги проджект-менеджера</t>
  </si>
  <si>
    <t>с</t>
  </si>
  <si>
    <t>Послуги з програмування додатку (Software engineer)</t>
  </si>
  <si>
    <t>т</t>
  </si>
  <si>
    <t>у</t>
  </si>
  <si>
    <t>Послуги з програмування додатку та тестувальнання (QA engineer)</t>
  </si>
  <si>
    <t>ф</t>
  </si>
  <si>
    <t>Послуги з програмування додатку (DevOps)</t>
  </si>
  <si>
    <t>х</t>
  </si>
  <si>
    <t>Послуги з сторонньої верифікації розробленого сценарію та архітектури мобільного додатку</t>
  </si>
  <si>
    <t>ц</t>
  </si>
  <si>
    <t>Послуги з розробки дизайну мобільного додатку</t>
  </si>
  <si>
    <t>щ</t>
  </si>
  <si>
    <t>Послуги з забезпечення роботи експертної групи проекту</t>
  </si>
  <si>
    <t>щ1</t>
  </si>
  <si>
    <t>Забезпечення участі етнографа</t>
  </si>
  <si>
    <t>щ2</t>
  </si>
  <si>
    <t>Забезпечення участі в якості експерта художника-ілюстратора з навиками роботи для дитячої аудиторії</t>
  </si>
  <si>
    <t>щ3</t>
  </si>
  <si>
    <t>Забезпечення участі дитячого письменника</t>
  </si>
  <si>
    <t>щ4</t>
  </si>
  <si>
    <t>Забезпечення участі дитячого педагога</t>
  </si>
  <si>
    <t>щ5</t>
  </si>
  <si>
    <t>Забезпечення участі дитячого психолога</t>
  </si>
  <si>
    <t>щ6</t>
  </si>
  <si>
    <t>Забезпечення участі режисера кіно та анімаційних фільмів</t>
  </si>
  <si>
    <t>щ8</t>
  </si>
  <si>
    <t>Забезпечення участі експерта з мобільних додатків для дітей</t>
  </si>
  <si>
    <t>щ9</t>
  </si>
  <si>
    <t>Забезпечення участі сценариста кіно та анімаційних фільмів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</si>
  <si>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</si>
  <si>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</si>
  <si>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</si>
  <si>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</si>
  <si>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Директор</t>
  </si>
  <si>
    <t>Пузько М.М.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</si>
  <si>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</si>
  <si>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</si>
  <si>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у період з 16 червня 2020 року по 30 жовтня 2020 року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</si>
  <si>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</si>
  <si>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</si>
  <si>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</si>
  <si>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</si>
  <si>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</si>
  <si>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</si>
  <si>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</si>
  <si>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</si>
  <si>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1.1а</t>
  </si>
  <si>
    <t>Оплата праці штатних працівників</t>
  </si>
  <si>
    <t>Пузько Микола Миколайович</t>
  </si>
  <si>
    <t>Відомість нарахування заробітної плати № 1 від 30.06.2020 року, № 2 від 31.07.2020 року, № 3 від 31.08.2020 року, № 4 від 30.09.2020 року, № 5 від 30.10.2020 року</t>
  </si>
  <si>
    <t>№111 від 30.09.2020,№110 від 30.09.2020,№108 від 30.09.2020,№76 від 15.09.2020,№78 від 15.09.2020, №74 від 15.09.2020, №73 від 31.08.2020,№70 від 31.08.2020,№72 від 31.08.2020, №43 від 14.08.2020,№45 від 14.08.2020,№44 від 14.08.2020,№26 від 31.07.2020,№28 від 31.07.2020,№27 від 31.07.2020,№19 від 15.07.2020,№21 від 15.07.2020,№22 від 15.07.2020,№6 від 30.06.2020,№4 від 30.06.2020,№5 від 30.06.2020,№140 від 21.10.2020, №137 від 21.10.2020,</t>
  </si>
  <si>
    <t>2.1а</t>
  </si>
  <si>
    <t>ЄСВ 22%</t>
  </si>
  <si>
    <t>№109 від 30.09.2020,№77 від 15.09.2020,№71 від 31.08.2020,№46 від 14.08.2020,№25 від 31.07.2020,№20 від 15.07.2020.№3 від 30.06.2020,№139 від 21.10.2020</t>
  </si>
  <si>
    <t>5.1а</t>
  </si>
  <si>
    <t>Укрінформ ДО 00015332</t>
  </si>
  <si>
    <t>Акт б/н від 08.10.2020</t>
  </si>
  <si>
    <t>09.10.2020 №128</t>
  </si>
  <si>
    <t xml:space="preserve">7.1а </t>
  </si>
  <si>
    <t>ТОВ "Папірус Універсал"</t>
  </si>
  <si>
    <t>Пл.дор. від 14.08.2020 №42</t>
  </si>
  <si>
    <t>8.1в</t>
  </si>
  <si>
    <t>ФОП Сеньків М.І. 3091309580</t>
  </si>
  <si>
    <t>№129 від 13.10.2020</t>
  </si>
  <si>
    <t>8.1з</t>
  </si>
  <si>
    <t>Договір № 14.4м від 16.06.2020</t>
  </si>
  <si>
    <t>Акт б/н від 30.10.2020</t>
  </si>
  <si>
    <t>9абз</t>
  </si>
  <si>
    <t>ФОП Кахідзе Т.А. 2673816706</t>
  </si>
  <si>
    <t xml:space="preserve"> Договір № 9абз від 16.06.2020 </t>
  </si>
  <si>
    <t>07.10. №113, 17.09 №79, 27.08. №66,22.07. №24</t>
  </si>
  <si>
    <t>Послуги з комунікації в соціальних мережах та забезпечення розміщення публікацій в онлайн ЗМІ</t>
  </si>
  <si>
    <t>ФОП Шибаєв І.С. 26225211931</t>
  </si>
  <si>
    <t xml:space="preserve"> Договір № 9абз2 від 16.06.2020</t>
  </si>
  <si>
    <t>17.09. №80, 14.08. №41,</t>
  </si>
  <si>
    <t>9в</t>
  </si>
  <si>
    <t>ФОП Деренюк Я.С. 324121613</t>
  </si>
  <si>
    <t xml:space="preserve"> Договір № 9в від 16.06.2020</t>
  </si>
  <si>
    <t>17.09. №102, 14.08. №34,</t>
  </si>
  <si>
    <t>9г</t>
  </si>
  <si>
    <t>Сусленко Є.О. ФОП 3570909917</t>
  </si>
  <si>
    <t xml:space="preserve"> Договір № 9г1 від 16.06.2020</t>
  </si>
  <si>
    <t>17.09. №81, 14.08. №37</t>
  </si>
  <si>
    <t>ФОП Стойко Г.С. 3655211332</t>
  </si>
  <si>
    <t xml:space="preserve"> Договір № 9г2 від 16.06.2020</t>
  </si>
  <si>
    <t>17.09 №82, 14.08. №46,</t>
  </si>
  <si>
    <t>9д</t>
  </si>
  <si>
    <t>Шибаєв І.С ФОП 2625211931</t>
  </si>
  <si>
    <t xml:space="preserve"> Договір № 9д від 16.06.2020</t>
  </si>
  <si>
    <t>17.09.№103,14.08. №38</t>
  </si>
  <si>
    <t>9е</t>
  </si>
  <si>
    <t>ФОП Кремінець В.Ю. 325904438</t>
  </si>
  <si>
    <t>Договір № 9е від 16.06.2020</t>
  </si>
  <si>
    <t>28.09.№107, 14.08. №40,</t>
  </si>
  <si>
    <t>9ж</t>
  </si>
  <si>
    <t>ФОП Ліфер  Т.М. 2945801180</t>
  </si>
  <si>
    <t>Договір №9ж від 16.06.2020</t>
  </si>
  <si>
    <t>10аб</t>
  </si>
  <si>
    <t>Послуги з розробки веб-сайту, Витрати з підтримки та обслуговування сайту</t>
  </si>
  <si>
    <t>ФОП Севера А.Я. 3479410033</t>
  </si>
  <si>
    <t>Договір № 10аб від 01.07.2020</t>
  </si>
  <si>
    <t>16.09. №83, 18.08. №52,11.08. №31,</t>
  </si>
  <si>
    <t>11а</t>
  </si>
  <si>
    <t xml:space="preserve">.Антологія українського міфу.Етіологічні ,космологічні,антропологічні міфи у 3т-Том </t>
  </si>
  <si>
    <t>ТОВ "Якабу Трейд" 41112852</t>
  </si>
  <si>
    <t>Рахунок № 20071300001 від 26.06.2020</t>
  </si>
  <si>
    <t>Видаткова накладна №200713000-1 від 01.07.2020</t>
  </si>
  <si>
    <t>№1 від 30.06.2020</t>
  </si>
  <si>
    <t>11б</t>
  </si>
  <si>
    <t>.Духовна культура українців.Народна демонологія у загальнослов'янському контексті (ХІХ-ХХст.)</t>
  </si>
  <si>
    <t>11в</t>
  </si>
  <si>
    <t>Антологія українського міфу .Тотемічні міфи. У 3т.-Том2</t>
  </si>
  <si>
    <t>11г</t>
  </si>
  <si>
    <t>Антологія українського міфу.Потойбіччя. У 3т-Том3</t>
  </si>
  <si>
    <t>11д</t>
  </si>
  <si>
    <t>Чарівні істоти українського міфу.Домашні духи.</t>
  </si>
  <si>
    <t>11е</t>
  </si>
  <si>
    <t>Українці.Народні вірування ,повір'я, демонологія</t>
  </si>
  <si>
    <t>12в</t>
  </si>
  <si>
    <t>ФОП Музиченко Є.В. 3316313245</t>
  </si>
  <si>
    <t>Рахунок № 021/0209 від 02.09.2020</t>
  </si>
  <si>
    <t>13а</t>
  </si>
  <si>
    <t>ФОП Куровська Г.В. 3166720368</t>
  </si>
  <si>
    <t>Договір № 13а  від 16.06.2020</t>
  </si>
  <si>
    <t>07.10 №114, 17.09. №84,06.08. №29, 09.07. №11</t>
  </si>
  <si>
    <t>13б</t>
  </si>
  <si>
    <t xml:space="preserve"> Договір № 13б від 17.06.2020</t>
  </si>
  <si>
    <t>Акт №23 від 30.10.2020</t>
  </si>
  <si>
    <t>07.10 №115, 17.09.№85, 20.08. №65, 13.07. №17</t>
  </si>
  <si>
    <t>13в</t>
  </si>
  <si>
    <t>№135 від 21.10.2020</t>
  </si>
  <si>
    <t>14.1абв</t>
  </si>
  <si>
    <t>3D-моделювання, створення геометрії моделі, 3D-візуалізація, Текстурування об'єктів</t>
  </si>
  <si>
    <t>ФОП Біловус Р.О. 3111505297</t>
  </si>
  <si>
    <t>Договір № 14.4абв від 16.06.2020</t>
  </si>
  <si>
    <t>№116 від. 07.10,№86 від 17.09.2020, №53 від 18.08.2020,№23 від 15.07.2020,</t>
  </si>
  <si>
    <t>14.1где</t>
  </si>
  <si>
    <t>Ріггінг 3D-моделей, Анімація 3D-моделей</t>
  </si>
  <si>
    <t>ФОП Карашкевич С.О 3235205930</t>
  </si>
  <si>
    <t>Договір № 14.1гд від 16.06.2020</t>
  </si>
  <si>
    <t>№87 від 17.09.2020,№63 від 18.08.2020,</t>
  </si>
  <si>
    <t>14.4а</t>
  </si>
  <si>
    <t>ПАТ КБ "Приватбанк"</t>
  </si>
  <si>
    <t>14.4б</t>
  </si>
  <si>
    <t>14.4б.Послуги звуко-запису та зведення</t>
  </si>
  <si>
    <t xml:space="preserve">ФОП Обод А.І. 2493803537 </t>
  </si>
  <si>
    <t xml:space="preserve"> Договір № 14.4б від 16.06.2020</t>
  </si>
  <si>
    <t>07.10. №112</t>
  </si>
  <si>
    <t>14.4в</t>
  </si>
  <si>
    <t xml:space="preserve">ФОП Кулініч Я.А.  3300514187 </t>
  </si>
  <si>
    <t>Договір № 14.4в від 03.08.2020</t>
  </si>
  <si>
    <t>№88 від 17.09.2020,№32 від 12.08.2020,</t>
  </si>
  <si>
    <t>14.4г</t>
  </si>
  <si>
    <t>Організація фокус-групового оцінювання додатку на предмет вражень від персонажів</t>
  </si>
  <si>
    <t>ФОП Клименко Т.А 2524505163</t>
  </si>
  <si>
    <t>Договір № 14.4г від 16.06.2020</t>
  </si>
  <si>
    <t>17.09. №104,</t>
  </si>
  <si>
    <t>14.4д</t>
  </si>
  <si>
    <t>ФОП Тріль Б.І. 3061005799</t>
  </si>
  <si>
    <t>Договір № 14.4д від 16.06.2020</t>
  </si>
  <si>
    <t>17.09. №89, 14.08. №36, 02.07. №7</t>
  </si>
  <si>
    <t>14.4е</t>
  </si>
  <si>
    <t>ФОП Ціпінюк О.О. 3048325515</t>
  </si>
  <si>
    <t>Договір № 14.4е від 16.06.2020</t>
  </si>
  <si>
    <t>17.09 №90, 18.08. №62,</t>
  </si>
  <si>
    <t>14.4єс</t>
  </si>
  <si>
    <t>Послуги з технічної реалізації проекту, Послуги з програмування додатку (Software engineer)</t>
  </si>
  <si>
    <t>ФОП Пиженков В.О.  3251504591</t>
  </si>
  <si>
    <t>Договір  14.4єс від 16.06.2020</t>
  </si>
  <si>
    <t>09.07 №14</t>
  </si>
  <si>
    <t>Договір №14.4єс-1 від 01.08.2020</t>
  </si>
  <si>
    <t>14.4ї</t>
  </si>
  <si>
    <t>ФОП Колб Л.А. 3230620968</t>
  </si>
  <si>
    <t>Договір № 14.4ї від 16.06.2020</t>
  </si>
  <si>
    <t>14.08. №39, 17.09. №91,09.10 №127</t>
  </si>
  <si>
    <t>14.4йн</t>
  </si>
  <si>
    <t>Послуги креативного директора проекту, Послуги художника-ілюстратора</t>
  </si>
  <si>
    <t>Договір № 14.4йн від 16.06.2020</t>
  </si>
  <si>
    <t>07.07 №9, 27.08. №67, 17.09. №92,07.10 №118</t>
  </si>
  <si>
    <t>14.4к</t>
  </si>
  <si>
    <t>Послуги фахівця з комунікацій</t>
  </si>
  <si>
    <t>ФОП Пісня Д.С. 3462811425</t>
  </si>
  <si>
    <t>Договір № 14.4к від 16.06.2020</t>
  </si>
  <si>
    <t>07.10. №126,17.09, №93, 18.08. №64,</t>
  </si>
  <si>
    <t>14.4л</t>
  </si>
  <si>
    <t xml:space="preserve">ФОП Ломачинська І.О. 3461006463 </t>
  </si>
  <si>
    <t>Договір № 14.4л від 16.06.2020</t>
  </si>
  <si>
    <t>№94 від 17.09.2020,№47 від 18.08.2020,№30 від 06.08.2020,</t>
  </si>
  <si>
    <t>14.4м</t>
  </si>
  <si>
    <t>ФОП Кулініч Я.А. 3300514187</t>
  </si>
  <si>
    <t>17.09 №105, 17.09.№88, 12.08. №32,</t>
  </si>
  <si>
    <t>14.4оп</t>
  </si>
  <si>
    <t>ФОП Нестеренко О.В. 2901909733</t>
  </si>
  <si>
    <t>Договір № 14.4оп від 16.06.2020</t>
  </si>
  <si>
    <t>07.10 №119,17.09. №95,27.08 №68,07.07. №10</t>
  </si>
  <si>
    <t>14.4рх</t>
  </si>
  <si>
    <t>Послуги проджект-менеджера, Послуги з сторонньої верифікації розробленого сценарію</t>
  </si>
  <si>
    <t>ФОП Грицунь Т.Я. 3367316190</t>
  </si>
  <si>
    <t>Договір № 14.4рх від 16.06.2020</t>
  </si>
  <si>
    <t>07.10.№120, 16.09 №96, 18.08. №57, 09.07. №15</t>
  </si>
  <si>
    <t>14.4т</t>
  </si>
  <si>
    <t>ФОП Кулина О.І. 3338300094</t>
  </si>
  <si>
    <t>Договір № 14.4т від 16.06.2020</t>
  </si>
  <si>
    <t>07.10. №121, 16.09. №97, 18.08. №58, 10.07. №13</t>
  </si>
  <si>
    <t>14.4у</t>
  </si>
  <si>
    <t>ФОП Масляк О.І.  3519408399</t>
  </si>
  <si>
    <t>Договір № 14.4у від 16.06.2020</t>
  </si>
  <si>
    <t>07.10 №122, 16.09. №98, 18.08. №59, 09.07.№12</t>
  </si>
  <si>
    <t>14.4ф</t>
  </si>
  <si>
    <t>ФОП Скрипка М.Ю. 3216910790</t>
  </si>
  <si>
    <t>Договір № 14.4ф від 16.06.2020</t>
  </si>
  <si>
    <t>07.10. №123, 16.09. №99,27.08. №69, 18.08. №56, 09.07. №16</t>
  </si>
  <si>
    <t>14.4ц</t>
  </si>
  <si>
    <t xml:space="preserve">ФОП Васюта О.Т. 35650006337 </t>
  </si>
  <si>
    <t>07.10 №124, 16.09. №100, 18.08. №54,13.07. №18</t>
  </si>
  <si>
    <t>14.4щ</t>
  </si>
  <si>
    <t>Послуги з забезпечення здійснення оцінки експертною групою проекту. Забезпечення участі етногр</t>
  </si>
  <si>
    <t>Договір № 14.4щ від 16.06.2020</t>
  </si>
  <si>
    <t>17.09.№101, 14.08. №35, 02.07. №8,07.10. №125</t>
  </si>
  <si>
    <t>ЗАГАЛЬНА СУМА:</t>
  </si>
  <si>
    <t xml:space="preserve"> " Ч а р і в н и й  с в і т. UA "</t>
  </si>
  <si>
    <t>Реєстр документів, що підтверджують достовірність витрат та цільове використання коштів за проектом</t>
  </si>
  <si>
    <t xml:space="preserve"> </t>
  </si>
  <si>
    <r>
      <t>ТОВ “МАК “ЦептАудит”</t>
    </r>
    <r>
      <rPr>
        <sz val="14"/>
        <color indexed="8"/>
        <rFont val="Tahoma"/>
        <family val="2"/>
      </rPr>
      <t xml:space="preserve"> </t>
    </r>
  </si>
  <si>
    <r>
      <t>________________ /</t>
    </r>
    <r>
      <rPr>
        <b/>
        <sz val="14"/>
        <color indexed="8"/>
        <rFont val="Tahoma"/>
        <family val="2"/>
      </rPr>
      <t>Фесенко В.М./</t>
    </r>
  </si>
  <si>
    <t>Витрати за даними Звіту про надходження та використання гранту</t>
  </si>
  <si>
    <t>Документально підтверджено за результатами перевірки</t>
  </si>
  <si>
    <t>Залишок до фінансування за рахунок коштів гранту</t>
  </si>
  <si>
    <t>Рахунок №1035 від 08.10.2020</t>
  </si>
  <si>
    <t>рахунок №19-57884 від 12.08.2020</t>
  </si>
  <si>
    <t>Видаткова наклдана №19-016617 від 17.08.2020</t>
  </si>
  <si>
    <t>рахунок №835256-1754202425 від 13.10.2020</t>
  </si>
  <si>
    <t>Накладна №836012 від 13.10.2020</t>
  </si>
  <si>
    <t>Акт №1 від 25.10.2020</t>
  </si>
  <si>
    <t>Рахунок №0710 від 07.10.2020</t>
  </si>
  <si>
    <t>Акт №1 від 20.10.2020</t>
  </si>
  <si>
    <t>ТОВ "Юридична компанія "Віголекс" 43422590</t>
  </si>
  <si>
    <t>Договір 13В від 14.09.2020</t>
  </si>
  <si>
    <t>Акт №49 від 30.10.2020</t>
  </si>
  <si>
    <t xml:space="preserve">ТОВ "МАК "ЦЕПТАУДИТ" 31867337 </t>
  </si>
  <si>
    <t>Банківські виписки 06-10.2020</t>
  </si>
  <si>
    <t>Акт б/н від 31.07.2020</t>
  </si>
  <si>
    <t>ФОП Байда А.В.  3547700811</t>
  </si>
  <si>
    <t>ФОП Кучеренко О.О. 2992408333</t>
  </si>
  <si>
    <t>Договір № 14.4ц від 10.07.2020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</si>
</sst>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99">
    <font>
      <sz val="11"/>
      <color theme="1"/>
      <name val="Arial"/>
      <family val="0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i/>
      <sz val="12"/>
      <color indexed="8"/>
      <name val="Arial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20"/>
      <color indexed="8"/>
      <name val="Calibri"/>
      <family val="2"/>
    </font>
    <font>
      <b/>
      <sz val="20"/>
      <color indexed="8"/>
      <name val="Arial"/>
      <family val="2"/>
    </font>
    <font>
      <b/>
      <sz val="26"/>
      <color indexed="8"/>
      <name val="Calibri"/>
      <family val="2"/>
    </font>
    <font>
      <b/>
      <sz val="26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Times New Roman"/>
      <family val="1"/>
    </font>
    <font>
      <i/>
      <sz val="14"/>
      <color indexed="8"/>
      <name val="Tahoma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Roboto"/>
      <family val="0"/>
    </font>
    <font>
      <sz val="11"/>
      <color indexed="8"/>
      <name val="Arial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3"/>
      <name val="Lucida Grand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993300"/>
      <name val="Arial"/>
      <family val="2"/>
    </font>
    <font>
      <b/>
      <sz val="10"/>
      <color rgb="FF9933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i/>
      <sz val="12"/>
      <color theme="1"/>
      <name val="Arial"/>
      <family val="2"/>
    </font>
    <font>
      <i/>
      <sz val="11"/>
      <color theme="1"/>
      <name val="Calibri"/>
      <family val="2"/>
    </font>
    <font>
      <b/>
      <sz val="16"/>
      <color theme="1"/>
      <name val="Arial"/>
      <family val="2"/>
    </font>
    <font>
      <sz val="14"/>
      <color theme="1"/>
      <name val="Times New Roman"/>
      <family val="1"/>
    </font>
    <font>
      <i/>
      <sz val="14"/>
      <color rgb="FF000000"/>
      <name val="Tahoma"/>
      <family val="2"/>
    </font>
    <font>
      <i/>
      <sz val="11"/>
      <color rgb="FF00000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Tahoma"/>
      <family val="2"/>
    </font>
    <font>
      <sz val="14"/>
      <color theme="1"/>
      <name val="Arial"/>
      <family val="2"/>
    </font>
    <font>
      <b/>
      <sz val="14"/>
      <color rgb="FF000000"/>
      <name val="Tahoma"/>
      <family val="2"/>
    </font>
    <font>
      <sz val="11"/>
      <color theme="1"/>
      <name val="Roboto"/>
      <family val="0"/>
    </font>
    <font>
      <b/>
      <sz val="20"/>
      <color theme="1"/>
      <name val="Calibri"/>
      <family val="2"/>
    </font>
    <font>
      <b/>
      <sz val="20"/>
      <color theme="1"/>
      <name val="Arial"/>
      <family val="2"/>
    </font>
    <font>
      <b/>
      <sz val="26"/>
      <color theme="1"/>
      <name val="Calibri"/>
      <family val="2"/>
    </font>
    <font>
      <b/>
      <sz val="26"/>
      <color theme="1"/>
      <name val="Arial"/>
      <family val="2"/>
    </font>
    <font>
      <b/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medium"/>
      <top style="thin"/>
      <bottom/>
    </border>
    <border>
      <left style="thin">
        <color rgb="FF000000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18">
    <xf numFmtId="0" fontId="0" fillId="0" borderId="0" xfId="0" applyFont="1" applyAlignment="1">
      <alignment/>
    </xf>
    <xf numFmtId="0" fontId="67" fillId="0" borderId="0" xfId="0" applyFont="1" applyAlignment="1">
      <alignment/>
    </xf>
    <xf numFmtId="10" fontId="68" fillId="0" borderId="0" xfId="0" applyNumberFormat="1" applyFont="1" applyAlignment="1">
      <alignment/>
    </xf>
    <xf numFmtId="4" fontId="68" fillId="0" borderId="0" xfId="0" applyNumberFormat="1" applyFont="1" applyAlignment="1">
      <alignment/>
    </xf>
    <xf numFmtId="0" fontId="69" fillId="0" borderId="0" xfId="0" applyFont="1" applyAlignment="1">
      <alignment/>
    </xf>
    <xf numFmtId="10" fontId="70" fillId="0" borderId="0" xfId="0" applyNumberFormat="1" applyFont="1" applyAlignment="1">
      <alignment/>
    </xf>
    <xf numFmtId="4" fontId="69" fillId="0" borderId="0" xfId="0" applyNumberFormat="1" applyFont="1" applyAlignment="1">
      <alignment/>
    </xf>
    <xf numFmtId="10" fontId="69" fillId="0" borderId="0" xfId="0" applyNumberFormat="1" applyFont="1" applyAlignment="1">
      <alignment/>
    </xf>
    <xf numFmtId="4" fontId="71" fillId="0" borderId="0" xfId="0" applyNumberFormat="1" applyFont="1" applyAlignment="1">
      <alignment/>
    </xf>
    <xf numFmtId="4" fontId="72" fillId="0" borderId="0" xfId="0" applyNumberFormat="1" applyFont="1" applyAlignment="1">
      <alignment/>
    </xf>
    <xf numFmtId="10" fontId="72" fillId="0" borderId="0" xfId="0" applyNumberFormat="1" applyFont="1" applyAlignment="1">
      <alignment/>
    </xf>
    <xf numFmtId="0" fontId="70" fillId="0" borderId="0" xfId="0" applyFont="1" applyAlignment="1">
      <alignment/>
    </xf>
    <xf numFmtId="0" fontId="0" fillId="0" borderId="0" xfId="0" applyFont="1" applyAlignment="1">
      <alignment horizontal="center"/>
    </xf>
    <xf numFmtId="0" fontId="72" fillId="0" borderId="0" xfId="0" applyFont="1" applyAlignment="1">
      <alignment/>
    </xf>
    <xf numFmtId="0" fontId="71" fillId="0" borderId="0" xfId="0" applyFont="1" applyAlignment="1">
      <alignment/>
    </xf>
    <xf numFmtId="0" fontId="67" fillId="0" borderId="0" xfId="0" applyFont="1" applyAlignment="1">
      <alignment horizontal="center" vertical="center" wrapText="1"/>
    </xf>
    <xf numFmtId="10" fontId="68" fillId="0" borderId="10" xfId="0" applyNumberFormat="1" applyFont="1" applyBorder="1" applyAlignment="1">
      <alignment horizontal="center" wrapText="1"/>
    </xf>
    <xf numFmtId="10" fontId="68" fillId="0" borderId="11" xfId="0" applyNumberFormat="1" applyFont="1" applyBorder="1" applyAlignment="1">
      <alignment horizontal="center" wrapText="1"/>
    </xf>
    <xf numFmtId="10" fontId="68" fillId="0" borderId="10" xfId="0" applyNumberFormat="1" applyFont="1" applyBorder="1" applyAlignment="1">
      <alignment horizontal="center" vertical="center"/>
    </xf>
    <xf numFmtId="4" fontId="68" fillId="0" borderId="12" xfId="0" applyNumberFormat="1" applyFont="1" applyBorder="1" applyAlignment="1">
      <alignment horizontal="center" vertical="center"/>
    </xf>
    <xf numFmtId="10" fontId="68" fillId="0" borderId="11" xfId="0" applyNumberFormat="1" applyFont="1" applyBorder="1" applyAlignment="1">
      <alignment horizontal="center" vertical="center"/>
    </xf>
    <xf numFmtId="4" fontId="68" fillId="0" borderId="12" xfId="0" applyNumberFormat="1" applyFont="1" applyBorder="1" applyAlignment="1">
      <alignment horizontal="center" vertical="center" wrapText="1"/>
    </xf>
    <xf numFmtId="10" fontId="67" fillId="0" borderId="10" xfId="0" applyNumberFormat="1" applyFont="1" applyBorder="1" applyAlignment="1">
      <alignment horizontal="center" vertical="center"/>
    </xf>
    <xf numFmtId="4" fontId="67" fillId="0" borderId="12" xfId="0" applyNumberFormat="1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49" fontId="68" fillId="0" borderId="13" xfId="0" applyNumberFormat="1" applyFont="1" applyBorder="1" applyAlignment="1">
      <alignment horizontal="center" vertical="center" wrapText="1"/>
    </xf>
    <xf numFmtId="49" fontId="68" fillId="0" borderId="14" xfId="0" applyNumberFormat="1" applyFont="1" applyBorder="1" applyAlignment="1">
      <alignment horizontal="center" vertical="center"/>
    </xf>
    <xf numFmtId="49" fontId="68" fillId="0" borderId="15" xfId="0" applyNumberFormat="1" applyFont="1" applyBorder="1" applyAlignment="1">
      <alignment horizontal="center" vertical="center"/>
    </xf>
    <xf numFmtId="49" fontId="68" fillId="0" borderId="16" xfId="0" applyNumberFormat="1" applyFont="1" applyBorder="1" applyAlignment="1">
      <alignment horizontal="center" vertical="center"/>
    </xf>
    <xf numFmtId="49" fontId="68" fillId="0" borderId="17" xfId="0" applyNumberFormat="1" applyFont="1" applyBorder="1" applyAlignment="1">
      <alignment horizontal="center" vertical="center"/>
    </xf>
    <xf numFmtId="49" fontId="68" fillId="0" borderId="0" xfId="0" applyNumberFormat="1" applyFont="1" applyAlignment="1">
      <alignment horizontal="center" vertical="center"/>
    </xf>
    <xf numFmtId="0" fontId="68" fillId="0" borderId="13" xfId="0" applyFont="1" applyBorder="1" applyAlignment="1">
      <alignment horizontal="center" vertical="center" wrapText="1"/>
    </xf>
    <xf numFmtId="10" fontId="68" fillId="0" borderId="14" xfId="0" applyNumberFormat="1" applyFont="1" applyBorder="1" applyAlignment="1">
      <alignment horizontal="center" vertical="center"/>
    </xf>
    <xf numFmtId="4" fontId="68" fillId="0" borderId="15" xfId="0" applyNumberFormat="1" applyFont="1" applyBorder="1" applyAlignment="1">
      <alignment horizontal="center" vertical="center"/>
    </xf>
    <xf numFmtId="4" fontId="68" fillId="0" borderId="16" xfId="0" applyNumberFormat="1" applyFont="1" applyBorder="1" applyAlignment="1">
      <alignment horizontal="center" vertical="center"/>
    </xf>
    <xf numFmtId="4" fontId="68" fillId="0" borderId="17" xfId="0" applyNumberFormat="1" applyFont="1" applyBorder="1" applyAlignment="1">
      <alignment horizontal="center" vertical="center"/>
    </xf>
    <xf numFmtId="10" fontId="68" fillId="0" borderId="17" xfId="0" applyNumberFormat="1" applyFont="1" applyBorder="1" applyAlignment="1">
      <alignment horizontal="center" vertical="center"/>
    </xf>
    <xf numFmtId="10" fontId="68" fillId="0" borderId="16" xfId="0" applyNumberFormat="1" applyFont="1" applyBorder="1" applyAlignment="1">
      <alignment horizontal="center" vertical="center"/>
    </xf>
    <xf numFmtId="10" fontId="67" fillId="0" borderId="16" xfId="0" applyNumberFormat="1" applyFont="1" applyBorder="1" applyAlignment="1">
      <alignment horizontal="center" vertical="center"/>
    </xf>
    <xf numFmtId="4" fontId="67" fillId="0" borderId="15" xfId="0" applyNumberFormat="1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 wrapText="1"/>
    </xf>
    <xf numFmtId="10" fontId="68" fillId="0" borderId="14" xfId="0" applyNumberFormat="1" applyFont="1" applyBorder="1" applyAlignment="1">
      <alignment horizontal="center" vertical="center"/>
    </xf>
    <xf numFmtId="10" fontId="67" fillId="0" borderId="16" xfId="0" applyNumberFormat="1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20" xfId="0" applyFont="1" applyBorder="1" applyAlignment="1">
      <alignment/>
    </xf>
    <xf numFmtId="10" fontId="50" fillId="0" borderId="0" xfId="0" applyNumberFormat="1" applyFont="1" applyAlignment="1">
      <alignment/>
    </xf>
    <xf numFmtId="0" fontId="68" fillId="0" borderId="0" xfId="0" applyFont="1" applyAlignment="1">
      <alignment horizontal="right"/>
    </xf>
    <xf numFmtId="0" fontId="68" fillId="0" borderId="0" xfId="0" applyFont="1" applyAlignment="1">
      <alignment/>
    </xf>
    <xf numFmtId="0" fontId="73" fillId="0" borderId="0" xfId="0" applyFont="1" applyAlignment="1">
      <alignment horizontal="left"/>
    </xf>
    <xf numFmtId="0" fontId="70" fillId="0" borderId="0" xfId="0" applyFont="1" applyAlignment="1">
      <alignment wrapText="1"/>
    </xf>
    <xf numFmtId="0" fontId="7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4" fillId="0" borderId="0" xfId="0" applyFont="1" applyAlignment="1">
      <alignment/>
    </xf>
    <xf numFmtId="0" fontId="75" fillId="0" borderId="0" xfId="0" applyFont="1" applyAlignment="1">
      <alignment vertical="center"/>
    </xf>
    <xf numFmtId="0" fontId="70" fillId="0" borderId="0" xfId="0" applyFont="1" applyAlignment="1">
      <alignment vertical="center" wrapText="1"/>
    </xf>
    <xf numFmtId="0" fontId="74" fillId="0" borderId="0" xfId="0" applyFont="1" applyAlignment="1">
      <alignment wrapText="1"/>
    </xf>
    <xf numFmtId="0" fontId="75" fillId="0" borderId="0" xfId="0" applyFont="1" applyAlignment="1">
      <alignment vertical="center" wrapText="1"/>
    </xf>
    <xf numFmtId="3" fontId="70" fillId="33" borderId="11" xfId="0" applyNumberFormat="1" applyFont="1" applyFill="1" applyBorder="1" applyAlignment="1">
      <alignment horizontal="center" vertical="center" wrapText="1"/>
    </xf>
    <xf numFmtId="164" fontId="70" fillId="33" borderId="11" xfId="0" applyNumberFormat="1" applyFont="1" applyFill="1" applyBorder="1" applyAlignment="1">
      <alignment horizontal="center" vertical="center" wrapText="1"/>
    </xf>
    <xf numFmtId="0" fontId="70" fillId="34" borderId="11" xfId="0" applyFont="1" applyFill="1" applyBorder="1" applyAlignment="1">
      <alignment vertical="center" wrapText="1"/>
    </xf>
    <xf numFmtId="0" fontId="70" fillId="34" borderId="11" xfId="0" applyFont="1" applyFill="1" applyBorder="1" applyAlignment="1">
      <alignment horizontal="center" vertical="center"/>
    </xf>
    <xf numFmtId="0" fontId="70" fillId="34" borderId="11" xfId="0" applyFont="1" applyFill="1" applyBorder="1" applyAlignment="1">
      <alignment horizontal="center" vertical="center" wrapText="1"/>
    </xf>
    <xf numFmtId="3" fontId="70" fillId="34" borderId="11" xfId="0" applyNumberFormat="1" applyFont="1" applyFill="1" applyBorder="1" applyAlignment="1">
      <alignment horizontal="center" vertical="center" wrapText="1"/>
    </xf>
    <xf numFmtId="0" fontId="76" fillId="35" borderId="11" xfId="0" applyFont="1" applyFill="1" applyBorder="1" applyAlignment="1">
      <alignment vertical="top"/>
    </xf>
    <xf numFmtId="0" fontId="76" fillId="35" borderId="11" xfId="0" applyFont="1" applyFill="1" applyBorder="1" applyAlignment="1">
      <alignment horizontal="center" vertical="top"/>
    </xf>
    <xf numFmtId="0" fontId="76" fillId="35" borderId="11" xfId="0" applyFont="1" applyFill="1" applyBorder="1" applyAlignment="1">
      <alignment vertical="top" wrapText="1"/>
    </xf>
    <xf numFmtId="165" fontId="77" fillId="35" borderId="11" xfId="0" applyNumberFormat="1" applyFont="1" applyFill="1" applyBorder="1" applyAlignment="1">
      <alignment vertical="top"/>
    </xf>
    <xf numFmtId="165" fontId="78" fillId="35" borderId="11" xfId="0" applyNumberFormat="1" applyFont="1" applyFill="1" applyBorder="1" applyAlignment="1">
      <alignment vertical="top"/>
    </xf>
    <xf numFmtId="0" fontId="78" fillId="35" borderId="11" xfId="0" applyFont="1" applyFill="1" applyBorder="1" applyAlignment="1">
      <alignment vertical="top" wrapText="1"/>
    </xf>
    <xf numFmtId="0" fontId="50" fillId="0" borderId="0" xfId="0" applyFont="1" applyAlignment="1">
      <alignment vertical="top"/>
    </xf>
    <xf numFmtId="0" fontId="70" fillId="36" borderId="11" xfId="0" applyFont="1" applyFill="1" applyBorder="1" applyAlignment="1">
      <alignment vertical="top"/>
    </xf>
    <xf numFmtId="0" fontId="70" fillId="36" borderId="11" xfId="0" applyFont="1" applyFill="1" applyBorder="1" applyAlignment="1">
      <alignment horizontal="center" vertical="top"/>
    </xf>
    <xf numFmtId="0" fontId="70" fillId="36" borderId="11" xfId="0" applyFont="1" applyFill="1" applyBorder="1" applyAlignment="1">
      <alignment vertical="top" wrapText="1"/>
    </xf>
    <xf numFmtId="165" fontId="72" fillId="36" borderId="11" xfId="0" applyNumberFormat="1" applyFont="1" applyFill="1" applyBorder="1" applyAlignment="1">
      <alignment vertical="top"/>
    </xf>
    <xf numFmtId="4" fontId="72" fillId="36" borderId="11" xfId="0" applyNumberFormat="1" applyFont="1" applyFill="1" applyBorder="1" applyAlignment="1">
      <alignment horizontal="right" vertical="top"/>
    </xf>
    <xf numFmtId="4" fontId="79" fillId="36" borderId="11" xfId="0" applyNumberFormat="1" applyFont="1" applyFill="1" applyBorder="1" applyAlignment="1">
      <alignment horizontal="right" vertical="top"/>
    </xf>
    <xf numFmtId="10" fontId="79" fillId="36" borderId="11" xfId="0" applyNumberFormat="1" applyFont="1" applyFill="1" applyBorder="1" applyAlignment="1">
      <alignment horizontal="right" vertical="top"/>
    </xf>
    <xf numFmtId="0" fontId="79" fillId="36" borderId="11" xfId="0" applyFont="1" applyFill="1" applyBorder="1" applyAlignment="1">
      <alignment horizontal="right" vertical="top" wrapText="1"/>
    </xf>
    <xf numFmtId="4" fontId="68" fillId="0" borderId="0" xfId="0" applyNumberFormat="1" applyFont="1" applyAlignment="1">
      <alignment vertical="top"/>
    </xf>
    <xf numFmtId="166" fontId="70" fillId="37" borderId="11" xfId="0" applyNumberFormat="1" applyFont="1" applyFill="1" applyBorder="1" applyAlignment="1">
      <alignment vertical="top"/>
    </xf>
    <xf numFmtId="49" fontId="70" fillId="37" borderId="11" xfId="0" applyNumberFormat="1" applyFont="1" applyFill="1" applyBorder="1" applyAlignment="1">
      <alignment horizontal="center" vertical="top"/>
    </xf>
    <xf numFmtId="166" fontId="75" fillId="37" borderId="11" xfId="0" applyNumberFormat="1" applyFont="1" applyFill="1" applyBorder="1" applyAlignment="1">
      <alignment vertical="top" wrapText="1"/>
    </xf>
    <xf numFmtId="4" fontId="70" fillId="37" borderId="11" xfId="0" applyNumberFormat="1" applyFont="1" applyFill="1" applyBorder="1" applyAlignment="1">
      <alignment horizontal="right" vertical="top"/>
    </xf>
    <xf numFmtId="4" fontId="79" fillId="37" borderId="11" xfId="0" applyNumberFormat="1" applyFont="1" applyFill="1" applyBorder="1" applyAlignment="1">
      <alignment horizontal="right" vertical="top"/>
    </xf>
    <xf numFmtId="10" fontId="79" fillId="37" borderId="11" xfId="0" applyNumberFormat="1" applyFont="1" applyFill="1" applyBorder="1" applyAlignment="1">
      <alignment horizontal="right" vertical="top"/>
    </xf>
    <xf numFmtId="0" fontId="79" fillId="37" borderId="11" xfId="0" applyFont="1" applyFill="1" applyBorder="1" applyAlignment="1">
      <alignment horizontal="right" vertical="top" wrapText="1"/>
    </xf>
    <xf numFmtId="4" fontId="67" fillId="0" borderId="0" xfId="0" applyNumberFormat="1" applyFont="1" applyAlignment="1">
      <alignment vertical="top"/>
    </xf>
    <xf numFmtId="166" fontId="70" fillId="0" borderId="11" xfId="0" applyNumberFormat="1" applyFont="1" applyBorder="1" applyAlignment="1">
      <alignment vertical="top"/>
    </xf>
    <xf numFmtId="49" fontId="70" fillId="0" borderId="11" xfId="0" applyNumberFormat="1" applyFont="1" applyBorder="1" applyAlignment="1">
      <alignment horizontal="center" vertical="top"/>
    </xf>
    <xf numFmtId="166" fontId="72" fillId="0" borderId="11" xfId="0" applyNumberFormat="1" applyFont="1" applyBorder="1" applyAlignment="1">
      <alignment vertical="top" wrapText="1"/>
    </xf>
    <xf numFmtId="166" fontId="72" fillId="0" borderId="11" xfId="0" applyNumberFormat="1" applyFont="1" applyBorder="1" applyAlignment="1">
      <alignment horizontal="center" vertical="top"/>
    </xf>
    <xf numFmtId="4" fontId="72" fillId="0" borderId="11" xfId="0" applyNumberFormat="1" applyFont="1" applyBorder="1" applyAlignment="1">
      <alignment horizontal="right" vertical="top"/>
    </xf>
    <xf numFmtId="4" fontId="72" fillId="38" borderId="11" xfId="0" applyNumberFormat="1" applyFont="1" applyFill="1" applyBorder="1" applyAlignment="1">
      <alignment horizontal="right" vertical="top"/>
    </xf>
    <xf numFmtId="4" fontId="79" fillId="38" borderId="11" xfId="0" applyNumberFormat="1" applyFont="1" applyFill="1" applyBorder="1" applyAlignment="1">
      <alignment horizontal="right" vertical="top"/>
    </xf>
    <xf numFmtId="4" fontId="79" fillId="0" borderId="11" xfId="0" applyNumberFormat="1" applyFont="1" applyBorder="1" applyAlignment="1">
      <alignment horizontal="right" vertical="top"/>
    </xf>
    <xf numFmtId="10" fontId="80" fillId="0" borderId="11" xfId="0" applyNumberFormat="1" applyFont="1" applyBorder="1" applyAlignment="1">
      <alignment horizontal="right" vertical="top"/>
    </xf>
    <xf numFmtId="0" fontId="81" fillId="0" borderId="11" xfId="0" applyFont="1" applyBorder="1" applyAlignment="1">
      <alignment vertical="top" wrapText="1"/>
    </xf>
    <xf numFmtId="0" fontId="80" fillId="0" borderId="11" xfId="0" applyFont="1" applyBorder="1" applyAlignment="1">
      <alignment horizontal="right" vertical="top" wrapText="1"/>
    </xf>
    <xf numFmtId="166" fontId="75" fillId="39" borderId="11" xfId="0" applyNumberFormat="1" applyFont="1" applyFill="1" applyBorder="1" applyAlignment="1">
      <alignment vertical="top"/>
    </xf>
    <xf numFmtId="166" fontId="70" fillId="39" borderId="11" xfId="0" applyNumberFormat="1" applyFont="1" applyFill="1" applyBorder="1" applyAlignment="1">
      <alignment horizontal="center" vertical="top"/>
    </xf>
    <xf numFmtId="166" fontId="70" fillId="39" borderId="11" xfId="0" applyNumberFormat="1" applyFont="1" applyFill="1" applyBorder="1" applyAlignment="1">
      <alignment vertical="top" wrapText="1"/>
    </xf>
    <xf numFmtId="166" fontId="70" fillId="39" borderId="11" xfId="0" applyNumberFormat="1" applyFont="1" applyFill="1" applyBorder="1" applyAlignment="1">
      <alignment vertical="top"/>
    </xf>
    <xf numFmtId="4" fontId="70" fillId="39" borderId="11" xfId="0" applyNumberFormat="1" applyFont="1" applyFill="1" applyBorder="1" applyAlignment="1">
      <alignment horizontal="right" vertical="top"/>
    </xf>
    <xf numFmtId="10" fontId="70" fillId="39" borderId="11" xfId="0" applyNumberFormat="1" applyFont="1" applyFill="1" applyBorder="1" applyAlignment="1">
      <alignment horizontal="right" vertical="top"/>
    </xf>
    <xf numFmtId="0" fontId="70" fillId="39" borderId="11" xfId="0" applyFont="1" applyFill="1" applyBorder="1" applyAlignment="1">
      <alignment horizontal="right" vertical="top" wrapText="1"/>
    </xf>
    <xf numFmtId="166" fontId="70" fillId="36" borderId="11" xfId="0" applyNumberFormat="1" applyFont="1" applyFill="1" applyBorder="1" applyAlignment="1">
      <alignment vertical="top"/>
    </xf>
    <xf numFmtId="166" fontId="70" fillId="36" borderId="11" xfId="0" applyNumberFormat="1" applyFont="1" applyFill="1" applyBorder="1" applyAlignment="1">
      <alignment horizontal="left" vertical="top" wrapText="1"/>
    </xf>
    <xf numFmtId="166" fontId="72" fillId="36" borderId="11" xfId="0" applyNumberFormat="1" applyFont="1" applyFill="1" applyBorder="1" applyAlignment="1">
      <alignment vertical="top"/>
    </xf>
    <xf numFmtId="166" fontId="70" fillId="37" borderId="11" xfId="0" applyNumberFormat="1" applyFont="1" applyFill="1" applyBorder="1" applyAlignment="1">
      <alignment horizontal="center" vertical="top"/>
    </xf>
    <xf numFmtId="49" fontId="70" fillId="36" borderId="11" xfId="0" applyNumberFormat="1" applyFont="1" applyFill="1" applyBorder="1" applyAlignment="1">
      <alignment horizontal="center" vertical="top"/>
    </xf>
    <xf numFmtId="166" fontId="72" fillId="39" borderId="11" xfId="0" applyNumberFormat="1" applyFont="1" applyFill="1" applyBorder="1" applyAlignment="1">
      <alignment vertical="top" wrapText="1"/>
    </xf>
    <xf numFmtId="166" fontId="72" fillId="39" borderId="11" xfId="0" applyNumberFormat="1" applyFont="1" applyFill="1" applyBorder="1" applyAlignment="1">
      <alignment vertical="top"/>
    </xf>
    <xf numFmtId="166" fontId="72" fillId="0" borderId="11" xfId="0" applyNumberFormat="1" applyFont="1" applyBorder="1" applyAlignment="1">
      <alignment vertical="top"/>
    </xf>
    <xf numFmtId="4" fontId="72" fillId="0" borderId="11" xfId="0" applyNumberFormat="1" applyFont="1" applyBorder="1" applyAlignment="1">
      <alignment horizontal="right" vertical="top" wrapText="1"/>
    </xf>
    <xf numFmtId="4" fontId="72" fillId="38" borderId="11" xfId="0" applyNumberFormat="1" applyFont="1" applyFill="1" applyBorder="1" applyAlignment="1">
      <alignment horizontal="right" vertical="top" wrapText="1"/>
    </xf>
    <xf numFmtId="0" fontId="81" fillId="40" borderId="11" xfId="0" applyFont="1" applyFill="1" applyBorder="1" applyAlignment="1">
      <alignment vertical="top" wrapText="1"/>
    </xf>
    <xf numFmtId="166" fontId="72" fillId="0" borderId="11" xfId="0" applyNumberFormat="1" applyFont="1" applyBorder="1" applyAlignment="1">
      <alignment horizontal="left" vertical="top" wrapText="1"/>
    </xf>
    <xf numFmtId="49" fontId="70" fillId="36" borderId="11" xfId="0" applyNumberFormat="1" applyFont="1" applyFill="1" applyBorder="1" applyAlignment="1">
      <alignment horizontal="center" vertical="top" wrapText="1"/>
    </xf>
    <xf numFmtId="4" fontId="70" fillId="36" borderId="11" xfId="0" applyNumberFormat="1" applyFont="1" applyFill="1" applyBorder="1" applyAlignment="1">
      <alignment horizontal="right" vertical="top"/>
    </xf>
    <xf numFmtId="166" fontId="75" fillId="37" borderId="11" xfId="0" applyNumberFormat="1" applyFont="1" applyFill="1" applyBorder="1" applyAlignment="1">
      <alignment horizontal="left" vertical="top" wrapText="1"/>
    </xf>
    <xf numFmtId="166" fontId="72" fillId="36" borderId="11" xfId="0" applyNumberFormat="1" applyFont="1" applyFill="1" applyBorder="1" applyAlignment="1">
      <alignment horizontal="center" vertical="top"/>
    </xf>
    <xf numFmtId="10" fontId="70" fillId="36" borderId="11" xfId="0" applyNumberFormat="1" applyFont="1" applyFill="1" applyBorder="1" applyAlignment="1">
      <alignment horizontal="right" vertical="top"/>
    </xf>
    <xf numFmtId="0" fontId="72" fillId="36" borderId="11" xfId="0" applyFont="1" applyFill="1" applyBorder="1" applyAlignment="1">
      <alignment vertical="top" wrapText="1"/>
    </xf>
    <xf numFmtId="167" fontId="70" fillId="0" borderId="11" xfId="0" applyNumberFormat="1" applyFont="1" applyBorder="1" applyAlignment="1">
      <alignment horizontal="center" vertical="top"/>
    </xf>
    <xf numFmtId="166" fontId="81" fillId="0" borderId="11" xfId="0" applyNumberFormat="1" applyFont="1" applyBorder="1" applyAlignment="1">
      <alignment vertical="top"/>
    </xf>
    <xf numFmtId="10" fontId="79" fillId="0" borderId="11" xfId="0" applyNumberFormat="1" applyFont="1" applyBorder="1" applyAlignment="1">
      <alignment horizontal="right" vertical="top"/>
    </xf>
    <xf numFmtId="0" fontId="81" fillId="0" borderId="11" xfId="0" applyFont="1" applyBorder="1" applyAlignment="1">
      <alignment vertical="top" wrapText="1"/>
    </xf>
    <xf numFmtId="166" fontId="81" fillId="0" borderId="11" xfId="0" applyNumberFormat="1" applyFont="1" applyBorder="1" applyAlignment="1">
      <alignment horizontal="center" vertical="top"/>
    </xf>
    <xf numFmtId="0" fontId="72" fillId="0" borderId="11" xfId="0" applyFont="1" applyBorder="1" applyAlignment="1">
      <alignment vertical="top" wrapText="1"/>
    </xf>
    <xf numFmtId="0" fontId="72" fillId="40" borderId="11" xfId="0" applyFont="1" applyFill="1" applyBorder="1" applyAlignment="1">
      <alignment vertical="top" wrapText="1"/>
    </xf>
    <xf numFmtId="166" fontId="81" fillId="0" borderId="11" xfId="0" applyNumberFormat="1" applyFont="1" applyBorder="1" applyAlignment="1">
      <alignment vertical="top" wrapText="1"/>
    </xf>
    <xf numFmtId="0" fontId="71" fillId="0" borderId="11" xfId="0" applyFont="1" applyBorder="1" applyAlignment="1">
      <alignment vertical="top" wrapText="1"/>
    </xf>
    <xf numFmtId="0" fontId="70" fillId="36" borderId="11" xfId="0" applyFont="1" applyFill="1" applyBorder="1" applyAlignment="1">
      <alignment horizontal="right" vertical="top" wrapText="1"/>
    </xf>
    <xf numFmtId="4" fontId="72" fillId="38" borderId="11" xfId="0" applyNumberFormat="1" applyFont="1" applyFill="1" applyBorder="1" applyAlignment="1">
      <alignment horizontal="right" vertical="top"/>
    </xf>
    <xf numFmtId="0" fontId="79" fillId="0" borderId="11" xfId="0" applyFont="1" applyBorder="1" applyAlignment="1">
      <alignment horizontal="right" vertical="top" wrapText="1"/>
    </xf>
    <xf numFmtId="0" fontId="70" fillId="33" borderId="11" xfId="0" applyFont="1" applyFill="1" applyBorder="1" applyAlignment="1">
      <alignment horizontal="right" vertical="top" wrapText="1"/>
    </xf>
    <xf numFmtId="166" fontId="70" fillId="36" borderId="11" xfId="0" applyNumberFormat="1" applyFont="1" applyFill="1" applyBorder="1" applyAlignment="1">
      <alignment horizontal="center" vertical="top"/>
    </xf>
    <xf numFmtId="0" fontId="79" fillId="0" borderId="11" xfId="0" applyFont="1" applyBorder="1" applyAlignment="1">
      <alignment horizontal="right" vertical="top" wrapText="1"/>
    </xf>
    <xf numFmtId="0" fontId="81" fillId="40" borderId="21" xfId="0" applyFont="1" applyFill="1" applyBorder="1" applyAlignment="1">
      <alignment vertical="top" wrapText="1"/>
    </xf>
    <xf numFmtId="0" fontId="70" fillId="36" borderId="22" xfId="0" applyFont="1" applyFill="1" applyBorder="1" applyAlignment="1">
      <alignment horizontal="right" vertical="top" wrapText="1"/>
    </xf>
    <xf numFmtId="0" fontId="0" fillId="40" borderId="11" xfId="0" applyFont="1" applyFill="1" applyBorder="1" applyAlignment="1">
      <alignment/>
    </xf>
    <xf numFmtId="0" fontId="81" fillId="37" borderId="23" xfId="0" applyFont="1" applyFill="1" applyBorder="1" applyAlignment="1">
      <alignment vertical="top" wrapText="1"/>
    </xf>
    <xf numFmtId="0" fontId="0" fillId="0" borderId="11" xfId="0" applyFont="1" applyBorder="1" applyAlignment="1">
      <alignment/>
    </xf>
    <xf numFmtId="0" fontId="81" fillId="0" borderId="24" xfId="0" applyFont="1" applyBorder="1" applyAlignment="1">
      <alignment vertical="top" wrapText="1"/>
    </xf>
    <xf numFmtId="0" fontId="81" fillId="0" borderId="12" xfId="0" applyFont="1" applyBorder="1" applyAlignment="1">
      <alignment vertical="top" wrapText="1"/>
    </xf>
    <xf numFmtId="0" fontId="81" fillId="0" borderId="25" xfId="0" applyFont="1" applyBorder="1" applyAlignment="1">
      <alignment vertical="top" wrapText="1"/>
    </xf>
    <xf numFmtId="0" fontId="79" fillId="41" borderId="11" xfId="0" applyFont="1" applyFill="1" applyBorder="1" applyAlignment="1">
      <alignment horizontal="right" vertical="top" wrapText="1"/>
    </xf>
    <xf numFmtId="0" fontId="81" fillId="0" borderId="21" xfId="0" applyFont="1" applyBorder="1" applyAlignment="1">
      <alignment vertical="top" wrapText="1"/>
    </xf>
    <xf numFmtId="166" fontId="72" fillId="38" borderId="11" xfId="0" applyNumberFormat="1" applyFont="1" applyFill="1" applyBorder="1" applyAlignment="1">
      <alignment vertical="top" wrapText="1"/>
    </xf>
    <xf numFmtId="166" fontId="72" fillId="38" borderId="11" xfId="0" applyNumberFormat="1" applyFont="1" applyFill="1" applyBorder="1" applyAlignment="1">
      <alignment horizontal="center" vertical="top"/>
    </xf>
    <xf numFmtId="0" fontId="81" fillId="0" borderId="26" xfId="0" applyFont="1" applyBorder="1" applyAlignment="1">
      <alignment vertical="top" wrapText="1"/>
    </xf>
    <xf numFmtId="166" fontId="82" fillId="35" borderId="11" xfId="0" applyNumberFormat="1" applyFont="1" applyFill="1" applyBorder="1" applyAlignment="1">
      <alignment vertical="top"/>
    </xf>
    <xf numFmtId="166" fontId="76" fillId="35" borderId="11" xfId="0" applyNumberFormat="1" applyFont="1" applyFill="1" applyBorder="1" applyAlignment="1">
      <alignment horizontal="center" vertical="top"/>
    </xf>
    <xf numFmtId="166" fontId="76" fillId="35" borderId="11" xfId="0" applyNumberFormat="1" applyFont="1" applyFill="1" applyBorder="1" applyAlignment="1">
      <alignment vertical="top" wrapText="1"/>
    </xf>
    <xf numFmtId="166" fontId="76" fillId="35" borderId="11" xfId="0" applyNumberFormat="1" applyFont="1" applyFill="1" applyBorder="1" applyAlignment="1">
      <alignment vertical="top"/>
    </xf>
    <xf numFmtId="4" fontId="76" fillId="35" borderId="11" xfId="0" applyNumberFormat="1" applyFont="1" applyFill="1" applyBorder="1" applyAlignment="1">
      <alignment horizontal="right" vertical="top"/>
    </xf>
    <xf numFmtId="10" fontId="76" fillId="35" borderId="11" xfId="0" applyNumberFormat="1" applyFont="1" applyFill="1" applyBorder="1" applyAlignment="1">
      <alignment horizontal="right" vertical="top"/>
    </xf>
    <xf numFmtId="0" fontId="76" fillId="35" borderId="11" xfId="0" applyFont="1" applyFill="1" applyBorder="1" applyAlignment="1">
      <alignment horizontal="right" vertical="top" wrapText="1"/>
    </xf>
    <xf numFmtId="4" fontId="50" fillId="0" borderId="0" xfId="0" applyNumberFormat="1" applyFont="1" applyAlignment="1">
      <alignment vertical="top"/>
    </xf>
    <xf numFmtId="166" fontId="72" fillId="0" borderId="0" xfId="0" applyNumberFormat="1" applyFont="1" applyAlignment="1">
      <alignment/>
    </xf>
    <xf numFmtId="4" fontId="72" fillId="0" borderId="0" xfId="0" applyNumberFormat="1" applyFont="1" applyAlignment="1">
      <alignment horizontal="right"/>
    </xf>
    <xf numFmtId="4" fontId="79" fillId="0" borderId="0" xfId="0" applyNumberFormat="1" applyFont="1" applyAlignment="1">
      <alignment horizontal="right"/>
    </xf>
    <xf numFmtId="10" fontId="79" fillId="0" borderId="0" xfId="0" applyNumberFormat="1" applyFont="1" applyAlignment="1">
      <alignment horizontal="right"/>
    </xf>
    <xf numFmtId="0" fontId="79" fillId="0" borderId="0" xfId="0" applyFont="1" applyAlignment="1">
      <alignment horizontal="right" wrapText="1"/>
    </xf>
    <xf numFmtId="166" fontId="70" fillId="35" borderId="27" xfId="0" applyNumberFormat="1" applyFont="1" applyFill="1" applyBorder="1" applyAlignment="1">
      <alignment/>
    </xf>
    <xf numFmtId="4" fontId="70" fillId="35" borderId="28" xfId="0" applyNumberFormat="1" applyFont="1" applyFill="1" applyBorder="1" applyAlignment="1">
      <alignment horizontal="right"/>
    </xf>
    <xf numFmtId="4" fontId="70" fillId="35" borderId="29" xfId="0" applyNumberFormat="1" applyFont="1" applyFill="1" applyBorder="1" applyAlignment="1">
      <alignment horizontal="right"/>
    </xf>
    <xf numFmtId="10" fontId="70" fillId="35" borderId="29" xfId="0" applyNumberFormat="1" applyFont="1" applyFill="1" applyBorder="1" applyAlignment="1">
      <alignment horizontal="right"/>
    </xf>
    <xf numFmtId="0" fontId="70" fillId="35" borderId="27" xfId="0" applyFont="1" applyFill="1" applyBorder="1" applyAlignment="1">
      <alignment horizontal="right" wrapText="1"/>
    </xf>
    <xf numFmtId="0" fontId="70" fillId="0" borderId="0" xfId="0" applyFont="1" applyAlignment="1">
      <alignment horizontal="center"/>
    </xf>
    <xf numFmtId="0" fontId="72" fillId="0" borderId="0" xfId="0" applyFont="1" applyAlignment="1">
      <alignment wrapText="1"/>
    </xf>
    <xf numFmtId="168" fontId="72" fillId="0" borderId="0" xfId="0" applyNumberFormat="1" applyFont="1" applyAlignment="1">
      <alignment/>
    </xf>
    <xf numFmtId="169" fontId="79" fillId="0" borderId="0" xfId="0" applyNumberFormat="1" applyFont="1" applyAlignment="1">
      <alignment/>
    </xf>
    <xf numFmtId="0" fontId="79" fillId="0" borderId="0" xfId="0" applyFont="1" applyAlignment="1">
      <alignment wrapText="1"/>
    </xf>
    <xf numFmtId="0" fontId="68" fillId="0" borderId="20" xfId="0" applyFont="1" applyBorder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Alignment="1">
      <alignment wrapText="1"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68" fillId="0" borderId="11" xfId="0" applyNumberFormat="1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4" fontId="68" fillId="0" borderId="0" xfId="0" applyNumberFormat="1" applyFont="1" applyAlignment="1">
      <alignment vertical="center"/>
    </xf>
    <xf numFmtId="0" fontId="68" fillId="0" borderId="0" xfId="0" applyFont="1" applyAlignment="1">
      <alignment vertical="center"/>
    </xf>
    <xf numFmtId="0" fontId="83" fillId="0" borderId="0" xfId="0" applyFont="1" applyAlignment="1">
      <alignment horizontal="right" vertical="center"/>
    </xf>
    <xf numFmtId="0" fontId="84" fillId="0" borderId="0" xfId="0" applyFont="1" applyAlignment="1">
      <alignment vertical="center"/>
    </xf>
    <xf numFmtId="4" fontId="68" fillId="39" borderId="11" xfId="0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 vertical="center"/>
    </xf>
    <xf numFmtId="0" fontId="86" fillId="0" borderId="0" xfId="0" applyFont="1" applyAlignment="1">
      <alignment horizontal="right" vertical="center"/>
    </xf>
    <xf numFmtId="0" fontId="87" fillId="0" borderId="0" xfId="0" applyFont="1" applyAlignment="1">
      <alignment horizontal="right" vertical="center" wrapText="1"/>
    </xf>
    <xf numFmtId="0" fontId="67" fillId="0" borderId="30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4" fontId="68" fillId="0" borderId="31" xfId="0" applyNumberFormat="1" applyFont="1" applyBorder="1" applyAlignment="1">
      <alignment horizontal="center" vertical="center" wrapText="1"/>
    </xf>
    <xf numFmtId="4" fontId="68" fillId="39" borderId="31" xfId="0" applyNumberFormat="1" applyFont="1" applyFill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4" fontId="67" fillId="0" borderId="33" xfId="0" applyNumberFormat="1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0" fontId="68" fillId="0" borderId="35" xfId="0" applyFont="1" applyBorder="1" applyAlignment="1">
      <alignment horizontal="center" vertical="center" wrapText="1"/>
    </xf>
    <xf numFmtId="4" fontId="67" fillId="0" borderId="34" xfId="0" applyNumberFormat="1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vertical="center" wrapText="1"/>
    </xf>
    <xf numFmtId="4" fontId="68" fillId="0" borderId="37" xfId="0" applyNumberFormat="1" applyFont="1" applyFill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4" fontId="68" fillId="0" borderId="39" xfId="0" applyNumberFormat="1" applyFont="1" applyFill="1" applyBorder="1" applyAlignment="1">
      <alignment horizontal="center" vertical="center" wrapText="1"/>
    </xf>
    <xf numFmtId="4" fontId="83" fillId="0" borderId="40" xfId="0" applyNumberFormat="1" applyFont="1" applyBorder="1" applyAlignment="1">
      <alignment horizontal="center" vertical="center" wrapText="1"/>
    </xf>
    <xf numFmtId="4" fontId="83" fillId="0" borderId="41" xfId="0" applyNumberFormat="1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 wrapText="1"/>
    </xf>
    <xf numFmtId="0" fontId="68" fillId="39" borderId="43" xfId="0" applyFont="1" applyFill="1" applyBorder="1" applyAlignment="1">
      <alignment horizontal="center" vertical="center" wrapText="1"/>
    </xf>
    <xf numFmtId="0" fontId="68" fillId="39" borderId="30" xfId="0" applyFont="1" applyFill="1" applyBorder="1" applyAlignment="1">
      <alignment horizontal="center" vertical="center" wrapText="1"/>
    </xf>
    <xf numFmtId="0" fontId="68" fillId="39" borderId="4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8" fillId="0" borderId="0" xfId="0" applyFont="1" applyAlignment="1">
      <alignment vertical="center" wrapText="1"/>
    </xf>
    <xf numFmtId="0" fontId="88" fillId="0" borderId="0" xfId="0" applyFont="1" applyAlignment="1">
      <alignment vertical="center"/>
    </xf>
    <xf numFmtId="4" fontId="68" fillId="0" borderId="39" xfId="0" applyNumberFormat="1" applyFont="1" applyFill="1" applyBorder="1" applyAlignment="1">
      <alignment horizontal="center" vertical="center"/>
    </xf>
    <xf numFmtId="4" fontId="68" fillId="0" borderId="11" xfId="0" applyNumberFormat="1" applyFont="1" applyBorder="1" applyAlignment="1">
      <alignment horizontal="center" vertical="center"/>
    </xf>
    <xf numFmtId="49" fontId="68" fillId="0" borderId="38" xfId="0" applyNumberFormat="1" applyFont="1" applyBorder="1" applyAlignment="1">
      <alignment horizontal="center" vertical="center" wrapText="1"/>
    </xf>
    <xf numFmtId="4" fontId="68" fillId="0" borderId="39" xfId="0" applyNumberFormat="1" applyFont="1" applyBorder="1" applyAlignment="1">
      <alignment horizontal="center" vertical="center"/>
    </xf>
    <xf numFmtId="49" fontId="68" fillId="0" borderId="30" xfId="0" applyNumberFormat="1" applyFont="1" applyBorder="1" applyAlignment="1">
      <alignment horizontal="right" vertical="center" wrapText="1"/>
    </xf>
    <xf numFmtId="49" fontId="68" fillId="39" borderId="30" xfId="0" applyNumberFormat="1" applyFont="1" applyFill="1" applyBorder="1" applyAlignment="1">
      <alignment horizontal="right" vertical="center" wrapText="1"/>
    </xf>
    <xf numFmtId="49" fontId="68" fillId="39" borderId="38" xfId="0" applyNumberFormat="1" applyFont="1" applyFill="1" applyBorder="1" applyAlignment="1">
      <alignment horizontal="center" vertical="center" wrapText="1"/>
    </xf>
    <xf numFmtId="0" fontId="68" fillId="39" borderId="11" xfId="0" applyFont="1" applyFill="1" applyBorder="1" applyAlignment="1">
      <alignment horizontal="center" vertical="center" wrapText="1"/>
    </xf>
    <xf numFmtId="4" fontId="68" fillId="39" borderId="39" xfId="0" applyNumberFormat="1" applyFont="1" applyFill="1" applyBorder="1" applyAlignment="1">
      <alignment horizontal="center" vertical="center"/>
    </xf>
    <xf numFmtId="4" fontId="68" fillId="39" borderId="11" xfId="0" applyNumberFormat="1" applyFont="1" applyFill="1" applyBorder="1" applyAlignment="1">
      <alignment horizontal="center" vertical="center"/>
    </xf>
    <xf numFmtId="0" fontId="68" fillId="39" borderId="0" xfId="0" applyFont="1" applyFill="1" applyAlignment="1">
      <alignment vertical="center"/>
    </xf>
    <xf numFmtId="0" fontId="67" fillId="0" borderId="0" xfId="0" applyFont="1" applyAlignment="1">
      <alignment vertical="center" wrapText="1"/>
    </xf>
    <xf numFmtId="0" fontId="68" fillId="0" borderId="45" xfId="0" applyFont="1" applyBorder="1" applyAlignment="1">
      <alignment horizontal="right" vertical="center" wrapText="1"/>
    </xf>
    <xf numFmtId="0" fontId="68" fillId="0" borderId="46" xfId="0" applyFont="1" applyBorder="1" applyAlignment="1">
      <alignment horizontal="right" vertical="center" wrapText="1"/>
    </xf>
    <xf numFmtId="4" fontId="67" fillId="0" borderId="47" xfId="0" applyNumberFormat="1" applyFont="1" applyBorder="1" applyAlignment="1">
      <alignment vertical="center" wrapText="1"/>
    </xf>
    <xf numFmtId="0" fontId="67" fillId="0" borderId="48" xfId="0" applyFont="1" applyBorder="1" applyAlignment="1">
      <alignment vertical="center" wrapText="1"/>
    </xf>
    <xf numFmtId="4" fontId="67" fillId="0" borderId="22" xfId="0" applyNumberFormat="1" applyFont="1" applyBorder="1" applyAlignment="1">
      <alignment vertical="center" wrapText="1"/>
    </xf>
    <xf numFmtId="0" fontId="67" fillId="0" borderId="22" xfId="0" applyFont="1" applyBorder="1" applyAlignment="1">
      <alignment vertical="center" wrapText="1"/>
    </xf>
    <xf numFmtId="4" fontId="67" fillId="0" borderId="22" xfId="0" applyNumberFormat="1" applyFont="1" applyBorder="1" applyAlignment="1">
      <alignment vertical="center"/>
    </xf>
    <xf numFmtId="0" fontId="67" fillId="0" borderId="46" xfId="0" applyFont="1" applyBorder="1" applyAlignment="1">
      <alignment vertical="center" wrapText="1"/>
    </xf>
    <xf numFmtId="0" fontId="83" fillId="0" borderId="49" xfId="0" applyFont="1" applyBorder="1" applyAlignment="1">
      <alignment vertical="center"/>
    </xf>
    <xf numFmtId="0" fontId="67" fillId="0" borderId="0" xfId="0" applyFont="1" applyAlignment="1">
      <alignment vertical="center"/>
    </xf>
    <xf numFmtId="4" fontId="67" fillId="0" borderId="50" xfId="0" applyNumberFormat="1" applyFont="1" applyBorder="1" applyAlignment="1">
      <alignment vertical="center" wrapText="1"/>
    </xf>
    <xf numFmtId="0" fontId="67" fillId="0" borderId="33" xfId="0" applyFont="1" applyBorder="1" applyAlignment="1">
      <alignment vertical="center" wrapText="1"/>
    </xf>
    <xf numFmtId="4" fontId="67" fillId="0" borderId="32" xfId="0" applyNumberFormat="1" applyFont="1" applyBorder="1" applyAlignment="1">
      <alignment vertical="center" wrapText="1"/>
    </xf>
    <xf numFmtId="0" fontId="67" fillId="0" borderId="32" xfId="0" applyFont="1" applyBorder="1" applyAlignment="1">
      <alignment vertical="center" wrapText="1"/>
    </xf>
    <xf numFmtId="4" fontId="67" fillId="0" borderId="32" xfId="0" applyNumberFormat="1" applyFont="1" applyBorder="1" applyAlignment="1">
      <alignment vertical="center"/>
    </xf>
    <xf numFmtId="0" fontId="89" fillId="0" borderId="0" xfId="0" applyFont="1" applyAlignment="1">
      <alignment vertical="center" wrapText="1"/>
    </xf>
    <xf numFmtId="4" fontId="89" fillId="0" borderId="0" xfId="0" applyNumberFormat="1" applyFont="1" applyAlignment="1">
      <alignment vertical="center"/>
    </xf>
    <xf numFmtId="0" fontId="90" fillId="0" borderId="0" xfId="0" applyFont="1" applyAlignment="1">
      <alignment horizontal="right" vertical="center"/>
    </xf>
    <xf numFmtId="0" fontId="89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horizontal="right" vertical="center"/>
    </xf>
    <xf numFmtId="0" fontId="90" fillId="0" borderId="0" xfId="0" applyFont="1" applyAlignment="1">
      <alignment horizontal="left" vertical="center"/>
    </xf>
    <xf numFmtId="0" fontId="68" fillId="0" borderId="30" xfId="0" applyFont="1" applyBorder="1" applyAlignment="1">
      <alignment horizontal="center" vertical="center" wrapText="1"/>
    </xf>
    <xf numFmtId="0" fontId="68" fillId="0" borderId="44" xfId="0" applyFont="1" applyBorder="1" applyAlignment="1">
      <alignment horizontal="center" vertical="center" wrapText="1"/>
    </xf>
    <xf numFmtId="166" fontId="70" fillId="0" borderId="11" xfId="0" applyNumberFormat="1" applyFont="1" applyFill="1" applyBorder="1" applyAlignment="1">
      <alignment horizontal="center" vertical="top"/>
    </xf>
    <xf numFmtId="4" fontId="70" fillId="0" borderId="11" xfId="0" applyNumberFormat="1" applyFont="1" applyFill="1" applyBorder="1" applyAlignment="1">
      <alignment horizontal="right" vertical="top"/>
    </xf>
    <xf numFmtId="10" fontId="70" fillId="0" borderId="11" xfId="0" applyNumberFormat="1" applyFont="1" applyFill="1" applyBorder="1" applyAlignment="1">
      <alignment horizontal="right" vertical="top"/>
    </xf>
    <xf numFmtId="166" fontId="72" fillId="0" borderId="11" xfId="0" applyNumberFormat="1" applyFont="1" applyFill="1" applyBorder="1" applyAlignment="1">
      <alignment vertical="top"/>
    </xf>
    <xf numFmtId="0" fontId="93" fillId="39" borderId="0" xfId="0" applyFont="1" applyFill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39" borderId="0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0" fillId="0" borderId="0" xfId="0" applyFont="1" applyAlignment="1">
      <alignment/>
    </xf>
    <xf numFmtId="10" fontId="76" fillId="0" borderId="0" xfId="0" applyNumberFormat="1" applyFont="1" applyAlignment="1">
      <alignment horizontal="center" vertical="center"/>
    </xf>
    <xf numFmtId="0" fontId="67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/>
    </xf>
    <xf numFmtId="0" fontId="10" fillId="0" borderId="13" xfId="0" applyFont="1" applyBorder="1" applyAlignment="1">
      <alignment/>
    </xf>
    <xf numFmtId="0" fontId="58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55" xfId="0" applyFont="1" applyBorder="1" applyAlignment="1">
      <alignment/>
    </xf>
    <xf numFmtId="0" fontId="58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/>
    </xf>
    <xf numFmtId="0" fontId="10" fillId="0" borderId="58" xfId="0" applyFont="1" applyBorder="1" applyAlignment="1">
      <alignment/>
    </xf>
    <xf numFmtId="0" fontId="58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/>
    </xf>
    <xf numFmtId="10" fontId="50" fillId="0" borderId="3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70" fillId="33" borderId="30" xfId="0" applyFont="1" applyFill="1" applyBorder="1" applyAlignment="1">
      <alignment horizontal="center" vertical="center"/>
    </xf>
    <xf numFmtId="0" fontId="10" fillId="0" borderId="61" xfId="0" applyFont="1" applyBorder="1" applyAlignment="1">
      <alignment/>
    </xf>
    <xf numFmtId="0" fontId="10" fillId="0" borderId="44" xfId="0" applyFont="1" applyBorder="1" applyAlignment="1">
      <alignment/>
    </xf>
    <xf numFmtId="164" fontId="70" fillId="33" borderId="30" xfId="0" applyNumberFormat="1" applyFont="1" applyFill="1" applyBorder="1" applyAlignment="1">
      <alignment horizontal="center" vertical="center" wrapText="1"/>
    </xf>
    <xf numFmtId="0" fontId="70" fillId="33" borderId="22" xfId="0" applyFont="1" applyFill="1" applyBorder="1" applyAlignment="1">
      <alignment horizontal="center" vertical="center" wrapText="1"/>
    </xf>
    <xf numFmtId="0" fontId="10" fillId="0" borderId="62" xfId="0" applyFont="1" applyBorder="1" applyAlignment="1">
      <alignment/>
    </xf>
    <xf numFmtId="0" fontId="10" fillId="0" borderId="31" xfId="0" applyFont="1" applyBorder="1" applyAlignment="1">
      <alignment/>
    </xf>
    <xf numFmtId="0" fontId="70" fillId="33" borderId="30" xfId="0" applyFont="1" applyFill="1" applyBorder="1" applyAlignment="1">
      <alignment horizontal="center" vertical="center" wrapText="1"/>
    </xf>
    <xf numFmtId="164" fontId="70" fillId="33" borderId="22" xfId="0" applyNumberFormat="1" applyFont="1" applyFill="1" applyBorder="1" applyAlignment="1">
      <alignment horizontal="center" vertical="center" wrapText="1"/>
    </xf>
    <xf numFmtId="166" fontId="70" fillId="0" borderId="30" xfId="0" applyNumberFormat="1" applyFont="1" applyFill="1" applyBorder="1" applyAlignment="1">
      <alignment horizontal="left" vertical="top"/>
    </xf>
    <xf numFmtId="0" fontId="10" fillId="0" borderId="61" xfId="0" applyFont="1" applyFill="1" applyBorder="1" applyAlignment="1">
      <alignment/>
    </xf>
    <xf numFmtId="0" fontId="10" fillId="0" borderId="44" xfId="0" applyFont="1" applyFill="1" applyBorder="1" applyAlignment="1">
      <alignment/>
    </xf>
    <xf numFmtId="166" fontId="72" fillId="0" borderId="0" xfId="0" applyNumberFormat="1" applyFont="1" applyAlignment="1">
      <alignment horizontal="center"/>
    </xf>
    <xf numFmtId="166" fontId="76" fillId="35" borderId="29" xfId="0" applyNumberFormat="1" applyFont="1" applyFill="1" applyBorder="1" applyAlignment="1">
      <alignment horizontal="left"/>
    </xf>
    <xf numFmtId="0" fontId="10" fillId="0" borderId="63" xfId="0" applyFont="1" applyBorder="1" applyAlignment="1">
      <alignment/>
    </xf>
    <xf numFmtId="0" fontId="10" fillId="0" borderId="64" xfId="0" applyFont="1" applyBorder="1" applyAlignment="1">
      <alignment/>
    </xf>
    <xf numFmtId="166" fontId="75" fillId="0" borderId="30" xfId="0" applyNumberFormat="1" applyFont="1" applyFill="1" applyBorder="1" applyAlignment="1">
      <alignment horizontal="left" vertical="top" wrapText="1"/>
    </xf>
    <xf numFmtId="0" fontId="70" fillId="33" borderId="22" xfId="0" applyFont="1" applyFill="1" applyBorder="1" applyAlignment="1">
      <alignment horizontal="center" vertical="center"/>
    </xf>
    <xf numFmtId="3" fontId="70" fillId="33" borderId="22" xfId="0" applyNumberFormat="1" applyFont="1" applyFill="1" applyBorder="1" applyAlignment="1">
      <alignment horizontal="center" vertical="center" wrapText="1"/>
    </xf>
    <xf numFmtId="0" fontId="67" fillId="0" borderId="42" xfId="0" applyFont="1" applyBorder="1" applyAlignment="1">
      <alignment horizontal="right" vertical="center" wrapText="1"/>
    </xf>
    <xf numFmtId="0" fontId="31" fillId="0" borderId="33" xfId="0" applyFont="1" applyBorder="1" applyAlignment="1">
      <alignment vertical="center"/>
    </xf>
    <xf numFmtId="0" fontId="68" fillId="39" borderId="43" xfId="0" applyFont="1" applyFill="1" applyBorder="1" applyAlignment="1">
      <alignment horizontal="center" vertical="center" wrapText="1"/>
    </xf>
    <xf numFmtId="0" fontId="68" fillId="39" borderId="35" xfId="0" applyFont="1" applyFill="1" applyBorder="1" applyAlignment="1">
      <alignment horizontal="center" vertical="center" wrapText="1"/>
    </xf>
    <xf numFmtId="0" fontId="68" fillId="39" borderId="30" xfId="0" applyFont="1" applyFill="1" applyBorder="1" applyAlignment="1">
      <alignment horizontal="center" vertical="center" wrapText="1"/>
    </xf>
    <xf numFmtId="0" fontId="68" fillId="39" borderId="44" xfId="0" applyFont="1" applyFill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8" fillId="0" borderId="44" xfId="0" applyFont="1" applyBorder="1" applyAlignment="1">
      <alignment horizontal="center" vertical="center" wrapText="1"/>
    </xf>
    <xf numFmtId="0" fontId="87" fillId="0" borderId="0" xfId="0" applyFont="1" applyAlignment="1">
      <alignment horizontal="right" vertical="center" wrapText="1"/>
    </xf>
    <xf numFmtId="4" fontId="67" fillId="36" borderId="42" xfId="0" applyNumberFormat="1" applyFont="1" applyFill="1" applyBorder="1" applyAlignment="1">
      <alignment horizontal="center" vertical="center" wrapText="1"/>
    </xf>
    <xf numFmtId="4" fontId="67" fillId="36" borderId="33" xfId="0" applyNumberFormat="1" applyFont="1" applyFill="1" applyBorder="1" applyAlignment="1">
      <alignment horizontal="center" vertical="center" wrapText="1"/>
    </xf>
    <xf numFmtId="4" fontId="67" fillId="36" borderId="34" xfId="0" applyNumberFormat="1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95" fillId="0" borderId="0" xfId="0" applyFont="1" applyAlignment="1">
      <alignment vertical="center"/>
    </xf>
    <xf numFmtId="0" fontId="96" fillId="0" borderId="0" xfId="0" applyFont="1" applyAlignment="1">
      <alignment horizontal="center" vertical="center" wrapText="1"/>
    </xf>
    <xf numFmtId="0" fontId="97" fillId="0" borderId="0" xfId="0" applyFont="1" applyAlignment="1">
      <alignment vertical="center"/>
    </xf>
    <xf numFmtId="0" fontId="88" fillId="0" borderId="0" xfId="0" applyFont="1" applyAlignment="1">
      <alignment horizontal="center" vertical="center" wrapText="1"/>
    </xf>
    <xf numFmtId="0" fontId="84" fillId="0" borderId="0" xfId="0" applyFont="1" applyAlignment="1">
      <alignment vertical="center"/>
    </xf>
    <xf numFmtId="0" fontId="67" fillId="36" borderId="42" xfId="0" applyFont="1" applyFill="1" applyBorder="1" applyAlignment="1">
      <alignment horizontal="center" vertical="center" wrapText="1"/>
    </xf>
    <xf numFmtId="0" fontId="98" fillId="0" borderId="33" xfId="0" applyFont="1" applyBorder="1" applyAlignment="1">
      <alignment vertical="center"/>
    </xf>
    <xf numFmtId="0" fontId="98" fillId="0" borderId="34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</xdr:row>
      <xdr:rowOff>9525</xdr:rowOff>
    </xdr:from>
    <xdr:to>
      <xdr:col>2</xdr:col>
      <xdr:colOff>542925</xdr:colOff>
      <xdr:row>9</xdr:row>
      <xdr:rowOff>66675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00025"/>
          <a:ext cx="2000250" cy="1647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99"/>
  </sheetPr>
  <dimension ref="A1:Z227"/>
  <sheetViews>
    <sheetView view="pageBreakPreview" zoomScale="89" zoomScaleSheetLayoutView="89" zoomScalePageLayoutView="0" workbookViewId="0" topLeftCell="A2">
      <selection activeCell="C23" sqref="C23"/>
    </sheetView>
  </sheetViews>
  <sheetFormatPr defaultColWidth="12.625" defaultRowHeight="15" customHeight="1"/>
  <cols>
    <col min="1" max="1" width="14.125" style="0" customWidth="1"/>
    <col min="2" max="16" width="13.625" style="0" customWidth="1"/>
    <col min="17" max="26" width="7.625" style="0" customWidth="1"/>
  </cols>
  <sheetData>
    <row r="1" spans="2:16" ht="1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4:16" ht="15">
      <c r="D2" s="2"/>
      <c r="E2" s="2"/>
      <c r="F2" s="2"/>
      <c r="G2" s="2"/>
      <c r="H2" s="2"/>
      <c r="I2" s="2"/>
      <c r="J2" s="3"/>
      <c r="K2" s="3" t="s">
        <v>1</v>
      </c>
      <c r="L2" s="3"/>
      <c r="M2" s="2"/>
      <c r="N2" s="3"/>
      <c r="O2" s="2"/>
      <c r="P2" s="3"/>
    </row>
    <row r="3" spans="1:26" ht="15.75" customHeight="1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11"/>
      <c r="C5" s="4"/>
      <c r="D5" s="11" t="s">
        <v>3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4"/>
      <c r="B6" s="11"/>
      <c r="C6" s="4"/>
      <c r="D6" s="11" t="s">
        <v>4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4"/>
      <c r="B7" s="4"/>
      <c r="C7" s="4"/>
      <c r="D7" s="11" t="s">
        <v>5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4"/>
      <c r="B8" s="4"/>
      <c r="C8" s="4"/>
      <c r="D8" s="11" t="s">
        <v>6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4"/>
      <c r="B11" s="261" t="s">
        <v>7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4"/>
      <c r="B12" s="261" t="s">
        <v>8</v>
      </c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4"/>
      <c r="B13" s="263" t="s">
        <v>9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4:16" ht="1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264"/>
      <c r="B16" s="267" t="s">
        <v>10</v>
      </c>
      <c r="C16" s="268"/>
      <c r="D16" s="271" t="s">
        <v>11</v>
      </c>
      <c r="E16" s="272"/>
      <c r="F16" s="272"/>
      <c r="G16" s="272"/>
      <c r="H16" s="272"/>
      <c r="I16" s="272"/>
      <c r="J16" s="273"/>
      <c r="K16" s="274" t="s">
        <v>12</v>
      </c>
      <c r="L16" s="268"/>
      <c r="M16" s="274" t="s">
        <v>13</v>
      </c>
      <c r="N16" s="26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14" ht="51" customHeight="1">
      <c r="A17" s="265"/>
      <c r="B17" s="269"/>
      <c r="C17" s="270"/>
      <c r="D17" s="16" t="s">
        <v>14</v>
      </c>
      <c r="E17" s="17" t="s">
        <v>15</v>
      </c>
      <c r="F17" s="17" t="s">
        <v>16</v>
      </c>
      <c r="G17" s="17" t="s">
        <v>17</v>
      </c>
      <c r="H17" s="17" t="s">
        <v>18</v>
      </c>
      <c r="I17" s="276" t="s">
        <v>19</v>
      </c>
      <c r="J17" s="277"/>
      <c r="K17" s="275"/>
      <c r="L17" s="270"/>
      <c r="M17" s="275"/>
      <c r="N17" s="270"/>
    </row>
    <row r="18" spans="1:26" ht="47.25" customHeight="1">
      <c r="A18" s="266"/>
      <c r="B18" s="18" t="s">
        <v>20</v>
      </c>
      <c r="C18" s="19" t="s">
        <v>21</v>
      </c>
      <c r="D18" s="18" t="s">
        <v>21</v>
      </c>
      <c r="E18" s="20" t="s">
        <v>21</v>
      </c>
      <c r="F18" s="20" t="s">
        <v>21</v>
      </c>
      <c r="G18" s="20" t="s">
        <v>21</v>
      </c>
      <c r="H18" s="20" t="s">
        <v>21</v>
      </c>
      <c r="I18" s="20" t="s">
        <v>20</v>
      </c>
      <c r="J18" s="21" t="s">
        <v>22</v>
      </c>
      <c r="K18" s="18" t="s">
        <v>20</v>
      </c>
      <c r="L18" s="19" t="s">
        <v>21</v>
      </c>
      <c r="M18" s="22" t="s">
        <v>20</v>
      </c>
      <c r="N18" s="23" t="s">
        <v>21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.75">
      <c r="A19" s="25" t="s">
        <v>23</v>
      </c>
      <c r="B19" s="26" t="s">
        <v>24</v>
      </c>
      <c r="C19" s="27" t="s">
        <v>25</v>
      </c>
      <c r="D19" s="28" t="s">
        <v>26</v>
      </c>
      <c r="E19" s="29" t="s">
        <v>27</v>
      </c>
      <c r="F19" s="29" t="s">
        <v>28</v>
      </c>
      <c r="G19" s="29" t="s">
        <v>29</v>
      </c>
      <c r="H19" s="29" t="s">
        <v>30</v>
      </c>
      <c r="I19" s="29" t="s">
        <v>31</v>
      </c>
      <c r="J19" s="27" t="s">
        <v>32</v>
      </c>
      <c r="K19" s="28" t="s">
        <v>33</v>
      </c>
      <c r="L19" s="27" t="s">
        <v>34</v>
      </c>
      <c r="M19" s="28" t="s">
        <v>35</v>
      </c>
      <c r="N19" s="27" t="s">
        <v>36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>
      <c r="A20" s="31" t="s">
        <v>37</v>
      </c>
      <c r="B20" s="32">
        <v>1</v>
      </c>
      <c r="C20" s="33">
        <f>Витрати!G198</f>
        <v>4337383.0600000005</v>
      </c>
      <c r="D20" s="34"/>
      <c r="E20" s="35"/>
      <c r="F20" s="35"/>
      <c r="G20" s="35"/>
      <c r="H20" s="35"/>
      <c r="I20" s="36"/>
      <c r="J20" s="33">
        <f>D20+E20+F20+G20+H20</f>
        <v>0</v>
      </c>
      <c r="K20" s="37"/>
      <c r="L20" s="33"/>
      <c r="M20" s="38">
        <v>1</v>
      </c>
      <c r="N20" s="39">
        <f>C20+J20+L20</f>
        <v>4337383.0600000005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>
      <c r="A21" s="40" t="s">
        <v>38</v>
      </c>
      <c r="B21" s="32">
        <v>1</v>
      </c>
      <c r="C21" s="33">
        <f>Витрати!AD198</f>
        <v>4334017.581</v>
      </c>
      <c r="D21" s="34"/>
      <c r="E21" s="35"/>
      <c r="F21" s="35"/>
      <c r="G21" s="35"/>
      <c r="H21" s="35"/>
      <c r="I21" s="36"/>
      <c r="J21" s="33">
        <f>D21+E21+F21+G21+H21</f>
        <v>0</v>
      </c>
      <c r="K21" s="37"/>
      <c r="L21" s="33"/>
      <c r="M21" s="38">
        <v>1</v>
      </c>
      <c r="N21" s="39">
        <f>C21+J21+L21</f>
        <v>4334017.581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>
      <c r="A22" s="40" t="s">
        <v>39</v>
      </c>
      <c r="B22" s="41">
        <v>0.7806</v>
      </c>
      <c r="C22" s="33">
        <v>3383158</v>
      </c>
      <c r="D22" s="34"/>
      <c r="E22" s="35"/>
      <c r="F22" s="35"/>
      <c r="G22" s="35"/>
      <c r="H22" s="35"/>
      <c r="I22" s="36"/>
      <c r="J22" s="33">
        <f>D22+E22+F22+G22+H22</f>
        <v>0</v>
      </c>
      <c r="K22" s="37"/>
      <c r="L22" s="33"/>
      <c r="M22" s="42">
        <v>0.7806</v>
      </c>
      <c r="N22" s="39">
        <f>C22+J22+L22</f>
        <v>3383158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>
      <c r="A23" s="43" t="s">
        <v>40</v>
      </c>
      <c r="B23" s="41">
        <v>0.2194</v>
      </c>
      <c r="C23" s="33">
        <f aca="true" t="shared" si="0" ref="C23:H23">C21-C22</f>
        <v>950859.5810000002</v>
      </c>
      <c r="D23" s="34">
        <f t="shared" si="0"/>
        <v>0</v>
      </c>
      <c r="E23" s="35">
        <f t="shared" si="0"/>
        <v>0</v>
      </c>
      <c r="F23" s="35">
        <f t="shared" si="0"/>
        <v>0</v>
      </c>
      <c r="G23" s="35">
        <f t="shared" si="0"/>
        <v>0</v>
      </c>
      <c r="H23" s="35">
        <f t="shared" si="0"/>
        <v>0</v>
      </c>
      <c r="I23" s="36"/>
      <c r="J23" s="33">
        <f>D23+E23+F23+G23+H23</f>
        <v>0</v>
      </c>
      <c r="K23" s="37"/>
      <c r="L23" s="33">
        <f>L21-L22</f>
        <v>0</v>
      </c>
      <c r="M23" s="42">
        <v>0.2194</v>
      </c>
      <c r="N23" s="39">
        <f>C23+J23+L23</f>
        <v>950859.5810000002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4:1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4:1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4"/>
      <c r="B26" s="44" t="s">
        <v>41</v>
      </c>
      <c r="C26" s="45" t="s">
        <v>42</v>
      </c>
      <c r="D26" s="45"/>
      <c r="E26" s="45"/>
      <c r="F26" s="44"/>
      <c r="G26" s="45"/>
      <c r="H26" s="45"/>
      <c r="I26" s="46"/>
      <c r="J26" s="45"/>
      <c r="K26" s="45"/>
      <c r="L26" s="45"/>
      <c r="M26" s="45"/>
      <c r="N26" s="45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4:11" ht="15.75" customHeight="1">
      <c r="D27" s="47" t="s">
        <v>43</v>
      </c>
      <c r="F27" s="48"/>
      <c r="G27" s="47" t="s">
        <v>44</v>
      </c>
      <c r="I27" s="2"/>
      <c r="K27" s="48" t="s">
        <v>45</v>
      </c>
    </row>
    <row r="28" spans="4:1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4:1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4:16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4:1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4:1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rintOptions/>
  <pageMargins left="0.7" right="0.7" top="0.75" bottom="0.75" header="0" footer="0"/>
  <pageSetup horizontalDpi="600" verticalDpi="600" orientation="landscape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66CC"/>
    <pageSetUpPr fitToPage="1"/>
  </sheetPr>
  <dimension ref="A1:AI406"/>
  <sheetViews>
    <sheetView tabSelected="1" view="pageBreakPreview" zoomScale="75" zoomScaleSheetLayoutView="75" zoomScalePageLayoutView="0" workbookViewId="0" topLeftCell="A1">
      <pane xSplit="3" ySplit="9" topLeftCell="D18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3" sqref="J3"/>
    </sheetView>
  </sheetViews>
  <sheetFormatPr defaultColWidth="12.625" defaultRowHeight="15" customHeight="1" outlineLevelCol="1"/>
  <cols>
    <col min="1" max="1" width="10.00390625" style="0" customWidth="1"/>
    <col min="2" max="2" width="5.875" style="0" customWidth="1"/>
    <col min="3" max="3" width="31.50390625" style="0" customWidth="1"/>
    <col min="4" max="4" width="10.375" style="0" customWidth="1"/>
    <col min="5" max="5" width="9.375" style="0" customWidth="1"/>
    <col min="6" max="6" width="12.375" style="0" customWidth="1"/>
    <col min="7" max="7" width="16.375" style="0" customWidth="1"/>
    <col min="8" max="8" width="9.00390625" style="0" customWidth="1"/>
    <col min="9" max="9" width="11.50390625" style="0" customWidth="1"/>
    <col min="10" max="10" width="16.375" style="0" customWidth="1"/>
    <col min="11" max="11" width="9.375" style="0" hidden="1" customWidth="1" outlineLevel="1"/>
    <col min="12" max="12" width="11.125" style="0" hidden="1" customWidth="1" outlineLevel="1"/>
    <col min="13" max="13" width="16.375" style="0" hidden="1" customWidth="1" outlineLevel="1"/>
    <col min="14" max="14" width="9.375" style="0" hidden="1" customWidth="1" outlineLevel="1"/>
    <col min="15" max="15" width="11.125" style="0" hidden="1" customWidth="1" outlineLevel="1"/>
    <col min="16" max="16" width="16.375" style="0" hidden="1" customWidth="1" outlineLevel="1"/>
    <col min="17" max="17" width="9.375" style="0" hidden="1" customWidth="1" outlineLevel="1"/>
    <col min="18" max="18" width="11.125" style="0" hidden="1" customWidth="1" outlineLevel="1"/>
    <col min="19" max="19" width="16.375" style="0" hidden="1" customWidth="1" outlineLevel="1"/>
    <col min="20" max="20" width="9.375" style="0" hidden="1" customWidth="1" outlineLevel="1"/>
    <col min="21" max="21" width="11.125" style="0" hidden="1" customWidth="1" outlineLevel="1"/>
    <col min="22" max="22" width="16.375" style="0" hidden="1" customWidth="1" outlineLevel="1"/>
    <col min="23" max="23" width="9.375" style="0" hidden="1" customWidth="1" outlineLevel="1"/>
    <col min="24" max="24" width="11.125" style="0" hidden="1" customWidth="1" outlineLevel="1"/>
    <col min="25" max="25" width="16.375" style="0" hidden="1" customWidth="1" outlineLevel="1"/>
    <col min="26" max="26" width="9.375" style="0" hidden="1" customWidth="1" outlineLevel="1"/>
    <col min="27" max="27" width="11.125" style="0" hidden="1" customWidth="1" outlineLevel="1"/>
    <col min="28" max="28" width="16.375" style="0" hidden="1" customWidth="1" outlineLevel="1"/>
    <col min="29" max="29" width="16.375" style="0" customWidth="1" collapsed="1"/>
    <col min="30" max="32" width="16.375" style="0" customWidth="1"/>
    <col min="33" max="33" width="20.625" style="0" hidden="1" customWidth="1"/>
    <col min="34" max="35" width="7.625" style="0" customWidth="1"/>
  </cols>
  <sheetData>
    <row r="1" spans="1:33" ht="15.75" customHeight="1">
      <c r="A1" s="49" t="s">
        <v>46</v>
      </c>
      <c r="B1" s="49"/>
      <c r="C1" s="49"/>
      <c r="D1" s="49"/>
      <c r="E1" s="49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50"/>
    </row>
    <row r="2" spans="1:35" ht="15.75" customHeight="1">
      <c r="A2" s="51" t="s">
        <v>3</v>
      </c>
      <c r="B2" s="49"/>
      <c r="C2" s="49"/>
      <c r="D2" s="49"/>
      <c r="E2" s="49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8"/>
      <c r="AI2" s="48"/>
    </row>
    <row r="3" spans="1:35" ht="15">
      <c r="A3" s="52" t="s">
        <v>47</v>
      </c>
      <c r="B3" s="53"/>
      <c r="C3" s="51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  <c r="AD3" s="55"/>
      <c r="AE3" s="55"/>
      <c r="AF3" s="55"/>
      <c r="AG3" s="55"/>
      <c r="AH3" s="48"/>
      <c r="AI3" s="48"/>
    </row>
    <row r="4" spans="1:35" ht="15.75" customHeight="1">
      <c r="A4" s="11" t="s">
        <v>6</v>
      </c>
      <c r="B4" s="53"/>
      <c r="C4" s="51"/>
      <c r="D4" s="54"/>
      <c r="E4" s="54"/>
      <c r="F4" s="54"/>
      <c r="G4" s="54"/>
      <c r="H4" s="54"/>
      <c r="I4" s="54"/>
      <c r="J4" s="54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7"/>
      <c r="AD4" s="57"/>
      <c r="AE4" s="57"/>
      <c r="AF4" s="57"/>
      <c r="AG4" s="57"/>
      <c r="AH4" s="48"/>
      <c r="AI4" s="48"/>
    </row>
    <row r="5" spans="1:33" ht="14.25" customHeight="1">
      <c r="A5" s="11"/>
      <c r="B5" s="53"/>
      <c r="C5" s="58"/>
      <c r="D5" s="54"/>
      <c r="E5" s="54"/>
      <c r="F5" s="54"/>
      <c r="G5" s="54"/>
      <c r="H5" s="54"/>
      <c r="I5" s="54"/>
      <c r="J5" s="54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60"/>
      <c r="AD5" s="60"/>
      <c r="AE5" s="60"/>
      <c r="AF5" s="60"/>
      <c r="AG5" s="60"/>
    </row>
    <row r="6" spans="1:33" ht="26.25" customHeight="1">
      <c r="A6" s="282" t="s">
        <v>48</v>
      </c>
      <c r="B6" s="295" t="s">
        <v>49</v>
      </c>
      <c r="C6" s="282" t="s">
        <v>50</v>
      </c>
      <c r="D6" s="296" t="s">
        <v>51</v>
      </c>
      <c r="E6" s="278" t="s">
        <v>52</v>
      </c>
      <c r="F6" s="279"/>
      <c r="G6" s="279"/>
      <c r="H6" s="279"/>
      <c r="I6" s="279"/>
      <c r="J6" s="280"/>
      <c r="K6" s="278" t="s">
        <v>53</v>
      </c>
      <c r="L6" s="279"/>
      <c r="M6" s="279"/>
      <c r="N6" s="279"/>
      <c r="O6" s="279"/>
      <c r="P6" s="280"/>
      <c r="Q6" s="278" t="s">
        <v>53</v>
      </c>
      <c r="R6" s="279"/>
      <c r="S6" s="279"/>
      <c r="T6" s="279"/>
      <c r="U6" s="279"/>
      <c r="V6" s="280"/>
      <c r="W6" s="278" t="s">
        <v>53</v>
      </c>
      <c r="X6" s="279"/>
      <c r="Y6" s="279"/>
      <c r="Z6" s="279"/>
      <c r="AA6" s="279"/>
      <c r="AB6" s="280"/>
      <c r="AC6" s="281" t="s">
        <v>54</v>
      </c>
      <c r="AD6" s="279"/>
      <c r="AE6" s="279"/>
      <c r="AF6" s="280"/>
      <c r="AG6" s="282" t="s">
        <v>55</v>
      </c>
    </row>
    <row r="7" spans="1:33" ht="71.25" customHeight="1">
      <c r="A7" s="283"/>
      <c r="B7" s="283"/>
      <c r="C7" s="283"/>
      <c r="D7" s="283"/>
      <c r="E7" s="285" t="s">
        <v>56</v>
      </c>
      <c r="F7" s="279"/>
      <c r="G7" s="280"/>
      <c r="H7" s="285" t="s">
        <v>57</v>
      </c>
      <c r="I7" s="279"/>
      <c r="J7" s="280"/>
      <c r="K7" s="285" t="s">
        <v>56</v>
      </c>
      <c r="L7" s="279"/>
      <c r="M7" s="280"/>
      <c r="N7" s="285" t="s">
        <v>57</v>
      </c>
      <c r="O7" s="279"/>
      <c r="P7" s="280"/>
      <c r="Q7" s="285" t="s">
        <v>56</v>
      </c>
      <c r="R7" s="279"/>
      <c r="S7" s="280"/>
      <c r="T7" s="285" t="s">
        <v>57</v>
      </c>
      <c r="U7" s="279"/>
      <c r="V7" s="280"/>
      <c r="W7" s="285" t="s">
        <v>56</v>
      </c>
      <c r="X7" s="279"/>
      <c r="Y7" s="280"/>
      <c r="Z7" s="285" t="s">
        <v>57</v>
      </c>
      <c r="AA7" s="279"/>
      <c r="AB7" s="280"/>
      <c r="AC7" s="286" t="s">
        <v>58</v>
      </c>
      <c r="AD7" s="286" t="s">
        <v>59</v>
      </c>
      <c r="AE7" s="281" t="s">
        <v>60</v>
      </c>
      <c r="AF7" s="280"/>
      <c r="AG7" s="283"/>
    </row>
    <row r="8" spans="1:33" ht="41.25" customHeight="1">
      <c r="A8" s="284"/>
      <c r="B8" s="284"/>
      <c r="C8" s="284"/>
      <c r="D8" s="284"/>
      <c r="E8" s="61" t="s">
        <v>61</v>
      </c>
      <c r="F8" s="61" t="s">
        <v>62</v>
      </c>
      <c r="G8" s="61" t="s">
        <v>63</v>
      </c>
      <c r="H8" s="61" t="s">
        <v>61</v>
      </c>
      <c r="I8" s="61" t="s">
        <v>62</v>
      </c>
      <c r="J8" s="61" t="s">
        <v>64</v>
      </c>
      <c r="K8" s="61" t="s">
        <v>61</v>
      </c>
      <c r="L8" s="61" t="s">
        <v>65</v>
      </c>
      <c r="M8" s="61" t="s">
        <v>66</v>
      </c>
      <c r="N8" s="61" t="s">
        <v>61</v>
      </c>
      <c r="O8" s="61" t="s">
        <v>65</v>
      </c>
      <c r="P8" s="61" t="s">
        <v>67</v>
      </c>
      <c r="Q8" s="61" t="s">
        <v>61</v>
      </c>
      <c r="R8" s="61" t="s">
        <v>65</v>
      </c>
      <c r="S8" s="61" t="s">
        <v>68</v>
      </c>
      <c r="T8" s="61" t="s">
        <v>61</v>
      </c>
      <c r="U8" s="61" t="s">
        <v>65</v>
      </c>
      <c r="V8" s="61" t="s">
        <v>69</v>
      </c>
      <c r="W8" s="61" t="s">
        <v>61</v>
      </c>
      <c r="X8" s="61" t="s">
        <v>65</v>
      </c>
      <c r="Y8" s="61" t="s">
        <v>70</v>
      </c>
      <c r="Z8" s="61" t="s">
        <v>61</v>
      </c>
      <c r="AA8" s="61" t="s">
        <v>65</v>
      </c>
      <c r="AB8" s="61" t="s">
        <v>71</v>
      </c>
      <c r="AC8" s="284"/>
      <c r="AD8" s="284"/>
      <c r="AE8" s="62" t="s">
        <v>72</v>
      </c>
      <c r="AF8" s="62" t="s">
        <v>20</v>
      </c>
      <c r="AG8" s="284"/>
    </row>
    <row r="9" spans="1:33" ht="14.25" customHeight="1">
      <c r="A9" s="63" t="s">
        <v>73</v>
      </c>
      <c r="B9" s="64">
        <v>1</v>
      </c>
      <c r="C9" s="65">
        <v>2</v>
      </c>
      <c r="D9" s="66">
        <v>3</v>
      </c>
      <c r="E9" s="66">
        <v>4</v>
      </c>
      <c r="F9" s="66">
        <v>5</v>
      </c>
      <c r="G9" s="66">
        <v>6</v>
      </c>
      <c r="H9" s="66">
        <v>7</v>
      </c>
      <c r="I9" s="66">
        <v>8</v>
      </c>
      <c r="J9" s="66">
        <v>9</v>
      </c>
      <c r="K9" s="65">
        <v>10</v>
      </c>
      <c r="L9" s="65">
        <v>11</v>
      </c>
      <c r="M9" s="65">
        <v>12</v>
      </c>
      <c r="N9" s="65">
        <v>13</v>
      </c>
      <c r="O9" s="65">
        <v>14</v>
      </c>
      <c r="P9" s="65">
        <v>15</v>
      </c>
      <c r="Q9" s="65">
        <v>16</v>
      </c>
      <c r="R9" s="65">
        <v>17</v>
      </c>
      <c r="S9" s="65">
        <v>18</v>
      </c>
      <c r="T9" s="65">
        <v>19</v>
      </c>
      <c r="U9" s="65">
        <v>20</v>
      </c>
      <c r="V9" s="65">
        <v>21</v>
      </c>
      <c r="W9" s="65">
        <v>22</v>
      </c>
      <c r="X9" s="65">
        <v>23</v>
      </c>
      <c r="Y9" s="65">
        <v>24</v>
      </c>
      <c r="Z9" s="65">
        <v>25</v>
      </c>
      <c r="AA9" s="65">
        <v>26</v>
      </c>
      <c r="AB9" s="65">
        <v>27</v>
      </c>
      <c r="AC9" s="65">
        <v>28</v>
      </c>
      <c r="AD9" s="65">
        <v>29</v>
      </c>
      <c r="AE9" s="65">
        <v>30</v>
      </c>
      <c r="AF9" s="65">
        <v>31</v>
      </c>
      <c r="AG9" s="65">
        <v>32</v>
      </c>
    </row>
    <row r="10" spans="1:33" ht="14.25" customHeight="1">
      <c r="A10" s="63"/>
      <c r="B10" s="64"/>
      <c r="C10" s="65" t="s">
        <v>74</v>
      </c>
      <c r="D10" s="66"/>
      <c r="E10" s="66" t="s">
        <v>75</v>
      </c>
      <c r="F10" s="66" t="s">
        <v>76</v>
      </c>
      <c r="G10" s="66" t="s">
        <v>77</v>
      </c>
      <c r="H10" s="66" t="s">
        <v>78</v>
      </c>
      <c r="I10" s="66" t="s">
        <v>79</v>
      </c>
      <c r="J10" s="66" t="s">
        <v>80</v>
      </c>
      <c r="K10" s="65" t="s">
        <v>81</v>
      </c>
      <c r="L10" s="65" t="s">
        <v>82</v>
      </c>
      <c r="M10" s="65" t="s">
        <v>83</v>
      </c>
      <c r="N10" s="65" t="s">
        <v>84</v>
      </c>
      <c r="O10" s="65" t="s">
        <v>85</v>
      </c>
      <c r="P10" s="65" t="s">
        <v>86</v>
      </c>
      <c r="Q10" s="65" t="s">
        <v>87</v>
      </c>
      <c r="R10" s="65" t="s">
        <v>88</v>
      </c>
      <c r="S10" s="65" t="s">
        <v>89</v>
      </c>
      <c r="T10" s="65" t="s">
        <v>90</v>
      </c>
      <c r="U10" s="65" t="s">
        <v>91</v>
      </c>
      <c r="V10" s="65" t="s">
        <v>92</v>
      </c>
      <c r="W10" s="65" t="s">
        <v>93</v>
      </c>
      <c r="X10" s="65" t="s">
        <v>94</v>
      </c>
      <c r="Y10" s="65" t="s">
        <v>95</v>
      </c>
      <c r="Z10" s="65" t="s">
        <v>96</v>
      </c>
      <c r="AA10" s="65" t="s">
        <v>97</v>
      </c>
      <c r="AB10" s="65" t="s">
        <v>98</v>
      </c>
      <c r="AC10" s="65" t="s">
        <v>99</v>
      </c>
      <c r="AD10" s="65" t="s">
        <v>100</v>
      </c>
      <c r="AE10" s="65" t="s">
        <v>101</v>
      </c>
      <c r="AF10" s="65" t="s">
        <v>102</v>
      </c>
      <c r="AG10" s="65"/>
    </row>
    <row r="11" spans="1:35" ht="19.5" customHeight="1">
      <c r="A11" s="67"/>
      <c r="B11" s="68"/>
      <c r="C11" s="69" t="s">
        <v>103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1"/>
      <c r="AD11" s="71"/>
      <c r="AE11" s="71"/>
      <c r="AF11" s="71"/>
      <c r="AG11" s="72"/>
      <c r="AH11" s="73"/>
      <c r="AI11" s="73"/>
    </row>
    <row r="12" spans="1:35" ht="22.5" customHeight="1">
      <c r="A12" s="74" t="s">
        <v>104</v>
      </c>
      <c r="B12" s="75">
        <v>1</v>
      </c>
      <c r="C12" s="76" t="s">
        <v>105</v>
      </c>
      <c r="D12" s="77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9"/>
      <c r="AD12" s="79"/>
      <c r="AE12" s="79"/>
      <c r="AF12" s="80"/>
      <c r="AG12" s="81"/>
      <c r="AH12" s="82"/>
      <c r="AI12" s="82"/>
    </row>
    <row r="13" spans="1:35" ht="30" customHeight="1">
      <c r="A13" s="83" t="s">
        <v>106</v>
      </c>
      <c r="B13" s="84" t="s">
        <v>107</v>
      </c>
      <c r="C13" s="85" t="s">
        <v>108</v>
      </c>
      <c r="D13" s="83"/>
      <c r="E13" s="86"/>
      <c r="F13" s="86"/>
      <c r="G13" s="86">
        <f>SUM(G14:G16)</f>
        <v>31530</v>
      </c>
      <c r="H13" s="86"/>
      <c r="I13" s="86"/>
      <c r="J13" s="86">
        <f>SUM(J14:J16)</f>
        <v>31530</v>
      </c>
      <c r="K13" s="86"/>
      <c r="L13" s="86"/>
      <c r="M13" s="86">
        <f>SUM(M14:M16)</f>
        <v>0</v>
      </c>
      <c r="N13" s="86"/>
      <c r="O13" s="86"/>
      <c r="P13" s="86">
        <f>SUM(P14:P16)</f>
        <v>0</v>
      </c>
      <c r="Q13" s="86"/>
      <c r="R13" s="86"/>
      <c r="S13" s="86">
        <f>SUM(S14:S16)</f>
        <v>0</v>
      </c>
      <c r="T13" s="86"/>
      <c r="U13" s="86"/>
      <c r="V13" s="86">
        <f>SUM(V14:V16)</f>
        <v>0</v>
      </c>
      <c r="W13" s="86"/>
      <c r="X13" s="86"/>
      <c r="Y13" s="86">
        <f>SUM(Y14:Y16)</f>
        <v>0</v>
      </c>
      <c r="Z13" s="86"/>
      <c r="AA13" s="86"/>
      <c r="AB13" s="86">
        <f>SUM(AB14:AB16)</f>
        <v>0</v>
      </c>
      <c r="AC13" s="87">
        <f aca="true" t="shared" si="0" ref="AC13:AC24">G13+M13+S13+Y13</f>
        <v>31530</v>
      </c>
      <c r="AD13" s="87">
        <f aca="true" t="shared" si="1" ref="AD13:AD24">J13+P13+V13+AB13</f>
        <v>31530</v>
      </c>
      <c r="AE13" s="87">
        <f aca="true" t="shared" si="2" ref="AE13:AE25">AC13-AD13</f>
        <v>0</v>
      </c>
      <c r="AF13" s="88">
        <f aca="true" t="shared" si="3" ref="AF13:AF25">AE13/AC13</f>
        <v>0</v>
      </c>
      <c r="AG13" s="89"/>
      <c r="AH13" s="90"/>
      <c r="AI13" s="90"/>
    </row>
    <row r="14" spans="1:35" ht="30" customHeight="1">
      <c r="A14" s="91" t="s">
        <v>109</v>
      </c>
      <c r="B14" s="92" t="s">
        <v>110</v>
      </c>
      <c r="C14" s="93" t="s">
        <v>111</v>
      </c>
      <c r="D14" s="94" t="s">
        <v>112</v>
      </c>
      <c r="E14" s="95">
        <v>5</v>
      </c>
      <c r="F14" s="95">
        <v>6306</v>
      </c>
      <c r="G14" s="95">
        <f>E14*F14</f>
        <v>31530</v>
      </c>
      <c r="H14" s="96">
        <v>5</v>
      </c>
      <c r="I14" s="96">
        <v>6306</v>
      </c>
      <c r="J14" s="96">
        <f>G14</f>
        <v>31530</v>
      </c>
      <c r="K14" s="96"/>
      <c r="L14" s="96"/>
      <c r="M14" s="96">
        <f>K14*L14</f>
        <v>0</v>
      </c>
      <c r="N14" s="96"/>
      <c r="O14" s="96"/>
      <c r="P14" s="96">
        <f>N14*O14</f>
        <v>0</v>
      </c>
      <c r="Q14" s="96"/>
      <c r="R14" s="96"/>
      <c r="S14" s="96">
        <f>Q14*R14</f>
        <v>0</v>
      </c>
      <c r="T14" s="96"/>
      <c r="U14" s="96"/>
      <c r="V14" s="96">
        <f>T14*U14</f>
        <v>0</v>
      </c>
      <c r="W14" s="96"/>
      <c r="X14" s="96"/>
      <c r="Y14" s="96">
        <f>W14*X14</f>
        <v>0</v>
      </c>
      <c r="Z14" s="96"/>
      <c r="AA14" s="96"/>
      <c r="AB14" s="96">
        <f>Z14*AA14</f>
        <v>0</v>
      </c>
      <c r="AC14" s="97">
        <f t="shared" si="0"/>
        <v>31530</v>
      </c>
      <c r="AD14" s="98">
        <f t="shared" si="1"/>
        <v>31530</v>
      </c>
      <c r="AE14" s="98">
        <f t="shared" si="2"/>
        <v>0</v>
      </c>
      <c r="AF14" s="99">
        <f t="shared" si="3"/>
        <v>0</v>
      </c>
      <c r="AG14" s="100"/>
      <c r="AH14" s="82"/>
      <c r="AI14" s="82"/>
    </row>
    <row r="15" spans="1:35" ht="30" customHeight="1" hidden="1">
      <c r="A15" s="91" t="s">
        <v>109</v>
      </c>
      <c r="B15" s="92" t="s">
        <v>113</v>
      </c>
      <c r="C15" s="93" t="s">
        <v>114</v>
      </c>
      <c r="D15" s="94" t="s">
        <v>112</v>
      </c>
      <c r="E15" s="95"/>
      <c r="F15" s="95"/>
      <c r="G15" s="95">
        <f>E15*F15</f>
        <v>0</v>
      </c>
      <c r="H15" s="95"/>
      <c r="I15" s="95"/>
      <c r="J15" s="95">
        <f>H15*I15</f>
        <v>0</v>
      </c>
      <c r="K15" s="95"/>
      <c r="L15" s="95"/>
      <c r="M15" s="95">
        <f>K15*L15</f>
        <v>0</v>
      </c>
      <c r="N15" s="95"/>
      <c r="O15" s="95"/>
      <c r="P15" s="95">
        <f>N15*O15</f>
        <v>0</v>
      </c>
      <c r="Q15" s="95"/>
      <c r="R15" s="95"/>
      <c r="S15" s="95">
        <f>Q15*R15</f>
        <v>0</v>
      </c>
      <c r="T15" s="95"/>
      <c r="U15" s="95"/>
      <c r="V15" s="95">
        <f>T15*U15</f>
        <v>0</v>
      </c>
      <c r="W15" s="95"/>
      <c r="X15" s="95"/>
      <c r="Y15" s="95">
        <f>W15*X15</f>
        <v>0</v>
      </c>
      <c r="Z15" s="95"/>
      <c r="AA15" s="95"/>
      <c r="AB15" s="95">
        <f>Z15*AA15</f>
        <v>0</v>
      </c>
      <c r="AC15" s="98">
        <f t="shared" si="0"/>
        <v>0</v>
      </c>
      <c r="AD15" s="98">
        <f t="shared" si="1"/>
        <v>0</v>
      </c>
      <c r="AE15" s="98">
        <f t="shared" si="2"/>
        <v>0</v>
      </c>
      <c r="AF15" s="99" t="e">
        <f t="shared" si="3"/>
        <v>#DIV/0!</v>
      </c>
      <c r="AG15" s="101"/>
      <c r="AH15" s="82"/>
      <c r="AI15" s="82"/>
    </row>
    <row r="16" spans="1:35" ht="30" customHeight="1" hidden="1">
      <c r="A16" s="91" t="s">
        <v>109</v>
      </c>
      <c r="B16" s="92" t="s">
        <v>115</v>
      </c>
      <c r="C16" s="93" t="s">
        <v>114</v>
      </c>
      <c r="D16" s="94" t="s">
        <v>112</v>
      </c>
      <c r="E16" s="95"/>
      <c r="F16" s="95"/>
      <c r="G16" s="95">
        <f>E16*F16</f>
        <v>0</v>
      </c>
      <c r="H16" s="95"/>
      <c r="I16" s="95"/>
      <c r="J16" s="95">
        <f>H16*I16</f>
        <v>0</v>
      </c>
      <c r="K16" s="95"/>
      <c r="L16" s="95"/>
      <c r="M16" s="95">
        <f>K16*L16</f>
        <v>0</v>
      </c>
      <c r="N16" s="95"/>
      <c r="O16" s="95"/>
      <c r="P16" s="95">
        <f>N16*O16</f>
        <v>0</v>
      </c>
      <c r="Q16" s="95"/>
      <c r="R16" s="95"/>
      <c r="S16" s="95">
        <f>Q16*R16</f>
        <v>0</v>
      </c>
      <c r="T16" s="95"/>
      <c r="U16" s="95"/>
      <c r="V16" s="95">
        <f>T16*U16</f>
        <v>0</v>
      </c>
      <c r="W16" s="95"/>
      <c r="X16" s="95"/>
      <c r="Y16" s="95">
        <f>W16*X16</f>
        <v>0</v>
      </c>
      <c r="Z16" s="95"/>
      <c r="AA16" s="95"/>
      <c r="AB16" s="95">
        <f>Z16*AA16</f>
        <v>0</v>
      </c>
      <c r="AC16" s="98">
        <f t="shared" si="0"/>
        <v>0</v>
      </c>
      <c r="AD16" s="98">
        <f t="shared" si="1"/>
        <v>0</v>
      </c>
      <c r="AE16" s="98">
        <f t="shared" si="2"/>
        <v>0</v>
      </c>
      <c r="AF16" s="99" t="e">
        <f t="shared" si="3"/>
        <v>#DIV/0!</v>
      </c>
      <c r="AG16" s="101"/>
      <c r="AH16" s="82"/>
      <c r="AI16" s="82"/>
    </row>
    <row r="17" spans="1:35" ht="30" customHeight="1" hidden="1">
      <c r="A17" s="83" t="s">
        <v>106</v>
      </c>
      <c r="B17" s="84" t="s">
        <v>116</v>
      </c>
      <c r="C17" s="85" t="s">
        <v>117</v>
      </c>
      <c r="D17" s="83"/>
      <c r="E17" s="86"/>
      <c r="F17" s="86"/>
      <c r="G17" s="86">
        <f>SUM(G18:G20)</f>
        <v>0</v>
      </c>
      <c r="H17" s="86"/>
      <c r="I17" s="86"/>
      <c r="J17" s="86">
        <f>SUM(J18:J20)</f>
        <v>0</v>
      </c>
      <c r="K17" s="86"/>
      <c r="L17" s="86"/>
      <c r="M17" s="86">
        <f>SUM(M18:M20)</f>
        <v>0</v>
      </c>
      <c r="N17" s="86"/>
      <c r="O17" s="86"/>
      <c r="P17" s="86">
        <v>0</v>
      </c>
      <c r="Q17" s="86"/>
      <c r="R17" s="86"/>
      <c r="S17" s="86">
        <f>SUM(S18:S20)</f>
        <v>0</v>
      </c>
      <c r="T17" s="86"/>
      <c r="U17" s="86"/>
      <c r="V17" s="86">
        <v>0</v>
      </c>
      <c r="W17" s="86"/>
      <c r="X17" s="86"/>
      <c r="Y17" s="86">
        <f>SUM(Y18:Y20)</f>
        <v>0</v>
      </c>
      <c r="Z17" s="86"/>
      <c r="AA17" s="86"/>
      <c r="AB17" s="86">
        <v>0</v>
      </c>
      <c r="AC17" s="87">
        <f t="shared" si="0"/>
        <v>0</v>
      </c>
      <c r="AD17" s="87">
        <f t="shared" si="1"/>
        <v>0</v>
      </c>
      <c r="AE17" s="87">
        <f t="shared" si="2"/>
        <v>0</v>
      </c>
      <c r="AF17" s="88" t="e">
        <f t="shared" si="3"/>
        <v>#DIV/0!</v>
      </c>
      <c r="AG17" s="89"/>
      <c r="AH17" s="90"/>
      <c r="AI17" s="90"/>
    </row>
    <row r="18" spans="1:35" ht="30" customHeight="1" hidden="1">
      <c r="A18" s="91" t="s">
        <v>109</v>
      </c>
      <c r="B18" s="92" t="s">
        <v>110</v>
      </c>
      <c r="C18" s="93" t="s">
        <v>114</v>
      </c>
      <c r="D18" s="94" t="s">
        <v>112</v>
      </c>
      <c r="E18" s="95"/>
      <c r="F18" s="95"/>
      <c r="G18" s="95">
        <f>E18*F18</f>
        <v>0</v>
      </c>
      <c r="H18" s="95"/>
      <c r="I18" s="95"/>
      <c r="J18" s="95">
        <f>H18*I18</f>
        <v>0</v>
      </c>
      <c r="K18" s="95"/>
      <c r="L18" s="95"/>
      <c r="M18" s="95">
        <f>K18*L18</f>
        <v>0</v>
      </c>
      <c r="N18" s="95"/>
      <c r="O18" s="95"/>
      <c r="P18" s="95">
        <v>0</v>
      </c>
      <c r="Q18" s="95"/>
      <c r="R18" s="95"/>
      <c r="S18" s="95">
        <f>Q18*R18</f>
        <v>0</v>
      </c>
      <c r="T18" s="95"/>
      <c r="U18" s="95"/>
      <c r="V18" s="95">
        <v>0</v>
      </c>
      <c r="W18" s="95"/>
      <c r="X18" s="95"/>
      <c r="Y18" s="95">
        <f>W18*X18</f>
        <v>0</v>
      </c>
      <c r="Z18" s="95"/>
      <c r="AA18" s="95"/>
      <c r="AB18" s="95">
        <v>0</v>
      </c>
      <c r="AC18" s="98">
        <f t="shared" si="0"/>
        <v>0</v>
      </c>
      <c r="AD18" s="98">
        <f t="shared" si="1"/>
        <v>0</v>
      </c>
      <c r="AE18" s="98">
        <f t="shared" si="2"/>
        <v>0</v>
      </c>
      <c r="AF18" s="99" t="e">
        <f t="shared" si="3"/>
        <v>#DIV/0!</v>
      </c>
      <c r="AG18" s="101"/>
      <c r="AH18" s="82"/>
      <c r="AI18" s="82"/>
    </row>
    <row r="19" spans="1:35" ht="30" customHeight="1" hidden="1">
      <c r="A19" s="91" t="s">
        <v>109</v>
      </c>
      <c r="B19" s="92" t="s">
        <v>113</v>
      </c>
      <c r="C19" s="93" t="s">
        <v>114</v>
      </c>
      <c r="D19" s="94" t="s">
        <v>112</v>
      </c>
      <c r="E19" s="95"/>
      <c r="F19" s="95"/>
      <c r="G19" s="95">
        <f>E19*F19</f>
        <v>0</v>
      </c>
      <c r="H19" s="95"/>
      <c r="I19" s="95"/>
      <c r="J19" s="95">
        <f>H19*I19</f>
        <v>0</v>
      </c>
      <c r="K19" s="95"/>
      <c r="L19" s="95"/>
      <c r="M19" s="95">
        <f>K19*L19</f>
        <v>0</v>
      </c>
      <c r="N19" s="95"/>
      <c r="O19" s="95"/>
      <c r="P19" s="95">
        <v>0</v>
      </c>
      <c r="Q19" s="95"/>
      <c r="R19" s="95"/>
      <c r="S19" s="95">
        <f>Q19*R19</f>
        <v>0</v>
      </c>
      <c r="T19" s="95"/>
      <c r="U19" s="95"/>
      <c r="V19" s="95">
        <v>0</v>
      </c>
      <c r="W19" s="95"/>
      <c r="X19" s="95"/>
      <c r="Y19" s="95">
        <f>W19*X19</f>
        <v>0</v>
      </c>
      <c r="Z19" s="95"/>
      <c r="AA19" s="95"/>
      <c r="AB19" s="95">
        <v>0</v>
      </c>
      <c r="AC19" s="98">
        <f t="shared" si="0"/>
        <v>0</v>
      </c>
      <c r="AD19" s="98">
        <f t="shared" si="1"/>
        <v>0</v>
      </c>
      <c r="AE19" s="98">
        <f t="shared" si="2"/>
        <v>0</v>
      </c>
      <c r="AF19" s="99" t="e">
        <f t="shared" si="3"/>
        <v>#DIV/0!</v>
      </c>
      <c r="AG19" s="101"/>
      <c r="AH19" s="82"/>
      <c r="AI19" s="82"/>
    </row>
    <row r="20" spans="1:35" ht="30" customHeight="1" hidden="1">
      <c r="A20" s="91" t="s">
        <v>109</v>
      </c>
      <c r="B20" s="92" t="s">
        <v>115</v>
      </c>
      <c r="C20" s="93" t="s">
        <v>114</v>
      </c>
      <c r="D20" s="94" t="s">
        <v>112</v>
      </c>
      <c r="E20" s="95"/>
      <c r="F20" s="95"/>
      <c r="G20" s="95">
        <f>E20*F20</f>
        <v>0</v>
      </c>
      <c r="H20" s="95"/>
      <c r="I20" s="95"/>
      <c r="J20" s="95">
        <f>H20*I20</f>
        <v>0</v>
      </c>
      <c r="K20" s="95"/>
      <c r="L20" s="95"/>
      <c r="M20" s="95">
        <f>K20*L20</f>
        <v>0</v>
      </c>
      <c r="N20" s="95"/>
      <c r="O20" s="95"/>
      <c r="P20" s="95">
        <v>0</v>
      </c>
      <c r="Q20" s="95"/>
      <c r="R20" s="95"/>
      <c r="S20" s="95">
        <f>Q20*R20</f>
        <v>0</v>
      </c>
      <c r="T20" s="95"/>
      <c r="U20" s="95"/>
      <c r="V20" s="95">
        <v>0</v>
      </c>
      <c r="W20" s="95"/>
      <c r="X20" s="95"/>
      <c r="Y20" s="95">
        <f>W20*X20</f>
        <v>0</v>
      </c>
      <c r="Z20" s="95"/>
      <c r="AA20" s="95"/>
      <c r="AB20" s="95">
        <v>0</v>
      </c>
      <c r="AC20" s="98">
        <f t="shared" si="0"/>
        <v>0</v>
      </c>
      <c r="AD20" s="98">
        <f t="shared" si="1"/>
        <v>0</v>
      </c>
      <c r="AE20" s="98">
        <f t="shared" si="2"/>
        <v>0</v>
      </c>
      <c r="AF20" s="99" t="e">
        <f t="shared" si="3"/>
        <v>#DIV/0!</v>
      </c>
      <c r="AG20" s="101"/>
      <c r="AH20" s="82"/>
      <c r="AI20" s="82"/>
    </row>
    <row r="21" spans="1:35" ht="30" customHeight="1" hidden="1">
      <c r="A21" s="83" t="s">
        <v>106</v>
      </c>
      <c r="B21" s="84" t="s">
        <v>118</v>
      </c>
      <c r="C21" s="85" t="s">
        <v>119</v>
      </c>
      <c r="D21" s="83"/>
      <c r="E21" s="86"/>
      <c r="F21" s="86"/>
      <c r="G21" s="86">
        <f>SUM(G22:G24)</f>
        <v>0</v>
      </c>
      <c r="H21" s="86"/>
      <c r="I21" s="86"/>
      <c r="J21" s="86">
        <f>SUM(J22:J24)</f>
        <v>0</v>
      </c>
      <c r="K21" s="86"/>
      <c r="L21" s="86"/>
      <c r="M21" s="86">
        <f>SUM(M22:M24)</f>
        <v>0</v>
      </c>
      <c r="N21" s="86"/>
      <c r="O21" s="86"/>
      <c r="P21" s="86">
        <f>SUM(P22:P24)</f>
        <v>0</v>
      </c>
      <c r="Q21" s="86"/>
      <c r="R21" s="86"/>
      <c r="S21" s="86">
        <f>SUM(S22:S24)</f>
        <v>0</v>
      </c>
      <c r="T21" s="86"/>
      <c r="U21" s="86"/>
      <c r="V21" s="86">
        <f>SUM(V22:V24)</f>
        <v>0</v>
      </c>
      <c r="W21" s="86"/>
      <c r="X21" s="86"/>
      <c r="Y21" s="86">
        <f>SUM(Y22:Y24)</f>
        <v>0</v>
      </c>
      <c r="Z21" s="86"/>
      <c r="AA21" s="86"/>
      <c r="AB21" s="86">
        <f>SUM(AB22:AB24)</f>
        <v>0</v>
      </c>
      <c r="AC21" s="87">
        <f t="shared" si="0"/>
        <v>0</v>
      </c>
      <c r="AD21" s="87">
        <f t="shared" si="1"/>
        <v>0</v>
      </c>
      <c r="AE21" s="87">
        <f t="shared" si="2"/>
        <v>0</v>
      </c>
      <c r="AF21" s="88" t="e">
        <f t="shared" si="3"/>
        <v>#DIV/0!</v>
      </c>
      <c r="AG21" s="89"/>
      <c r="AH21" s="90"/>
      <c r="AI21" s="90"/>
    </row>
    <row r="22" spans="1:35" ht="30" customHeight="1" hidden="1">
      <c r="A22" s="91" t="s">
        <v>109</v>
      </c>
      <c r="B22" s="92" t="s">
        <v>110</v>
      </c>
      <c r="C22" s="93" t="s">
        <v>114</v>
      </c>
      <c r="D22" s="94" t="s">
        <v>112</v>
      </c>
      <c r="E22" s="95"/>
      <c r="F22" s="95"/>
      <c r="G22" s="95">
        <f>E22*F22</f>
        <v>0</v>
      </c>
      <c r="H22" s="95"/>
      <c r="I22" s="95"/>
      <c r="J22" s="95">
        <f>H22*I22</f>
        <v>0</v>
      </c>
      <c r="K22" s="95"/>
      <c r="L22" s="95"/>
      <c r="M22" s="95">
        <f>K22*L22</f>
        <v>0</v>
      </c>
      <c r="N22" s="95"/>
      <c r="O22" s="95"/>
      <c r="P22" s="95">
        <f>N22*O22</f>
        <v>0</v>
      </c>
      <c r="Q22" s="95"/>
      <c r="R22" s="95"/>
      <c r="S22" s="95">
        <f>Q22*R22</f>
        <v>0</v>
      </c>
      <c r="T22" s="95"/>
      <c r="U22" s="95"/>
      <c r="V22" s="95">
        <f>T22*U22</f>
        <v>0</v>
      </c>
      <c r="W22" s="95"/>
      <c r="X22" s="95"/>
      <c r="Y22" s="95">
        <f>W22*X22</f>
        <v>0</v>
      </c>
      <c r="Z22" s="95"/>
      <c r="AA22" s="95"/>
      <c r="AB22" s="95">
        <f>Z22*AA22</f>
        <v>0</v>
      </c>
      <c r="AC22" s="98">
        <f t="shared" si="0"/>
        <v>0</v>
      </c>
      <c r="AD22" s="98">
        <f t="shared" si="1"/>
        <v>0</v>
      </c>
      <c r="AE22" s="98">
        <f t="shared" si="2"/>
        <v>0</v>
      </c>
      <c r="AF22" s="99" t="e">
        <f t="shared" si="3"/>
        <v>#DIV/0!</v>
      </c>
      <c r="AG22" s="101"/>
      <c r="AH22" s="82"/>
      <c r="AI22" s="82"/>
    </row>
    <row r="23" spans="1:35" ht="30" customHeight="1" hidden="1">
      <c r="A23" s="91" t="s">
        <v>109</v>
      </c>
      <c r="B23" s="92" t="s">
        <v>113</v>
      </c>
      <c r="C23" s="93" t="s">
        <v>114</v>
      </c>
      <c r="D23" s="94" t="s">
        <v>112</v>
      </c>
      <c r="E23" s="95"/>
      <c r="F23" s="95"/>
      <c r="G23" s="95">
        <f>E23*F23</f>
        <v>0</v>
      </c>
      <c r="H23" s="95"/>
      <c r="I23" s="95"/>
      <c r="J23" s="95">
        <f>H23*I23</f>
        <v>0</v>
      </c>
      <c r="K23" s="95"/>
      <c r="L23" s="95"/>
      <c r="M23" s="95">
        <f>K23*L23</f>
        <v>0</v>
      </c>
      <c r="N23" s="95"/>
      <c r="O23" s="95"/>
      <c r="P23" s="95">
        <f>N23*O23</f>
        <v>0</v>
      </c>
      <c r="Q23" s="95"/>
      <c r="R23" s="95"/>
      <c r="S23" s="95">
        <f>Q23*R23</f>
        <v>0</v>
      </c>
      <c r="T23" s="95"/>
      <c r="U23" s="95"/>
      <c r="V23" s="95">
        <f>T23*U23</f>
        <v>0</v>
      </c>
      <c r="W23" s="95"/>
      <c r="X23" s="95"/>
      <c r="Y23" s="95">
        <f>W23*X23</f>
        <v>0</v>
      </c>
      <c r="Z23" s="95"/>
      <c r="AA23" s="95"/>
      <c r="AB23" s="95">
        <f>Z23*AA23</f>
        <v>0</v>
      </c>
      <c r="AC23" s="98">
        <f t="shared" si="0"/>
        <v>0</v>
      </c>
      <c r="AD23" s="98">
        <f t="shared" si="1"/>
        <v>0</v>
      </c>
      <c r="AE23" s="98">
        <f t="shared" si="2"/>
        <v>0</v>
      </c>
      <c r="AF23" s="99" t="e">
        <f t="shared" si="3"/>
        <v>#DIV/0!</v>
      </c>
      <c r="AG23" s="101"/>
      <c r="AH23" s="82"/>
      <c r="AI23" s="82"/>
    </row>
    <row r="24" spans="1:35" ht="30" customHeight="1" hidden="1">
      <c r="A24" s="91" t="s">
        <v>109</v>
      </c>
      <c r="B24" s="92" t="s">
        <v>115</v>
      </c>
      <c r="C24" s="93" t="s">
        <v>114</v>
      </c>
      <c r="D24" s="94" t="s">
        <v>112</v>
      </c>
      <c r="E24" s="95"/>
      <c r="F24" s="95"/>
      <c r="G24" s="95">
        <f>E24*F24</f>
        <v>0</v>
      </c>
      <c r="H24" s="95"/>
      <c r="I24" s="95"/>
      <c r="J24" s="95">
        <f>H24*I24</f>
        <v>0</v>
      </c>
      <c r="K24" s="95"/>
      <c r="L24" s="95"/>
      <c r="M24" s="95">
        <f>K24*L24</f>
        <v>0</v>
      </c>
      <c r="N24" s="95"/>
      <c r="O24" s="95"/>
      <c r="P24" s="95">
        <f>N24*O24</f>
        <v>0</v>
      </c>
      <c r="Q24" s="95"/>
      <c r="R24" s="95"/>
      <c r="S24" s="95">
        <f>Q24*R24</f>
        <v>0</v>
      </c>
      <c r="T24" s="95"/>
      <c r="U24" s="95"/>
      <c r="V24" s="95">
        <f>T24*U24</f>
        <v>0</v>
      </c>
      <c r="W24" s="95"/>
      <c r="X24" s="95"/>
      <c r="Y24" s="95">
        <f>W24*X24</f>
        <v>0</v>
      </c>
      <c r="Z24" s="95"/>
      <c r="AA24" s="95"/>
      <c r="AB24" s="95">
        <f>Z24*AA24</f>
        <v>0</v>
      </c>
      <c r="AC24" s="98">
        <f t="shared" si="0"/>
        <v>0</v>
      </c>
      <c r="AD24" s="98">
        <f t="shared" si="1"/>
        <v>0</v>
      </c>
      <c r="AE24" s="98">
        <f t="shared" si="2"/>
        <v>0</v>
      </c>
      <c r="AF24" s="99" t="e">
        <f t="shared" si="3"/>
        <v>#DIV/0!</v>
      </c>
      <c r="AG24" s="101"/>
      <c r="AH24" s="82"/>
      <c r="AI24" s="82"/>
    </row>
    <row r="25" spans="1:35" ht="15.75" customHeight="1">
      <c r="A25" s="102" t="s">
        <v>120</v>
      </c>
      <c r="B25" s="103"/>
      <c r="C25" s="104"/>
      <c r="D25" s="105"/>
      <c r="E25" s="106"/>
      <c r="F25" s="106"/>
      <c r="G25" s="106">
        <f>G21+G17+G13</f>
        <v>31530</v>
      </c>
      <c r="H25" s="106"/>
      <c r="I25" s="106"/>
      <c r="J25" s="106">
        <f>J21+J17+J13</f>
        <v>31530</v>
      </c>
      <c r="K25" s="106"/>
      <c r="L25" s="106"/>
      <c r="M25" s="106">
        <f>M21+M17+M13</f>
        <v>0</v>
      </c>
      <c r="N25" s="106"/>
      <c r="O25" s="106"/>
      <c r="P25" s="106">
        <f>P21+P17+P13</f>
        <v>0</v>
      </c>
      <c r="Q25" s="106"/>
      <c r="R25" s="106"/>
      <c r="S25" s="106">
        <f>S21+S17+S13</f>
        <v>0</v>
      </c>
      <c r="T25" s="106"/>
      <c r="U25" s="106"/>
      <c r="V25" s="106">
        <f>V21+V17+V13</f>
        <v>0</v>
      </c>
      <c r="W25" s="106"/>
      <c r="X25" s="106"/>
      <c r="Y25" s="106">
        <f>Y21+Y17+Y13</f>
        <v>0</v>
      </c>
      <c r="Z25" s="106"/>
      <c r="AA25" s="106"/>
      <c r="AB25" s="106">
        <f>AB21+AB17+AB13</f>
        <v>0</v>
      </c>
      <c r="AC25" s="106">
        <f>AC21+AC17+AC13</f>
        <v>31530</v>
      </c>
      <c r="AD25" s="106">
        <f>AD21+AD17+AD13</f>
        <v>31530</v>
      </c>
      <c r="AE25" s="106">
        <f t="shared" si="2"/>
        <v>0</v>
      </c>
      <c r="AF25" s="107">
        <f t="shared" si="3"/>
        <v>0</v>
      </c>
      <c r="AG25" s="108"/>
      <c r="AH25" s="82"/>
      <c r="AI25" s="82"/>
    </row>
    <row r="26" spans="1:35" ht="30" customHeight="1">
      <c r="A26" s="109" t="s">
        <v>104</v>
      </c>
      <c r="B26" s="75">
        <v>2</v>
      </c>
      <c r="C26" s="110" t="s">
        <v>121</v>
      </c>
      <c r="D26" s="111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9"/>
      <c r="AD26" s="79"/>
      <c r="AE26" s="79"/>
      <c r="AF26" s="80"/>
      <c r="AG26" s="81"/>
      <c r="AH26" s="82"/>
      <c r="AI26" s="82"/>
    </row>
    <row r="27" spans="1:35" ht="30" customHeight="1">
      <c r="A27" s="83" t="s">
        <v>106</v>
      </c>
      <c r="B27" s="84" t="s">
        <v>122</v>
      </c>
      <c r="C27" s="85" t="s">
        <v>123</v>
      </c>
      <c r="D27" s="112"/>
      <c r="E27" s="86"/>
      <c r="F27" s="86"/>
      <c r="G27" s="86">
        <f>G28</f>
        <v>6936.6</v>
      </c>
      <c r="H27" s="86"/>
      <c r="I27" s="86"/>
      <c r="J27" s="86">
        <f>J28</f>
        <v>6936.6</v>
      </c>
      <c r="K27" s="86"/>
      <c r="L27" s="86"/>
      <c r="M27" s="86">
        <f>M28</f>
        <v>0</v>
      </c>
      <c r="N27" s="86"/>
      <c r="O27" s="86"/>
      <c r="P27" s="86">
        <f>P28</f>
        <v>0</v>
      </c>
      <c r="Q27" s="86"/>
      <c r="R27" s="86"/>
      <c r="S27" s="86">
        <f>S28</f>
        <v>0</v>
      </c>
      <c r="T27" s="86"/>
      <c r="U27" s="86"/>
      <c r="V27" s="86">
        <f>V28</f>
        <v>0</v>
      </c>
      <c r="W27" s="86"/>
      <c r="X27" s="86"/>
      <c r="Y27" s="86">
        <f>Y28</f>
        <v>0</v>
      </c>
      <c r="Z27" s="86"/>
      <c r="AA27" s="86"/>
      <c r="AB27" s="86">
        <f>AB28</f>
        <v>0</v>
      </c>
      <c r="AC27" s="87">
        <f>G27+M27+S27+Y27</f>
        <v>6936.6</v>
      </c>
      <c r="AD27" s="87">
        <f>J27+P27+V27+AB27</f>
        <v>6936.6</v>
      </c>
      <c r="AE27" s="87">
        <f>AC27-AD27</f>
        <v>0</v>
      </c>
      <c r="AF27" s="88">
        <f>AE27/AC27</f>
        <v>0</v>
      </c>
      <c r="AG27" s="89"/>
      <c r="AH27" s="90"/>
      <c r="AI27" s="90"/>
    </row>
    <row r="28" spans="1:35" ht="30" customHeight="1">
      <c r="A28" s="91" t="s">
        <v>109</v>
      </c>
      <c r="B28" s="92" t="s">
        <v>110</v>
      </c>
      <c r="C28" s="93" t="s">
        <v>124</v>
      </c>
      <c r="D28" s="94" t="s">
        <v>112</v>
      </c>
      <c r="E28" s="95">
        <v>5</v>
      </c>
      <c r="F28" s="95">
        <v>1387.32</v>
      </c>
      <c r="G28" s="95">
        <f>G25*22%</f>
        <v>6936.6</v>
      </c>
      <c r="H28" s="96">
        <v>5</v>
      </c>
      <c r="I28" s="96">
        <v>1387.32</v>
      </c>
      <c r="J28" s="96">
        <f>J25*22%</f>
        <v>6936.6</v>
      </c>
      <c r="K28" s="95"/>
      <c r="L28" s="95"/>
      <c r="M28" s="95">
        <f>M25*22%</f>
        <v>0</v>
      </c>
      <c r="N28" s="95"/>
      <c r="O28" s="95"/>
      <c r="P28" s="95">
        <f>P25*22%</f>
        <v>0</v>
      </c>
      <c r="Q28" s="95"/>
      <c r="R28" s="95"/>
      <c r="S28" s="95">
        <f>S25*22%</f>
        <v>0</v>
      </c>
      <c r="T28" s="95"/>
      <c r="U28" s="95"/>
      <c r="V28" s="95">
        <f>V25*22%</f>
        <v>0</v>
      </c>
      <c r="W28" s="95"/>
      <c r="X28" s="95"/>
      <c r="Y28" s="95">
        <f>Y25*22%</f>
        <v>0</v>
      </c>
      <c r="Z28" s="95"/>
      <c r="AA28" s="95"/>
      <c r="AB28" s="95">
        <f>AB25*22%</f>
        <v>0</v>
      </c>
      <c r="AC28" s="98">
        <f>G28+M28+S28+Y28</f>
        <v>6936.6</v>
      </c>
      <c r="AD28" s="98">
        <f>J28+P28+V28+AB28</f>
        <v>6936.6</v>
      </c>
      <c r="AE28" s="98">
        <f>AC28-AD28</f>
        <v>0</v>
      </c>
      <c r="AF28" s="99">
        <f>AE28/AC28</f>
        <v>0</v>
      </c>
      <c r="AG28" s="101"/>
      <c r="AH28" s="82"/>
      <c r="AI28" s="82"/>
    </row>
    <row r="29" spans="1:35" ht="15.75" customHeight="1">
      <c r="A29" s="102" t="s">
        <v>125</v>
      </c>
      <c r="B29" s="103"/>
      <c r="C29" s="104"/>
      <c r="D29" s="105"/>
      <c r="E29" s="106"/>
      <c r="F29" s="106"/>
      <c r="G29" s="106">
        <f>G27</f>
        <v>6936.6</v>
      </c>
      <c r="H29" s="106"/>
      <c r="I29" s="106"/>
      <c r="J29" s="106">
        <f>J27</f>
        <v>6936.6</v>
      </c>
      <c r="K29" s="106"/>
      <c r="L29" s="106"/>
      <c r="M29" s="106">
        <f>M27</f>
        <v>0</v>
      </c>
      <c r="N29" s="106"/>
      <c r="O29" s="106"/>
      <c r="P29" s="106">
        <f>P27</f>
        <v>0</v>
      </c>
      <c r="Q29" s="106"/>
      <c r="R29" s="106"/>
      <c r="S29" s="106">
        <f>S27</f>
        <v>0</v>
      </c>
      <c r="T29" s="106"/>
      <c r="U29" s="106"/>
      <c r="V29" s="106">
        <f>V27</f>
        <v>0</v>
      </c>
      <c r="W29" s="106"/>
      <c r="X29" s="106"/>
      <c r="Y29" s="106">
        <f>Y27</f>
        <v>0</v>
      </c>
      <c r="Z29" s="106"/>
      <c r="AA29" s="106"/>
      <c r="AB29" s="106">
        <f>AB27</f>
        <v>0</v>
      </c>
      <c r="AC29" s="106">
        <f>AC28</f>
        <v>6936.6</v>
      </c>
      <c r="AD29" s="106">
        <f>AD28</f>
        <v>6936.6</v>
      </c>
      <c r="AE29" s="106">
        <f>AE28</f>
        <v>0</v>
      </c>
      <c r="AF29" s="107">
        <f>AE29/AC29</f>
        <v>0</v>
      </c>
      <c r="AG29" s="108"/>
      <c r="AH29" s="82"/>
      <c r="AI29" s="82"/>
    </row>
    <row r="30" spans="1:35" ht="33" customHeight="1" hidden="1">
      <c r="A30" s="109" t="s">
        <v>126</v>
      </c>
      <c r="B30" s="113" t="s">
        <v>26</v>
      </c>
      <c r="C30" s="110" t="s">
        <v>127</v>
      </c>
      <c r="D30" s="111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9"/>
      <c r="AD30" s="79"/>
      <c r="AE30" s="79"/>
      <c r="AF30" s="80"/>
      <c r="AG30" s="81"/>
      <c r="AH30" s="82"/>
      <c r="AI30" s="82"/>
    </row>
    <row r="31" spans="1:35" ht="29.25" customHeight="1" hidden="1">
      <c r="A31" s="83" t="s">
        <v>106</v>
      </c>
      <c r="B31" s="84" t="s">
        <v>128</v>
      </c>
      <c r="C31" s="85" t="s">
        <v>129</v>
      </c>
      <c r="D31" s="83"/>
      <c r="E31" s="86"/>
      <c r="F31" s="86"/>
      <c r="G31" s="86">
        <f>SUM(G32:G34)</f>
        <v>0</v>
      </c>
      <c r="H31" s="86"/>
      <c r="I31" s="86"/>
      <c r="J31" s="86">
        <f>SUM(J32:J34)</f>
        <v>0</v>
      </c>
      <c r="K31" s="86"/>
      <c r="L31" s="86"/>
      <c r="M31" s="86">
        <f>SUM(M32:M34)</f>
        <v>0</v>
      </c>
      <c r="N31" s="86"/>
      <c r="O31" s="86"/>
      <c r="P31" s="86">
        <f>SUM(P32:P34)</f>
        <v>0</v>
      </c>
      <c r="Q31" s="86"/>
      <c r="R31" s="86"/>
      <c r="S31" s="86">
        <f>SUM(S32:S34)</f>
        <v>0</v>
      </c>
      <c r="T31" s="86"/>
      <c r="U31" s="86"/>
      <c r="V31" s="86">
        <f>SUM(V32:V34)</f>
        <v>0</v>
      </c>
      <c r="W31" s="86"/>
      <c r="X31" s="86"/>
      <c r="Y31" s="86">
        <f>SUM(Y32:Y34)</f>
        <v>0</v>
      </c>
      <c r="Z31" s="86"/>
      <c r="AA31" s="86"/>
      <c r="AB31" s="86">
        <f>SUM(AB32:AB34)</f>
        <v>0</v>
      </c>
      <c r="AC31" s="87">
        <f aca="true" t="shared" si="4" ref="AC31:AC42">G31+M31+S31+Y31</f>
        <v>0</v>
      </c>
      <c r="AD31" s="87">
        <f aca="true" t="shared" si="5" ref="AD31:AD42">J31+P31+V31+AB31</f>
        <v>0</v>
      </c>
      <c r="AE31" s="87">
        <f aca="true" t="shared" si="6" ref="AE31:AE43">AC31-AD31</f>
        <v>0</v>
      </c>
      <c r="AF31" s="88" t="e">
        <f aca="true" t="shared" si="7" ref="AF31:AF43">AE31/AC31</f>
        <v>#DIV/0!</v>
      </c>
      <c r="AG31" s="89"/>
      <c r="AH31" s="90"/>
      <c r="AI31" s="90"/>
    </row>
    <row r="32" spans="1:35" ht="39.75" customHeight="1" hidden="1">
      <c r="A32" s="91" t="s">
        <v>109</v>
      </c>
      <c r="B32" s="92" t="s">
        <v>110</v>
      </c>
      <c r="C32" s="93" t="s">
        <v>130</v>
      </c>
      <c r="D32" s="94" t="s">
        <v>131</v>
      </c>
      <c r="E32" s="95"/>
      <c r="F32" s="95"/>
      <c r="G32" s="95">
        <f>E32*F32</f>
        <v>0</v>
      </c>
      <c r="H32" s="95"/>
      <c r="I32" s="95"/>
      <c r="J32" s="95">
        <f>H32*I32</f>
        <v>0</v>
      </c>
      <c r="K32" s="95"/>
      <c r="L32" s="95"/>
      <c r="M32" s="95">
        <f>K32*L32</f>
        <v>0</v>
      </c>
      <c r="N32" s="95"/>
      <c r="O32" s="95"/>
      <c r="P32" s="95">
        <f>N32*O32</f>
        <v>0</v>
      </c>
      <c r="Q32" s="95"/>
      <c r="R32" s="95"/>
      <c r="S32" s="95">
        <f>Q32*R32</f>
        <v>0</v>
      </c>
      <c r="T32" s="95"/>
      <c r="U32" s="95"/>
      <c r="V32" s="95">
        <f>T32*U32</f>
        <v>0</v>
      </c>
      <c r="W32" s="95"/>
      <c r="X32" s="95"/>
      <c r="Y32" s="95">
        <f>W32*X32</f>
        <v>0</v>
      </c>
      <c r="Z32" s="95"/>
      <c r="AA32" s="95"/>
      <c r="AB32" s="95">
        <f>Z32*AA32</f>
        <v>0</v>
      </c>
      <c r="AC32" s="98">
        <f t="shared" si="4"/>
        <v>0</v>
      </c>
      <c r="AD32" s="98">
        <f t="shared" si="5"/>
        <v>0</v>
      </c>
      <c r="AE32" s="98">
        <f t="shared" si="6"/>
        <v>0</v>
      </c>
      <c r="AF32" s="99" t="e">
        <f t="shared" si="7"/>
        <v>#DIV/0!</v>
      </c>
      <c r="AG32" s="101"/>
      <c r="AH32" s="82"/>
      <c r="AI32" s="82"/>
    </row>
    <row r="33" spans="1:35" ht="39.75" customHeight="1" hidden="1">
      <c r="A33" s="91" t="s">
        <v>109</v>
      </c>
      <c r="B33" s="92" t="s">
        <v>113</v>
      </c>
      <c r="C33" s="93" t="s">
        <v>130</v>
      </c>
      <c r="D33" s="94" t="s">
        <v>131</v>
      </c>
      <c r="E33" s="95"/>
      <c r="F33" s="95"/>
      <c r="G33" s="95">
        <f>E33*F33</f>
        <v>0</v>
      </c>
      <c r="H33" s="95"/>
      <c r="I33" s="95"/>
      <c r="J33" s="95">
        <f>H33*I33</f>
        <v>0</v>
      </c>
      <c r="K33" s="95"/>
      <c r="L33" s="95"/>
      <c r="M33" s="95">
        <f>K33*L33</f>
        <v>0</v>
      </c>
      <c r="N33" s="95"/>
      <c r="O33" s="95"/>
      <c r="P33" s="95">
        <f>N33*O33</f>
        <v>0</v>
      </c>
      <c r="Q33" s="95"/>
      <c r="R33" s="95"/>
      <c r="S33" s="95">
        <f>Q33*R33</f>
        <v>0</v>
      </c>
      <c r="T33" s="95"/>
      <c r="U33" s="95"/>
      <c r="V33" s="95">
        <f>T33*U33</f>
        <v>0</v>
      </c>
      <c r="W33" s="95"/>
      <c r="X33" s="95"/>
      <c r="Y33" s="95">
        <f>W33*X33</f>
        <v>0</v>
      </c>
      <c r="Z33" s="95"/>
      <c r="AA33" s="95"/>
      <c r="AB33" s="95">
        <f>Z33*AA33</f>
        <v>0</v>
      </c>
      <c r="AC33" s="98">
        <f t="shared" si="4"/>
        <v>0</v>
      </c>
      <c r="AD33" s="98">
        <f t="shared" si="5"/>
        <v>0</v>
      </c>
      <c r="AE33" s="98">
        <f t="shared" si="6"/>
        <v>0</v>
      </c>
      <c r="AF33" s="99" t="e">
        <f t="shared" si="7"/>
        <v>#DIV/0!</v>
      </c>
      <c r="AG33" s="101"/>
      <c r="AH33" s="82"/>
      <c r="AI33" s="82"/>
    </row>
    <row r="34" spans="1:35" ht="39.75" customHeight="1" hidden="1">
      <c r="A34" s="91" t="s">
        <v>109</v>
      </c>
      <c r="B34" s="92" t="s">
        <v>115</v>
      </c>
      <c r="C34" s="93" t="s">
        <v>130</v>
      </c>
      <c r="D34" s="94" t="s">
        <v>131</v>
      </c>
      <c r="E34" s="95"/>
      <c r="F34" s="95"/>
      <c r="G34" s="95">
        <f>E34*F34</f>
        <v>0</v>
      </c>
      <c r="H34" s="95"/>
      <c r="I34" s="95"/>
      <c r="J34" s="95">
        <f>H34*I34</f>
        <v>0</v>
      </c>
      <c r="K34" s="95"/>
      <c r="L34" s="95"/>
      <c r="M34" s="95">
        <f>K34*L34</f>
        <v>0</v>
      </c>
      <c r="N34" s="95"/>
      <c r="O34" s="95"/>
      <c r="P34" s="95">
        <f>N34*O34</f>
        <v>0</v>
      </c>
      <c r="Q34" s="95"/>
      <c r="R34" s="95"/>
      <c r="S34" s="95">
        <f>Q34*R34</f>
        <v>0</v>
      </c>
      <c r="T34" s="95"/>
      <c r="U34" s="95"/>
      <c r="V34" s="95">
        <f>T34*U34</f>
        <v>0</v>
      </c>
      <c r="W34" s="95"/>
      <c r="X34" s="95"/>
      <c r="Y34" s="95">
        <f>W34*X34</f>
        <v>0</v>
      </c>
      <c r="Z34" s="95"/>
      <c r="AA34" s="95"/>
      <c r="AB34" s="95">
        <f>Z34*AA34</f>
        <v>0</v>
      </c>
      <c r="AC34" s="98">
        <f t="shared" si="4"/>
        <v>0</v>
      </c>
      <c r="AD34" s="98">
        <f t="shared" si="5"/>
        <v>0</v>
      </c>
      <c r="AE34" s="98">
        <f t="shared" si="6"/>
        <v>0</v>
      </c>
      <c r="AF34" s="99" t="e">
        <f t="shared" si="7"/>
        <v>#DIV/0!</v>
      </c>
      <c r="AG34" s="101"/>
      <c r="AH34" s="82"/>
      <c r="AI34" s="82"/>
    </row>
    <row r="35" spans="1:35" ht="30" customHeight="1" hidden="1">
      <c r="A35" s="83" t="s">
        <v>106</v>
      </c>
      <c r="B35" s="84" t="s">
        <v>132</v>
      </c>
      <c r="C35" s="85" t="s">
        <v>133</v>
      </c>
      <c r="D35" s="83"/>
      <c r="E35" s="86">
        <f aca="true" t="shared" si="8" ref="E35:AB35">SUM(E36:E38)</f>
        <v>0</v>
      </c>
      <c r="F35" s="86">
        <f t="shared" si="8"/>
        <v>0</v>
      </c>
      <c r="G35" s="86">
        <f t="shared" si="8"/>
        <v>0</v>
      </c>
      <c r="H35" s="86">
        <f t="shared" si="8"/>
        <v>0</v>
      </c>
      <c r="I35" s="86">
        <f t="shared" si="8"/>
        <v>0</v>
      </c>
      <c r="J35" s="86">
        <f t="shared" si="8"/>
        <v>0</v>
      </c>
      <c r="K35" s="86">
        <f t="shared" si="8"/>
        <v>0</v>
      </c>
      <c r="L35" s="86">
        <f t="shared" si="8"/>
        <v>0</v>
      </c>
      <c r="M35" s="86">
        <f t="shared" si="8"/>
        <v>0</v>
      </c>
      <c r="N35" s="86">
        <f t="shared" si="8"/>
        <v>0</v>
      </c>
      <c r="O35" s="86">
        <f t="shared" si="8"/>
        <v>0</v>
      </c>
      <c r="P35" s="86">
        <f t="shared" si="8"/>
        <v>0</v>
      </c>
      <c r="Q35" s="86">
        <f t="shared" si="8"/>
        <v>0</v>
      </c>
      <c r="R35" s="86">
        <f t="shared" si="8"/>
        <v>0</v>
      </c>
      <c r="S35" s="86">
        <f t="shared" si="8"/>
        <v>0</v>
      </c>
      <c r="T35" s="86">
        <f t="shared" si="8"/>
        <v>0</v>
      </c>
      <c r="U35" s="86">
        <f t="shared" si="8"/>
        <v>0</v>
      </c>
      <c r="V35" s="86">
        <f t="shared" si="8"/>
        <v>0</v>
      </c>
      <c r="W35" s="86">
        <f t="shared" si="8"/>
        <v>0</v>
      </c>
      <c r="X35" s="86">
        <f t="shared" si="8"/>
        <v>0</v>
      </c>
      <c r="Y35" s="86">
        <f t="shared" si="8"/>
        <v>0</v>
      </c>
      <c r="Z35" s="86">
        <f t="shared" si="8"/>
        <v>0</v>
      </c>
      <c r="AA35" s="86">
        <f t="shared" si="8"/>
        <v>0</v>
      </c>
      <c r="AB35" s="86">
        <f t="shared" si="8"/>
        <v>0</v>
      </c>
      <c r="AC35" s="87">
        <f t="shared" si="4"/>
        <v>0</v>
      </c>
      <c r="AD35" s="87">
        <f t="shared" si="5"/>
        <v>0</v>
      </c>
      <c r="AE35" s="87">
        <f t="shared" si="6"/>
        <v>0</v>
      </c>
      <c r="AF35" s="88" t="e">
        <f t="shared" si="7"/>
        <v>#DIV/0!</v>
      </c>
      <c r="AG35" s="89"/>
      <c r="AH35" s="90"/>
      <c r="AI35" s="90"/>
    </row>
    <row r="36" spans="1:35" ht="39.75" customHeight="1" hidden="1">
      <c r="A36" s="91" t="s">
        <v>109</v>
      </c>
      <c r="B36" s="92" t="s">
        <v>110</v>
      </c>
      <c r="C36" s="93" t="s">
        <v>134</v>
      </c>
      <c r="D36" s="94" t="s">
        <v>135</v>
      </c>
      <c r="E36" s="95"/>
      <c r="F36" s="95"/>
      <c r="G36" s="95">
        <f>E36*F36</f>
        <v>0</v>
      </c>
      <c r="H36" s="95"/>
      <c r="I36" s="95"/>
      <c r="J36" s="95">
        <f>H36*I36</f>
        <v>0</v>
      </c>
      <c r="K36" s="95"/>
      <c r="L36" s="95"/>
      <c r="M36" s="95">
        <f>K36*L36</f>
        <v>0</v>
      </c>
      <c r="N36" s="95"/>
      <c r="O36" s="95"/>
      <c r="P36" s="95">
        <f>N36*O36</f>
        <v>0</v>
      </c>
      <c r="Q36" s="95"/>
      <c r="R36" s="95"/>
      <c r="S36" s="95">
        <f>Q36*R36</f>
        <v>0</v>
      </c>
      <c r="T36" s="95"/>
      <c r="U36" s="95"/>
      <c r="V36" s="95">
        <f>T36*U36</f>
        <v>0</v>
      </c>
      <c r="W36" s="95"/>
      <c r="X36" s="95"/>
      <c r="Y36" s="95">
        <f>W36*X36</f>
        <v>0</v>
      </c>
      <c r="Z36" s="95"/>
      <c r="AA36" s="95"/>
      <c r="AB36" s="95">
        <f>Z36*AA36</f>
        <v>0</v>
      </c>
      <c r="AC36" s="98">
        <f t="shared" si="4"/>
        <v>0</v>
      </c>
      <c r="AD36" s="98">
        <f t="shared" si="5"/>
        <v>0</v>
      </c>
      <c r="AE36" s="98">
        <f t="shared" si="6"/>
        <v>0</v>
      </c>
      <c r="AF36" s="99" t="e">
        <f t="shared" si="7"/>
        <v>#DIV/0!</v>
      </c>
      <c r="AG36" s="101"/>
      <c r="AH36" s="82"/>
      <c r="AI36" s="82"/>
    </row>
    <row r="37" spans="1:35" ht="39.75" customHeight="1" hidden="1">
      <c r="A37" s="91" t="s">
        <v>109</v>
      </c>
      <c r="B37" s="92" t="s">
        <v>113</v>
      </c>
      <c r="C37" s="93" t="s">
        <v>134</v>
      </c>
      <c r="D37" s="94" t="s">
        <v>135</v>
      </c>
      <c r="E37" s="95"/>
      <c r="F37" s="95"/>
      <c r="G37" s="95">
        <f>E37*F37</f>
        <v>0</v>
      </c>
      <c r="H37" s="95"/>
      <c r="I37" s="95"/>
      <c r="J37" s="95">
        <f>H37*I37</f>
        <v>0</v>
      </c>
      <c r="K37" s="95"/>
      <c r="L37" s="95"/>
      <c r="M37" s="95">
        <f>K37*L37</f>
        <v>0</v>
      </c>
      <c r="N37" s="95"/>
      <c r="O37" s="95"/>
      <c r="P37" s="95">
        <f>N37*O37</f>
        <v>0</v>
      </c>
      <c r="Q37" s="95"/>
      <c r="R37" s="95"/>
      <c r="S37" s="95">
        <f>Q37*R37</f>
        <v>0</v>
      </c>
      <c r="T37" s="95"/>
      <c r="U37" s="95"/>
      <c r="V37" s="95">
        <f>T37*U37</f>
        <v>0</v>
      </c>
      <c r="W37" s="95"/>
      <c r="X37" s="95"/>
      <c r="Y37" s="95">
        <f>W37*X37</f>
        <v>0</v>
      </c>
      <c r="Z37" s="95"/>
      <c r="AA37" s="95"/>
      <c r="AB37" s="95">
        <f>Z37*AA37</f>
        <v>0</v>
      </c>
      <c r="AC37" s="98">
        <f t="shared" si="4"/>
        <v>0</v>
      </c>
      <c r="AD37" s="98">
        <f t="shared" si="5"/>
        <v>0</v>
      </c>
      <c r="AE37" s="98">
        <f t="shared" si="6"/>
        <v>0</v>
      </c>
      <c r="AF37" s="99" t="e">
        <f t="shared" si="7"/>
        <v>#DIV/0!</v>
      </c>
      <c r="AG37" s="101"/>
      <c r="AH37" s="82"/>
      <c r="AI37" s="82"/>
    </row>
    <row r="38" spans="1:35" ht="39.75" customHeight="1" hidden="1">
      <c r="A38" s="91" t="s">
        <v>109</v>
      </c>
      <c r="B38" s="92" t="s">
        <v>115</v>
      </c>
      <c r="C38" s="93" t="s">
        <v>134</v>
      </c>
      <c r="D38" s="94" t="s">
        <v>135</v>
      </c>
      <c r="E38" s="95"/>
      <c r="F38" s="95"/>
      <c r="G38" s="95">
        <f>E38*F38</f>
        <v>0</v>
      </c>
      <c r="H38" s="95"/>
      <c r="I38" s="95"/>
      <c r="J38" s="95">
        <f>H38*I38</f>
        <v>0</v>
      </c>
      <c r="K38" s="95"/>
      <c r="L38" s="95"/>
      <c r="M38" s="95">
        <f>K38*L38</f>
        <v>0</v>
      </c>
      <c r="N38" s="95"/>
      <c r="O38" s="95"/>
      <c r="P38" s="95">
        <f>N38*O38</f>
        <v>0</v>
      </c>
      <c r="Q38" s="95"/>
      <c r="R38" s="95"/>
      <c r="S38" s="95">
        <f>Q38*R38</f>
        <v>0</v>
      </c>
      <c r="T38" s="95"/>
      <c r="U38" s="95"/>
      <c r="V38" s="95">
        <f>T38*U38</f>
        <v>0</v>
      </c>
      <c r="W38" s="95"/>
      <c r="X38" s="95"/>
      <c r="Y38" s="95">
        <f>W38*X38</f>
        <v>0</v>
      </c>
      <c r="Z38" s="95"/>
      <c r="AA38" s="95"/>
      <c r="AB38" s="95">
        <f>Z38*AA38</f>
        <v>0</v>
      </c>
      <c r="AC38" s="98">
        <f t="shared" si="4"/>
        <v>0</v>
      </c>
      <c r="AD38" s="98">
        <f t="shared" si="5"/>
        <v>0</v>
      </c>
      <c r="AE38" s="98">
        <f t="shared" si="6"/>
        <v>0</v>
      </c>
      <c r="AF38" s="99" t="e">
        <f t="shared" si="7"/>
        <v>#DIV/0!</v>
      </c>
      <c r="AG38" s="101"/>
      <c r="AH38" s="82"/>
      <c r="AI38" s="82"/>
    </row>
    <row r="39" spans="1:35" ht="30" customHeight="1" hidden="1">
      <c r="A39" s="83" t="s">
        <v>106</v>
      </c>
      <c r="B39" s="84" t="s">
        <v>136</v>
      </c>
      <c r="C39" s="85" t="s">
        <v>137</v>
      </c>
      <c r="D39" s="83"/>
      <c r="E39" s="86">
        <f aca="true" t="shared" si="9" ref="E39:AB39">SUM(E40:E42)</f>
        <v>0</v>
      </c>
      <c r="F39" s="86">
        <f t="shared" si="9"/>
        <v>0</v>
      </c>
      <c r="G39" s="86">
        <f t="shared" si="9"/>
        <v>0</v>
      </c>
      <c r="H39" s="86">
        <f t="shared" si="9"/>
        <v>0</v>
      </c>
      <c r="I39" s="86">
        <f t="shared" si="9"/>
        <v>0</v>
      </c>
      <c r="J39" s="86">
        <f t="shared" si="9"/>
        <v>0</v>
      </c>
      <c r="K39" s="86">
        <f t="shared" si="9"/>
        <v>0</v>
      </c>
      <c r="L39" s="86">
        <f t="shared" si="9"/>
        <v>0</v>
      </c>
      <c r="M39" s="86">
        <f t="shared" si="9"/>
        <v>0</v>
      </c>
      <c r="N39" s="86">
        <f t="shared" si="9"/>
        <v>0</v>
      </c>
      <c r="O39" s="86">
        <f t="shared" si="9"/>
        <v>0</v>
      </c>
      <c r="P39" s="86">
        <f t="shared" si="9"/>
        <v>0</v>
      </c>
      <c r="Q39" s="86">
        <f t="shared" si="9"/>
        <v>0</v>
      </c>
      <c r="R39" s="86">
        <f t="shared" si="9"/>
        <v>0</v>
      </c>
      <c r="S39" s="86">
        <f t="shared" si="9"/>
        <v>0</v>
      </c>
      <c r="T39" s="86">
        <f t="shared" si="9"/>
        <v>0</v>
      </c>
      <c r="U39" s="86">
        <f t="shared" si="9"/>
        <v>0</v>
      </c>
      <c r="V39" s="86">
        <f t="shared" si="9"/>
        <v>0</v>
      </c>
      <c r="W39" s="86">
        <f t="shared" si="9"/>
        <v>0</v>
      </c>
      <c r="X39" s="86">
        <f t="shared" si="9"/>
        <v>0</v>
      </c>
      <c r="Y39" s="86">
        <f t="shared" si="9"/>
        <v>0</v>
      </c>
      <c r="Z39" s="86">
        <f t="shared" si="9"/>
        <v>0</v>
      </c>
      <c r="AA39" s="86">
        <f t="shared" si="9"/>
        <v>0</v>
      </c>
      <c r="AB39" s="86">
        <f t="shared" si="9"/>
        <v>0</v>
      </c>
      <c r="AC39" s="87">
        <f t="shared" si="4"/>
        <v>0</v>
      </c>
      <c r="AD39" s="87">
        <f t="shared" si="5"/>
        <v>0</v>
      </c>
      <c r="AE39" s="87">
        <f t="shared" si="6"/>
        <v>0</v>
      </c>
      <c r="AF39" s="88" t="e">
        <f t="shared" si="7"/>
        <v>#DIV/0!</v>
      </c>
      <c r="AG39" s="89"/>
      <c r="AH39" s="90"/>
      <c r="AI39" s="90"/>
    </row>
    <row r="40" spans="1:35" ht="34.5" customHeight="1" hidden="1">
      <c r="A40" s="91" t="s">
        <v>109</v>
      </c>
      <c r="B40" s="92" t="s">
        <v>110</v>
      </c>
      <c r="C40" s="93" t="s">
        <v>138</v>
      </c>
      <c r="D40" s="94" t="s">
        <v>135</v>
      </c>
      <c r="E40" s="95"/>
      <c r="F40" s="95"/>
      <c r="G40" s="95">
        <f>E40*F40</f>
        <v>0</v>
      </c>
      <c r="H40" s="95"/>
      <c r="I40" s="95"/>
      <c r="J40" s="95">
        <f>H40*I40</f>
        <v>0</v>
      </c>
      <c r="K40" s="95"/>
      <c r="L40" s="95"/>
      <c r="M40" s="95">
        <f>K40*L40</f>
        <v>0</v>
      </c>
      <c r="N40" s="95"/>
      <c r="O40" s="95"/>
      <c r="P40" s="95">
        <f>N40*O40</f>
        <v>0</v>
      </c>
      <c r="Q40" s="95"/>
      <c r="R40" s="95"/>
      <c r="S40" s="95">
        <f>Q40*R40</f>
        <v>0</v>
      </c>
      <c r="T40" s="95"/>
      <c r="U40" s="95"/>
      <c r="V40" s="95">
        <f>T40*U40</f>
        <v>0</v>
      </c>
      <c r="W40" s="95"/>
      <c r="X40" s="95"/>
      <c r="Y40" s="95">
        <f>W40*X40</f>
        <v>0</v>
      </c>
      <c r="Z40" s="95"/>
      <c r="AA40" s="95"/>
      <c r="AB40" s="95">
        <f>Z40*AA40</f>
        <v>0</v>
      </c>
      <c r="AC40" s="98">
        <f t="shared" si="4"/>
        <v>0</v>
      </c>
      <c r="AD40" s="98">
        <f t="shared" si="5"/>
        <v>0</v>
      </c>
      <c r="AE40" s="98">
        <f t="shared" si="6"/>
        <v>0</v>
      </c>
      <c r="AF40" s="99" t="e">
        <f t="shared" si="7"/>
        <v>#DIV/0!</v>
      </c>
      <c r="AG40" s="101"/>
      <c r="AH40" s="82"/>
      <c r="AI40" s="82"/>
    </row>
    <row r="41" spans="1:35" ht="34.5" customHeight="1" hidden="1">
      <c r="A41" s="91" t="s">
        <v>109</v>
      </c>
      <c r="B41" s="92" t="s">
        <v>113</v>
      </c>
      <c r="C41" s="93" t="s">
        <v>138</v>
      </c>
      <c r="D41" s="94" t="s">
        <v>135</v>
      </c>
      <c r="E41" s="95"/>
      <c r="F41" s="95"/>
      <c r="G41" s="95">
        <f>E41*F41</f>
        <v>0</v>
      </c>
      <c r="H41" s="95"/>
      <c r="I41" s="95"/>
      <c r="J41" s="95">
        <f>H41*I41</f>
        <v>0</v>
      </c>
      <c r="K41" s="95"/>
      <c r="L41" s="95"/>
      <c r="M41" s="95">
        <f>K41*L41</f>
        <v>0</v>
      </c>
      <c r="N41" s="95"/>
      <c r="O41" s="95"/>
      <c r="P41" s="95">
        <f>N41*O41</f>
        <v>0</v>
      </c>
      <c r="Q41" s="95"/>
      <c r="R41" s="95"/>
      <c r="S41" s="95">
        <f>Q41*R41</f>
        <v>0</v>
      </c>
      <c r="T41" s="95"/>
      <c r="U41" s="95"/>
      <c r="V41" s="95">
        <f>T41*U41</f>
        <v>0</v>
      </c>
      <c r="W41" s="95"/>
      <c r="X41" s="95"/>
      <c r="Y41" s="95">
        <f>W41*X41</f>
        <v>0</v>
      </c>
      <c r="Z41" s="95"/>
      <c r="AA41" s="95"/>
      <c r="AB41" s="95">
        <f>Z41*AA41</f>
        <v>0</v>
      </c>
      <c r="AC41" s="98">
        <f t="shared" si="4"/>
        <v>0</v>
      </c>
      <c r="AD41" s="98">
        <f t="shared" si="5"/>
        <v>0</v>
      </c>
      <c r="AE41" s="98">
        <f t="shared" si="6"/>
        <v>0</v>
      </c>
      <c r="AF41" s="99" t="e">
        <f t="shared" si="7"/>
        <v>#DIV/0!</v>
      </c>
      <c r="AG41" s="101"/>
      <c r="AH41" s="82"/>
      <c r="AI41" s="82"/>
    </row>
    <row r="42" spans="1:35" ht="34.5" customHeight="1" hidden="1">
      <c r="A42" s="91" t="s">
        <v>109</v>
      </c>
      <c r="B42" s="92" t="s">
        <v>115</v>
      </c>
      <c r="C42" s="93" t="s">
        <v>138</v>
      </c>
      <c r="D42" s="94" t="s">
        <v>135</v>
      </c>
      <c r="E42" s="95"/>
      <c r="F42" s="95"/>
      <c r="G42" s="95">
        <f>E42*F42</f>
        <v>0</v>
      </c>
      <c r="H42" s="95"/>
      <c r="I42" s="95"/>
      <c r="J42" s="95">
        <f>H42*I42</f>
        <v>0</v>
      </c>
      <c r="K42" s="95"/>
      <c r="L42" s="95"/>
      <c r="M42" s="95">
        <f>K42*L42</f>
        <v>0</v>
      </c>
      <c r="N42" s="95"/>
      <c r="O42" s="95"/>
      <c r="P42" s="95">
        <f>N42*O42</f>
        <v>0</v>
      </c>
      <c r="Q42" s="95"/>
      <c r="R42" s="95"/>
      <c r="S42" s="95">
        <f>Q42*R42</f>
        <v>0</v>
      </c>
      <c r="T42" s="95"/>
      <c r="U42" s="95"/>
      <c r="V42" s="95">
        <f>T42*U42</f>
        <v>0</v>
      </c>
      <c r="W42" s="95"/>
      <c r="X42" s="95"/>
      <c r="Y42" s="95">
        <f>W42*X42</f>
        <v>0</v>
      </c>
      <c r="Z42" s="95"/>
      <c r="AA42" s="95"/>
      <c r="AB42" s="95">
        <f>Z42*AA42</f>
        <v>0</v>
      </c>
      <c r="AC42" s="98">
        <f t="shared" si="4"/>
        <v>0</v>
      </c>
      <c r="AD42" s="98">
        <f t="shared" si="5"/>
        <v>0</v>
      </c>
      <c r="AE42" s="98">
        <f t="shared" si="6"/>
        <v>0</v>
      </c>
      <c r="AF42" s="99" t="e">
        <f t="shared" si="7"/>
        <v>#DIV/0!</v>
      </c>
      <c r="AG42" s="101"/>
      <c r="AH42" s="82"/>
      <c r="AI42" s="82"/>
    </row>
    <row r="43" spans="1:35" ht="15.75" customHeight="1">
      <c r="A43" s="102" t="s">
        <v>139</v>
      </c>
      <c r="B43" s="103"/>
      <c r="C43" s="114"/>
      <c r="D43" s="115"/>
      <c r="E43" s="106"/>
      <c r="F43" s="106"/>
      <c r="G43" s="106">
        <f>G39+G35+G31</f>
        <v>0</v>
      </c>
      <c r="H43" s="106"/>
      <c r="I43" s="106"/>
      <c r="J43" s="106">
        <f>J39+J35+J31</f>
        <v>0</v>
      </c>
      <c r="K43" s="106"/>
      <c r="L43" s="106"/>
      <c r="M43" s="106">
        <f>M39+M35+M31</f>
        <v>0</v>
      </c>
      <c r="N43" s="106"/>
      <c r="O43" s="106"/>
      <c r="P43" s="106">
        <f>P39+P35+P31</f>
        <v>0</v>
      </c>
      <c r="Q43" s="106"/>
      <c r="R43" s="106"/>
      <c r="S43" s="106">
        <f>S39+S35+S31</f>
        <v>0</v>
      </c>
      <c r="T43" s="106"/>
      <c r="U43" s="106"/>
      <c r="V43" s="106">
        <f>V39+V35+V31</f>
        <v>0</v>
      </c>
      <c r="W43" s="106"/>
      <c r="X43" s="106"/>
      <c r="Y43" s="106">
        <f>Y39+Y35+Y31</f>
        <v>0</v>
      </c>
      <c r="Z43" s="106"/>
      <c r="AA43" s="106"/>
      <c r="AB43" s="106">
        <f>AB39+AB35+AB31</f>
        <v>0</v>
      </c>
      <c r="AC43" s="106">
        <f>AC31+AC35+AC39</f>
        <v>0</v>
      </c>
      <c r="AD43" s="106">
        <f>AD31+AD35+AD39</f>
        <v>0</v>
      </c>
      <c r="AE43" s="106">
        <f t="shared" si="6"/>
        <v>0</v>
      </c>
      <c r="AF43" s="107" t="e">
        <f t="shared" si="7"/>
        <v>#DIV/0!</v>
      </c>
      <c r="AG43" s="108"/>
      <c r="AH43" s="82"/>
      <c r="AI43" s="82"/>
    </row>
    <row r="44" spans="1:35" ht="15.75" customHeight="1" hidden="1">
      <c r="A44" s="109" t="s">
        <v>104</v>
      </c>
      <c r="B44" s="113" t="s">
        <v>27</v>
      </c>
      <c r="C44" s="110" t="s">
        <v>140</v>
      </c>
      <c r="D44" s="111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9"/>
      <c r="AD44" s="79"/>
      <c r="AE44" s="79"/>
      <c r="AF44" s="80"/>
      <c r="AG44" s="81"/>
      <c r="AH44" s="82"/>
      <c r="AI44" s="82"/>
    </row>
    <row r="45" spans="1:35" ht="57.75" customHeight="1" hidden="1">
      <c r="A45" s="83" t="s">
        <v>106</v>
      </c>
      <c r="B45" s="84" t="s">
        <v>141</v>
      </c>
      <c r="C45" s="85" t="s">
        <v>142</v>
      </c>
      <c r="D45" s="83"/>
      <c r="E45" s="86">
        <f aca="true" t="shared" si="10" ref="E45:AB45">SUM(E46:E48)</f>
        <v>0</v>
      </c>
      <c r="F45" s="86">
        <f t="shared" si="10"/>
        <v>0</v>
      </c>
      <c r="G45" s="86">
        <f t="shared" si="10"/>
        <v>0</v>
      </c>
      <c r="H45" s="86">
        <f t="shared" si="10"/>
        <v>0</v>
      </c>
      <c r="I45" s="86">
        <f t="shared" si="10"/>
        <v>0</v>
      </c>
      <c r="J45" s="86">
        <f t="shared" si="10"/>
        <v>0</v>
      </c>
      <c r="K45" s="86">
        <f t="shared" si="10"/>
        <v>0</v>
      </c>
      <c r="L45" s="86">
        <f t="shared" si="10"/>
        <v>0</v>
      </c>
      <c r="M45" s="86">
        <f t="shared" si="10"/>
        <v>0</v>
      </c>
      <c r="N45" s="86">
        <f t="shared" si="10"/>
        <v>0</v>
      </c>
      <c r="O45" s="86">
        <f t="shared" si="10"/>
        <v>0</v>
      </c>
      <c r="P45" s="86">
        <f t="shared" si="10"/>
        <v>0</v>
      </c>
      <c r="Q45" s="86">
        <f t="shared" si="10"/>
        <v>0</v>
      </c>
      <c r="R45" s="86">
        <f t="shared" si="10"/>
        <v>0</v>
      </c>
      <c r="S45" s="86">
        <f t="shared" si="10"/>
        <v>0</v>
      </c>
      <c r="T45" s="86">
        <f t="shared" si="10"/>
        <v>0</v>
      </c>
      <c r="U45" s="86">
        <f t="shared" si="10"/>
        <v>0</v>
      </c>
      <c r="V45" s="86">
        <f t="shared" si="10"/>
        <v>0</v>
      </c>
      <c r="W45" s="86">
        <f t="shared" si="10"/>
        <v>0</v>
      </c>
      <c r="X45" s="86">
        <f t="shared" si="10"/>
        <v>0</v>
      </c>
      <c r="Y45" s="86">
        <f t="shared" si="10"/>
        <v>0</v>
      </c>
      <c r="Z45" s="86">
        <f t="shared" si="10"/>
        <v>0</v>
      </c>
      <c r="AA45" s="86">
        <f t="shared" si="10"/>
        <v>0</v>
      </c>
      <c r="AB45" s="86">
        <f t="shared" si="10"/>
        <v>0</v>
      </c>
      <c r="AC45" s="87">
        <f aca="true" t="shared" si="11" ref="AC45:AC52">G45+M45+S45+Y45</f>
        <v>0</v>
      </c>
      <c r="AD45" s="87">
        <f aca="true" t="shared" si="12" ref="AD45:AD52">J45+P45+V45+AB45</f>
        <v>0</v>
      </c>
      <c r="AE45" s="87">
        <f aca="true" t="shared" si="13" ref="AE45:AE53">AC45-AD45</f>
        <v>0</v>
      </c>
      <c r="AF45" s="88" t="e">
        <f aca="true" t="shared" si="14" ref="AF45:AF53">AE45/AC45</f>
        <v>#DIV/0!</v>
      </c>
      <c r="AG45" s="89"/>
      <c r="AH45" s="90"/>
      <c r="AI45" s="90"/>
    </row>
    <row r="46" spans="1:35" ht="34.5" customHeight="1" hidden="1">
      <c r="A46" s="91" t="s">
        <v>109</v>
      </c>
      <c r="B46" s="92" t="s">
        <v>110</v>
      </c>
      <c r="C46" s="93" t="s">
        <v>143</v>
      </c>
      <c r="D46" s="94" t="s">
        <v>131</v>
      </c>
      <c r="E46" s="95"/>
      <c r="F46" s="95"/>
      <c r="G46" s="95">
        <f>E46*F46</f>
        <v>0</v>
      </c>
      <c r="H46" s="95"/>
      <c r="I46" s="95"/>
      <c r="J46" s="95">
        <f>H46*I46</f>
        <v>0</v>
      </c>
      <c r="K46" s="95"/>
      <c r="L46" s="95"/>
      <c r="M46" s="95">
        <f>K46*L46</f>
        <v>0</v>
      </c>
      <c r="N46" s="95"/>
      <c r="O46" s="95"/>
      <c r="P46" s="95">
        <f>N46*O46</f>
        <v>0</v>
      </c>
      <c r="Q46" s="95"/>
      <c r="R46" s="95"/>
      <c r="S46" s="95">
        <f>Q46*R46</f>
        <v>0</v>
      </c>
      <c r="T46" s="95"/>
      <c r="U46" s="95"/>
      <c r="V46" s="95">
        <f>T46*U46</f>
        <v>0</v>
      </c>
      <c r="W46" s="95"/>
      <c r="X46" s="95"/>
      <c r="Y46" s="95">
        <f>W46*X46</f>
        <v>0</v>
      </c>
      <c r="Z46" s="95"/>
      <c r="AA46" s="95"/>
      <c r="AB46" s="95">
        <f>Z46*AA46</f>
        <v>0</v>
      </c>
      <c r="AC46" s="98">
        <f t="shared" si="11"/>
        <v>0</v>
      </c>
      <c r="AD46" s="98">
        <f t="shared" si="12"/>
        <v>0</v>
      </c>
      <c r="AE46" s="98">
        <f t="shared" si="13"/>
        <v>0</v>
      </c>
      <c r="AF46" s="99" t="e">
        <f t="shared" si="14"/>
        <v>#DIV/0!</v>
      </c>
      <c r="AG46" s="101"/>
      <c r="AH46" s="82"/>
      <c r="AI46" s="82"/>
    </row>
    <row r="47" spans="1:35" ht="34.5" customHeight="1" hidden="1">
      <c r="A47" s="91" t="s">
        <v>109</v>
      </c>
      <c r="B47" s="92" t="s">
        <v>113</v>
      </c>
      <c r="C47" s="93" t="s">
        <v>144</v>
      </c>
      <c r="D47" s="94" t="s">
        <v>131</v>
      </c>
      <c r="E47" s="95"/>
      <c r="F47" s="95"/>
      <c r="G47" s="95">
        <f>E47*F47</f>
        <v>0</v>
      </c>
      <c r="H47" s="95"/>
      <c r="I47" s="95"/>
      <c r="J47" s="95">
        <f>H47*I47</f>
        <v>0</v>
      </c>
      <c r="K47" s="95"/>
      <c r="L47" s="95"/>
      <c r="M47" s="95">
        <f>K47*L47</f>
        <v>0</v>
      </c>
      <c r="N47" s="95"/>
      <c r="O47" s="95"/>
      <c r="P47" s="95">
        <f>N47*O47</f>
        <v>0</v>
      </c>
      <c r="Q47" s="95"/>
      <c r="R47" s="95"/>
      <c r="S47" s="95">
        <f>Q47*R47</f>
        <v>0</v>
      </c>
      <c r="T47" s="95"/>
      <c r="U47" s="95"/>
      <c r="V47" s="95">
        <f>T47*U47</f>
        <v>0</v>
      </c>
      <c r="W47" s="95"/>
      <c r="X47" s="95"/>
      <c r="Y47" s="95">
        <f>W47*X47</f>
        <v>0</v>
      </c>
      <c r="Z47" s="95"/>
      <c r="AA47" s="95"/>
      <c r="AB47" s="95">
        <f>Z47*AA47</f>
        <v>0</v>
      </c>
      <c r="AC47" s="98">
        <f t="shared" si="11"/>
        <v>0</v>
      </c>
      <c r="AD47" s="98">
        <f t="shared" si="12"/>
        <v>0</v>
      </c>
      <c r="AE47" s="98">
        <f t="shared" si="13"/>
        <v>0</v>
      </c>
      <c r="AF47" s="99" t="e">
        <f t="shared" si="14"/>
        <v>#DIV/0!</v>
      </c>
      <c r="AG47" s="101"/>
      <c r="AH47" s="82"/>
      <c r="AI47" s="82"/>
    </row>
    <row r="48" spans="1:35" ht="34.5" customHeight="1" hidden="1">
      <c r="A48" s="91" t="s">
        <v>109</v>
      </c>
      <c r="B48" s="92" t="s">
        <v>115</v>
      </c>
      <c r="C48" s="93" t="s">
        <v>145</v>
      </c>
      <c r="D48" s="94" t="s">
        <v>131</v>
      </c>
      <c r="E48" s="95"/>
      <c r="F48" s="95"/>
      <c r="G48" s="95">
        <f>E48*F48</f>
        <v>0</v>
      </c>
      <c r="H48" s="95"/>
      <c r="I48" s="95"/>
      <c r="J48" s="95">
        <f>H48*I48</f>
        <v>0</v>
      </c>
      <c r="K48" s="95"/>
      <c r="L48" s="95"/>
      <c r="M48" s="95">
        <f>K48*L48</f>
        <v>0</v>
      </c>
      <c r="N48" s="95"/>
      <c r="O48" s="95"/>
      <c r="P48" s="95">
        <f>N48*O48</f>
        <v>0</v>
      </c>
      <c r="Q48" s="95"/>
      <c r="R48" s="95"/>
      <c r="S48" s="95">
        <f>Q48*R48</f>
        <v>0</v>
      </c>
      <c r="T48" s="95"/>
      <c r="U48" s="95"/>
      <c r="V48" s="95">
        <f>T48*U48</f>
        <v>0</v>
      </c>
      <c r="W48" s="95"/>
      <c r="X48" s="95"/>
      <c r="Y48" s="95">
        <f>W48*X48</f>
        <v>0</v>
      </c>
      <c r="Z48" s="95"/>
      <c r="AA48" s="95"/>
      <c r="AB48" s="95">
        <f>Z48*AA48</f>
        <v>0</v>
      </c>
      <c r="AC48" s="98">
        <f t="shared" si="11"/>
        <v>0</v>
      </c>
      <c r="AD48" s="98">
        <f t="shared" si="12"/>
        <v>0</v>
      </c>
      <c r="AE48" s="98">
        <f t="shared" si="13"/>
        <v>0</v>
      </c>
      <c r="AF48" s="99" t="e">
        <f t="shared" si="14"/>
        <v>#DIV/0!</v>
      </c>
      <c r="AG48" s="101"/>
      <c r="AH48" s="82"/>
      <c r="AI48" s="82"/>
    </row>
    <row r="49" spans="1:35" ht="56.25" customHeight="1" hidden="1">
      <c r="A49" s="83" t="s">
        <v>106</v>
      </c>
      <c r="B49" s="84" t="s">
        <v>146</v>
      </c>
      <c r="C49" s="85" t="s">
        <v>147</v>
      </c>
      <c r="D49" s="83"/>
      <c r="E49" s="86">
        <f aca="true" t="shared" si="15" ref="E49:AB49">SUM(E50:E52)</f>
        <v>0</v>
      </c>
      <c r="F49" s="86">
        <f t="shared" si="15"/>
        <v>0</v>
      </c>
      <c r="G49" s="86">
        <f t="shared" si="15"/>
        <v>0</v>
      </c>
      <c r="H49" s="86">
        <f t="shared" si="15"/>
        <v>0</v>
      </c>
      <c r="I49" s="86">
        <f t="shared" si="15"/>
        <v>0</v>
      </c>
      <c r="J49" s="86">
        <f t="shared" si="15"/>
        <v>0</v>
      </c>
      <c r="K49" s="86">
        <f t="shared" si="15"/>
        <v>0</v>
      </c>
      <c r="L49" s="86">
        <f t="shared" si="15"/>
        <v>0</v>
      </c>
      <c r="M49" s="86">
        <f t="shared" si="15"/>
        <v>0</v>
      </c>
      <c r="N49" s="86">
        <f t="shared" si="15"/>
        <v>0</v>
      </c>
      <c r="O49" s="86">
        <f t="shared" si="15"/>
        <v>0</v>
      </c>
      <c r="P49" s="86">
        <f t="shared" si="15"/>
        <v>0</v>
      </c>
      <c r="Q49" s="86">
        <f t="shared" si="15"/>
        <v>0</v>
      </c>
      <c r="R49" s="86">
        <f t="shared" si="15"/>
        <v>0</v>
      </c>
      <c r="S49" s="86">
        <f t="shared" si="15"/>
        <v>0</v>
      </c>
      <c r="T49" s="86">
        <f t="shared" si="15"/>
        <v>0</v>
      </c>
      <c r="U49" s="86">
        <f t="shared" si="15"/>
        <v>0</v>
      </c>
      <c r="V49" s="86">
        <f t="shared" si="15"/>
        <v>0</v>
      </c>
      <c r="W49" s="86">
        <f t="shared" si="15"/>
        <v>0</v>
      </c>
      <c r="X49" s="86">
        <f t="shared" si="15"/>
        <v>0</v>
      </c>
      <c r="Y49" s="86">
        <f t="shared" si="15"/>
        <v>0</v>
      </c>
      <c r="Z49" s="86">
        <f t="shared" si="15"/>
        <v>0</v>
      </c>
      <c r="AA49" s="86">
        <f t="shared" si="15"/>
        <v>0</v>
      </c>
      <c r="AB49" s="86">
        <f t="shared" si="15"/>
        <v>0</v>
      </c>
      <c r="AC49" s="87">
        <f t="shared" si="11"/>
        <v>0</v>
      </c>
      <c r="AD49" s="87">
        <f t="shared" si="12"/>
        <v>0</v>
      </c>
      <c r="AE49" s="87">
        <f t="shared" si="13"/>
        <v>0</v>
      </c>
      <c r="AF49" s="88" t="e">
        <f t="shared" si="14"/>
        <v>#DIV/0!</v>
      </c>
      <c r="AG49" s="89"/>
      <c r="AH49" s="90"/>
      <c r="AI49" s="90"/>
    </row>
    <row r="50" spans="1:35" ht="45" customHeight="1" hidden="1">
      <c r="A50" s="91" t="s">
        <v>109</v>
      </c>
      <c r="B50" s="92" t="s">
        <v>110</v>
      </c>
      <c r="C50" s="93" t="s">
        <v>148</v>
      </c>
      <c r="D50" s="116"/>
      <c r="E50" s="95"/>
      <c r="F50" s="95"/>
      <c r="G50" s="95">
        <f>E50*F50</f>
        <v>0</v>
      </c>
      <c r="H50" s="95"/>
      <c r="I50" s="95"/>
      <c r="J50" s="95">
        <f>H50*I50</f>
        <v>0</v>
      </c>
      <c r="K50" s="95"/>
      <c r="L50" s="95"/>
      <c r="M50" s="95">
        <f>K50*L50</f>
        <v>0</v>
      </c>
      <c r="N50" s="95"/>
      <c r="O50" s="95"/>
      <c r="P50" s="95">
        <f>N50*O50</f>
        <v>0</v>
      </c>
      <c r="Q50" s="95"/>
      <c r="R50" s="95"/>
      <c r="S50" s="95">
        <f>Q50*R50</f>
        <v>0</v>
      </c>
      <c r="T50" s="95"/>
      <c r="U50" s="95"/>
      <c r="V50" s="95">
        <f>T50*U50</f>
        <v>0</v>
      </c>
      <c r="W50" s="95"/>
      <c r="X50" s="95"/>
      <c r="Y50" s="95">
        <f>W50*X50</f>
        <v>0</v>
      </c>
      <c r="Z50" s="95"/>
      <c r="AA50" s="95"/>
      <c r="AB50" s="95">
        <f>Z50*AA50</f>
        <v>0</v>
      </c>
      <c r="AC50" s="98">
        <f t="shared" si="11"/>
        <v>0</v>
      </c>
      <c r="AD50" s="98">
        <f t="shared" si="12"/>
        <v>0</v>
      </c>
      <c r="AE50" s="98">
        <f t="shared" si="13"/>
        <v>0</v>
      </c>
      <c r="AF50" s="99" t="e">
        <f t="shared" si="14"/>
        <v>#DIV/0!</v>
      </c>
      <c r="AG50" s="101"/>
      <c r="AH50" s="82"/>
      <c r="AI50" s="82"/>
    </row>
    <row r="51" spans="1:35" ht="24.75" customHeight="1" hidden="1">
      <c r="A51" s="91" t="s">
        <v>109</v>
      </c>
      <c r="B51" s="92" t="s">
        <v>113</v>
      </c>
      <c r="C51" s="93" t="s">
        <v>149</v>
      </c>
      <c r="D51" s="116"/>
      <c r="E51" s="95"/>
      <c r="F51" s="95"/>
      <c r="G51" s="95">
        <f>E51*F51</f>
        <v>0</v>
      </c>
      <c r="H51" s="95"/>
      <c r="I51" s="95"/>
      <c r="J51" s="95">
        <f>H51*I51</f>
        <v>0</v>
      </c>
      <c r="K51" s="95"/>
      <c r="L51" s="95"/>
      <c r="M51" s="95">
        <f>K51*L51</f>
        <v>0</v>
      </c>
      <c r="N51" s="95"/>
      <c r="O51" s="95"/>
      <c r="P51" s="95">
        <f>N51*O51</f>
        <v>0</v>
      </c>
      <c r="Q51" s="95"/>
      <c r="R51" s="95"/>
      <c r="S51" s="95">
        <f>Q51*R51</f>
        <v>0</v>
      </c>
      <c r="T51" s="95"/>
      <c r="U51" s="95"/>
      <c r="V51" s="95">
        <f>T51*U51</f>
        <v>0</v>
      </c>
      <c r="W51" s="95"/>
      <c r="X51" s="95"/>
      <c r="Y51" s="95">
        <f>W51*X51</f>
        <v>0</v>
      </c>
      <c r="Z51" s="95"/>
      <c r="AA51" s="95"/>
      <c r="AB51" s="95">
        <f>Z51*AA51</f>
        <v>0</v>
      </c>
      <c r="AC51" s="98">
        <f t="shared" si="11"/>
        <v>0</v>
      </c>
      <c r="AD51" s="98">
        <f t="shared" si="12"/>
        <v>0</v>
      </c>
      <c r="AE51" s="98">
        <f t="shared" si="13"/>
        <v>0</v>
      </c>
      <c r="AF51" s="99" t="e">
        <f t="shared" si="14"/>
        <v>#DIV/0!</v>
      </c>
      <c r="AG51" s="101"/>
      <c r="AH51" s="82"/>
      <c r="AI51" s="82"/>
    </row>
    <row r="52" spans="1:35" ht="21" customHeight="1" hidden="1">
      <c r="A52" s="91" t="s">
        <v>109</v>
      </c>
      <c r="B52" s="92" t="s">
        <v>115</v>
      </c>
      <c r="C52" s="93" t="s">
        <v>150</v>
      </c>
      <c r="D52" s="116"/>
      <c r="E52" s="95"/>
      <c r="F52" s="95"/>
      <c r="G52" s="95">
        <f>E52*F52</f>
        <v>0</v>
      </c>
      <c r="H52" s="95"/>
      <c r="I52" s="95"/>
      <c r="J52" s="95">
        <f>H52*I52</f>
        <v>0</v>
      </c>
      <c r="K52" s="95"/>
      <c r="L52" s="95"/>
      <c r="M52" s="95">
        <f>K52*L52</f>
        <v>0</v>
      </c>
      <c r="N52" s="95"/>
      <c r="O52" s="95"/>
      <c r="P52" s="95">
        <f>N52*O52</f>
        <v>0</v>
      </c>
      <c r="Q52" s="95"/>
      <c r="R52" s="95"/>
      <c r="S52" s="95">
        <f>Q52*R52</f>
        <v>0</v>
      </c>
      <c r="T52" s="95"/>
      <c r="U52" s="95"/>
      <c r="V52" s="95">
        <f>T52*U52</f>
        <v>0</v>
      </c>
      <c r="W52" s="95"/>
      <c r="X52" s="95"/>
      <c r="Y52" s="95">
        <f>W52*X52</f>
        <v>0</v>
      </c>
      <c r="Z52" s="95"/>
      <c r="AA52" s="95"/>
      <c r="AB52" s="95">
        <f>Z52*AA52</f>
        <v>0</v>
      </c>
      <c r="AC52" s="98">
        <f t="shared" si="11"/>
        <v>0</v>
      </c>
      <c r="AD52" s="98">
        <f t="shared" si="12"/>
        <v>0</v>
      </c>
      <c r="AE52" s="98">
        <f t="shared" si="13"/>
        <v>0</v>
      </c>
      <c r="AF52" s="99" t="e">
        <f t="shared" si="14"/>
        <v>#DIV/0!</v>
      </c>
      <c r="AG52" s="101"/>
      <c r="AH52" s="82"/>
      <c r="AI52" s="82"/>
    </row>
    <row r="53" spans="1:35" ht="15.75" customHeight="1">
      <c r="A53" s="102" t="s">
        <v>151</v>
      </c>
      <c r="B53" s="103"/>
      <c r="C53" s="114"/>
      <c r="D53" s="115"/>
      <c r="E53" s="106">
        <f aca="true" t="shared" si="16" ref="E53:AB53">E49+E45</f>
        <v>0</v>
      </c>
      <c r="F53" s="106">
        <f t="shared" si="16"/>
        <v>0</v>
      </c>
      <c r="G53" s="106">
        <f t="shared" si="16"/>
        <v>0</v>
      </c>
      <c r="H53" s="106">
        <f t="shared" si="16"/>
        <v>0</v>
      </c>
      <c r="I53" s="106">
        <f t="shared" si="16"/>
        <v>0</v>
      </c>
      <c r="J53" s="106">
        <f t="shared" si="16"/>
        <v>0</v>
      </c>
      <c r="K53" s="106">
        <f t="shared" si="16"/>
        <v>0</v>
      </c>
      <c r="L53" s="106">
        <f t="shared" si="16"/>
        <v>0</v>
      </c>
      <c r="M53" s="106">
        <f t="shared" si="16"/>
        <v>0</v>
      </c>
      <c r="N53" s="106">
        <f t="shared" si="16"/>
        <v>0</v>
      </c>
      <c r="O53" s="106">
        <f t="shared" si="16"/>
        <v>0</v>
      </c>
      <c r="P53" s="106">
        <f t="shared" si="16"/>
        <v>0</v>
      </c>
      <c r="Q53" s="106">
        <f t="shared" si="16"/>
        <v>0</v>
      </c>
      <c r="R53" s="106">
        <f t="shared" si="16"/>
        <v>0</v>
      </c>
      <c r="S53" s="106">
        <f t="shared" si="16"/>
        <v>0</v>
      </c>
      <c r="T53" s="106">
        <f t="shared" si="16"/>
        <v>0</v>
      </c>
      <c r="U53" s="106">
        <f t="shared" si="16"/>
        <v>0</v>
      </c>
      <c r="V53" s="106">
        <f t="shared" si="16"/>
        <v>0</v>
      </c>
      <c r="W53" s="106">
        <f t="shared" si="16"/>
        <v>0</v>
      </c>
      <c r="X53" s="106">
        <f t="shared" si="16"/>
        <v>0</v>
      </c>
      <c r="Y53" s="106">
        <f t="shared" si="16"/>
        <v>0</v>
      </c>
      <c r="Z53" s="106">
        <f t="shared" si="16"/>
        <v>0</v>
      </c>
      <c r="AA53" s="106">
        <f t="shared" si="16"/>
        <v>0</v>
      </c>
      <c r="AB53" s="106">
        <f t="shared" si="16"/>
        <v>0</v>
      </c>
      <c r="AC53" s="106">
        <f>AC45+AC49</f>
        <v>0</v>
      </c>
      <c r="AD53" s="106">
        <f>AD45+AD49</f>
        <v>0</v>
      </c>
      <c r="AE53" s="106">
        <f t="shared" si="13"/>
        <v>0</v>
      </c>
      <c r="AF53" s="107" t="e">
        <f t="shared" si="14"/>
        <v>#DIV/0!</v>
      </c>
      <c r="AG53" s="108"/>
      <c r="AH53" s="82"/>
      <c r="AI53" s="82"/>
    </row>
    <row r="54" spans="1:35" ht="15.75" customHeight="1">
      <c r="A54" s="109" t="s">
        <v>104</v>
      </c>
      <c r="B54" s="113" t="s">
        <v>28</v>
      </c>
      <c r="C54" s="110" t="s">
        <v>152</v>
      </c>
      <c r="D54" s="111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9"/>
      <c r="AD54" s="79"/>
      <c r="AE54" s="79"/>
      <c r="AF54" s="80"/>
      <c r="AG54" s="81"/>
      <c r="AH54" s="82"/>
      <c r="AI54" s="82"/>
    </row>
    <row r="55" spans="1:35" ht="15.75" customHeight="1">
      <c r="A55" s="83" t="s">
        <v>106</v>
      </c>
      <c r="B55" s="84" t="s">
        <v>153</v>
      </c>
      <c r="C55" s="85" t="s">
        <v>154</v>
      </c>
      <c r="D55" s="83"/>
      <c r="E55" s="86"/>
      <c r="F55" s="86"/>
      <c r="G55" s="86">
        <f aca="true" t="shared" si="17" ref="G55:AB55">SUM(G56:G58)</f>
        <v>8400</v>
      </c>
      <c r="H55" s="86"/>
      <c r="I55" s="86"/>
      <c r="J55" s="86">
        <f t="shared" si="17"/>
        <v>8400</v>
      </c>
      <c r="K55" s="86">
        <f t="shared" si="17"/>
        <v>0</v>
      </c>
      <c r="L55" s="86">
        <f t="shared" si="17"/>
        <v>0</v>
      </c>
      <c r="M55" s="86">
        <f t="shared" si="17"/>
        <v>0</v>
      </c>
      <c r="N55" s="86">
        <f t="shared" si="17"/>
        <v>0</v>
      </c>
      <c r="O55" s="86">
        <f t="shared" si="17"/>
        <v>0</v>
      </c>
      <c r="P55" s="86">
        <f t="shared" si="17"/>
        <v>0</v>
      </c>
      <c r="Q55" s="86">
        <f t="shared" si="17"/>
        <v>0</v>
      </c>
      <c r="R55" s="86">
        <f t="shared" si="17"/>
        <v>0</v>
      </c>
      <c r="S55" s="86">
        <f t="shared" si="17"/>
        <v>0</v>
      </c>
      <c r="T55" s="86">
        <f t="shared" si="17"/>
        <v>0</v>
      </c>
      <c r="U55" s="86">
        <f t="shared" si="17"/>
        <v>0</v>
      </c>
      <c r="V55" s="86">
        <f t="shared" si="17"/>
        <v>0</v>
      </c>
      <c r="W55" s="86">
        <f t="shared" si="17"/>
        <v>0</v>
      </c>
      <c r="X55" s="86">
        <f t="shared" si="17"/>
        <v>0</v>
      </c>
      <c r="Y55" s="86">
        <f t="shared" si="17"/>
        <v>0</v>
      </c>
      <c r="Z55" s="86">
        <f t="shared" si="17"/>
        <v>0</v>
      </c>
      <c r="AA55" s="86">
        <f t="shared" si="17"/>
        <v>0</v>
      </c>
      <c r="AB55" s="86">
        <f t="shared" si="17"/>
        <v>0</v>
      </c>
      <c r="AC55" s="87">
        <f aca="true" t="shared" si="18" ref="AC55:AC74">G55+M55+S55+Y55</f>
        <v>8400</v>
      </c>
      <c r="AD55" s="87">
        <f aca="true" t="shared" si="19" ref="AD55:AD74">J55+P55+V55+AB55</f>
        <v>8400</v>
      </c>
      <c r="AE55" s="87">
        <f aca="true" t="shared" si="20" ref="AE55:AE81">AC55-AD55</f>
        <v>0</v>
      </c>
      <c r="AF55" s="88">
        <f aca="true" t="shared" si="21" ref="AF55:AF81">AE55/AC55</f>
        <v>0</v>
      </c>
      <c r="AG55" s="89"/>
      <c r="AH55" s="90"/>
      <c r="AI55" s="90"/>
    </row>
    <row r="56" spans="1:35" ht="34.5" customHeight="1">
      <c r="A56" s="91" t="s">
        <v>109</v>
      </c>
      <c r="B56" s="92" t="s">
        <v>110</v>
      </c>
      <c r="C56" s="93" t="s">
        <v>155</v>
      </c>
      <c r="D56" s="93" t="s">
        <v>156</v>
      </c>
      <c r="E56" s="117">
        <v>2</v>
      </c>
      <c r="F56" s="117">
        <v>4200</v>
      </c>
      <c r="G56" s="118">
        <f>E56*F56</f>
        <v>8400</v>
      </c>
      <c r="H56" s="118">
        <v>2</v>
      </c>
      <c r="I56" s="118">
        <v>4200</v>
      </c>
      <c r="J56" s="118">
        <f>H56*I56</f>
        <v>8400</v>
      </c>
      <c r="K56" s="95"/>
      <c r="L56" s="117"/>
      <c r="M56" s="95">
        <f>K56*L56</f>
        <v>0</v>
      </c>
      <c r="N56" s="95"/>
      <c r="O56" s="117"/>
      <c r="P56" s="95">
        <f>N56*O56</f>
        <v>0</v>
      </c>
      <c r="Q56" s="95"/>
      <c r="R56" s="117"/>
      <c r="S56" s="95">
        <f>Q56*R56</f>
        <v>0</v>
      </c>
      <c r="T56" s="95"/>
      <c r="U56" s="117"/>
      <c r="V56" s="95">
        <f>T56*U56</f>
        <v>0</v>
      </c>
      <c r="W56" s="95"/>
      <c r="X56" s="117"/>
      <c r="Y56" s="95">
        <f>W56*X56</f>
        <v>0</v>
      </c>
      <c r="Z56" s="95"/>
      <c r="AA56" s="117"/>
      <c r="AB56" s="95">
        <f>Z56*AA56</f>
        <v>0</v>
      </c>
      <c r="AC56" s="98">
        <f t="shared" si="18"/>
        <v>8400</v>
      </c>
      <c r="AD56" s="98">
        <f t="shared" si="19"/>
        <v>8400</v>
      </c>
      <c r="AE56" s="98">
        <f t="shared" si="20"/>
        <v>0</v>
      </c>
      <c r="AF56" s="99">
        <f t="shared" si="21"/>
        <v>0</v>
      </c>
      <c r="AG56" s="119"/>
      <c r="AH56" s="82"/>
      <c r="AI56" s="82"/>
    </row>
    <row r="57" spans="1:35" ht="34.5" customHeight="1" hidden="1">
      <c r="A57" s="91" t="s">
        <v>109</v>
      </c>
      <c r="B57" s="92" t="s">
        <v>113</v>
      </c>
      <c r="C57" s="93" t="s">
        <v>157</v>
      </c>
      <c r="D57" s="93" t="s">
        <v>158</v>
      </c>
      <c r="E57" s="117"/>
      <c r="F57" s="117"/>
      <c r="G57" s="117">
        <f>E57*F57</f>
        <v>0</v>
      </c>
      <c r="H57" s="117"/>
      <c r="I57" s="117"/>
      <c r="J57" s="117">
        <f>H57*I57</f>
        <v>0</v>
      </c>
      <c r="K57" s="95"/>
      <c r="L57" s="117"/>
      <c r="M57" s="95">
        <f>K57*L57</f>
        <v>0</v>
      </c>
      <c r="N57" s="95"/>
      <c r="O57" s="117"/>
      <c r="P57" s="95">
        <f>N57*O57</f>
        <v>0</v>
      </c>
      <c r="Q57" s="95"/>
      <c r="R57" s="117"/>
      <c r="S57" s="95">
        <f>Q57*R57</f>
        <v>0</v>
      </c>
      <c r="T57" s="95"/>
      <c r="U57" s="117"/>
      <c r="V57" s="95">
        <f>T57*U57</f>
        <v>0</v>
      </c>
      <c r="W57" s="95"/>
      <c r="X57" s="117"/>
      <c r="Y57" s="95">
        <f>W57*X57</f>
        <v>0</v>
      </c>
      <c r="Z57" s="95"/>
      <c r="AA57" s="117"/>
      <c r="AB57" s="95">
        <f>Z57*AA57</f>
        <v>0</v>
      </c>
      <c r="AC57" s="98">
        <f t="shared" si="18"/>
        <v>0</v>
      </c>
      <c r="AD57" s="98">
        <f t="shared" si="19"/>
        <v>0</v>
      </c>
      <c r="AE57" s="98">
        <f t="shared" si="20"/>
        <v>0</v>
      </c>
      <c r="AF57" s="99" t="e">
        <f t="shared" si="21"/>
        <v>#DIV/0!</v>
      </c>
      <c r="AG57" s="101"/>
      <c r="AH57" s="82"/>
      <c r="AI57" s="82"/>
    </row>
    <row r="58" spans="1:35" ht="34.5" customHeight="1" hidden="1">
      <c r="A58" s="91" t="s">
        <v>109</v>
      </c>
      <c r="B58" s="92" t="s">
        <v>115</v>
      </c>
      <c r="C58" s="93" t="s">
        <v>157</v>
      </c>
      <c r="D58" s="93" t="s">
        <v>158</v>
      </c>
      <c r="E58" s="117"/>
      <c r="F58" s="117"/>
      <c r="G58" s="117">
        <f>E58*F58</f>
        <v>0</v>
      </c>
      <c r="H58" s="117"/>
      <c r="I58" s="117"/>
      <c r="J58" s="117">
        <f>H58*I58</f>
        <v>0</v>
      </c>
      <c r="K58" s="95"/>
      <c r="L58" s="117"/>
      <c r="M58" s="95">
        <f>K58*L58</f>
        <v>0</v>
      </c>
      <c r="N58" s="95"/>
      <c r="O58" s="117"/>
      <c r="P58" s="95">
        <f>N58*O58</f>
        <v>0</v>
      </c>
      <c r="Q58" s="95"/>
      <c r="R58" s="117"/>
      <c r="S58" s="95">
        <f>Q58*R58</f>
        <v>0</v>
      </c>
      <c r="T58" s="95"/>
      <c r="U58" s="117"/>
      <c r="V58" s="95">
        <f>T58*U58</f>
        <v>0</v>
      </c>
      <c r="W58" s="95"/>
      <c r="X58" s="117"/>
      <c r="Y58" s="95">
        <f>W58*X58</f>
        <v>0</v>
      </c>
      <c r="Z58" s="95"/>
      <c r="AA58" s="117"/>
      <c r="AB58" s="95">
        <f>Z58*AA58</f>
        <v>0</v>
      </c>
      <c r="AC58" s="98">
        <f t="shared" si="18"/>
        <v>0</v>
      </c>
      <c r="AD58" s="98">
        <f t="shared" si="19"/>
        <v>0</v>
      </c>
      <c r="AE58" s="98">
        <f t="shared" si="20"/>
        <v>0</v>
      </c>
      <c r="AF58" s="99" t="e">
        <f t="shared" si="21"/>
        <v>#DIV/0!</v>
      </c>
      <c r="AG58" s="101"/>
      <c r="AH58" s="82"/>
      <c r="AI58" s="82"/>
    </row>
    <row r="59" spans="1:35" ht="27.75" customHeight="1" hidden="1">
      <c r="A59" s="83" t="s">
        <v>106</v>
      </c>
      <c r="B59" s="84" t="s">
        <v>159</v>
      </c>
      <c r="C59" s="85" t="s">
        <v>160</v>
      </c>
      <c r="D59" s="83"/>
      <c r="E59" s="86">
        <f aca="true" t="shared" si="22" ref="E59:AB59">SUM(E60:E62)</f>
        <v>0</v>
      </c>
      <c r="F59" s="86">
        <f t="shared" si="22"/>
        <v>0</v>
      </c>
      <c r="G59" s="86">
        <f t="shared" si="22"/>
        <v>0</v>
      </c>
      <c r="H59" s="86">
        <f t="shared" si="22"/>
        <v>0</v>
      </c>
      <c r="I59" s="86">
        <f t="shared" si="22"/>
        <v>0</v>
      </c>
      <c r="J59" s="86">
        <f t="shared" si="22"/>
        <v>0</v>
      </c>
      <c r="K59" s="86">
        <f t="shared" si="22"/>
        <v>0</v>
      </c>
      <c r="L59" s="86">
        <f t="shared" si="22"/>
        <v>0</v>
      </c>
      <c r="M59" s="86">
        <f t="shared" si="22"/>
        <v>0</v>
      </c>
      <c r="N59" s="86">
        <f t="shared" si="22"/>
        <v>0</v>
      </c>
      <c r="O59" s="86">
        <f t="shared" si="22"/>
        <v>0</v>
      </c>
      <c r="P59" s="86">
        <f t="shared" si="22"/>
        <v>0</v>
      </c>
      <c r="Q59" s="86">
        <f t="shared" si="22"/>
        <v>0</v>
      </c>
      <c r="R59" s="86">
        <f t="shared" si="22"/>
        <v>0</v>
      </c>
      <c r="S59" s="86">
        <f t="shared" si="22"/>
        <v>0</v>
      </c>
      <c r="T59" s="86">
        <f t="shared" si="22"/>
        <v>0</v>
      </c>
      <c r="U59" s="86">
        <f t="shared" si="22"/>
        <v>0</v>
      </c>
      <c r="V59" s="86">
        <f t="shared" si="22"/>
        <v>0</v>
      </c>
      <c r="W59" s="86">
        <f t="shared" si="22"/>
        <v>0</v>
      </c>
      <c r="X59" s="86">
        <f t="shared" si="22"/>
        <v>0</v>
      </c>
      <c r="Y59" s="86">
        <f t="shared" si="22"/>
        <v>0</v>
      </c>
      <c r="Z59" s="86">
        <f t="shared" si="22"/>
        <v>0</v>
      </c>
      <c r="AA59" s="86">
        <f t="shared" si="22"/>
        <v>0</v>
      </c>
      <c r="AB59" s="86">
        <f t="shared" si="22"/>
        <v>0</v>
      </c>
      <c r="AC59" s="87">
        <f t="shared" si="18"/>
        <v>0</v>
      </c>
      <c r="AD59" s="87">
        <f t="shared" si="19"/>
        <v>0</v>
      </c>
      <c r="AE59" s="87">
        <f t="shared" si="20"/>
        <v>0</v>
      </c>
      <c r="AF59" s="88" t="e">
        <f t="shared" si="21"/>
        <v>#DIV/0!</v>
      </c>
      <c r="AG59" s="89"/>
      <c r="AH59" s="90"/>
      <c r="AI59" s="90"/>
    </row>
    <row r="60" spans="1:35" ht="30" customHeight="1" hidden="1">
      <c r="A60" s="91" t="s">
        <v>109</v>
      </c>
      <c r="B60" s="92" t="s">
        <v>110</v>
      </c>
      <c r="C60" s="120" t="s">
        <v>161</v>
      </c>
      <c r="D60" s="94" t="s">
        <v>162</v>
      </c>
      <c r="E60" s="95"/>
      <c r="F60" s="95"/>
      <c r="G60" s="95">
        <f>E60*F60</f>
        <v>0</v>
      </c>
      <c r="H60" s="95"/>
      <c r="I60" s="95"/>
      <c r="J60" s="95">
        <f>H60*I60</f>
        <v>0</v>
      </c>
      <c r="K60" s="95"/>
      <c r="L60" s="95"/>
      <c r="M60" s="95">
        <f>K60*L60</f>
        <v>0</v>
      </c>
      <c r="N60" s="95"/>
      <c r="O60" s="95"/>
      <c r="P60" s="95">
        <f>N60*O60</f>
        <v>0</v>
      </c>
      <c r="Q60" s="95"/>
      <c r="R60" s="95"/>
      <c r="S60" s="95">
        <f>Q60*R60</f>
        <v>0</v>
      </c>
      <c r="T60" s="95"/>
      <c r="U60" s="95"/>
      <c r="V60" s="95">
        <f>T60*U60</f>
        <v>0</v>
      </c>
      <c r="W60" s="95"/>
      <c r="X60" s="95"/>
      <c r="Y60" s="95">
        <f>W60*X60</f>
        <v>0</v>
      </c>
      <c r="Z60" s="95"/>
      <c r="AA60" s="95"/>
      <c r="AB60" s="95">
        <f>Z60*AA60</f>
        <v>0</v>
      </c>
      <c r="AC60" s="98">
        <f t="shared" si="18"/>
        <v>0</v>
      </c>
      <c r="AD60" s="98">
        <f t="shared" si="19"/>
        <v>0</v>
      </c>
      <c r="AE60" s="98">
        <f t="shared" si="20"/>
        <v>0</v>
      </c>
      <c r="AF60" s="99" t="e">
        <f t="shared" si="21"/>
        <v>#DIV/0!</v>
      </c>
      <c r="AG60" s="101"/>
      <c r="AH60" s="82"/>
      <c r="AI60" s="82"/>
    </row>
    <row r="61" spans="1:35" ht="30" customHeight="1" hidden="1">
      <c r="A61" s="91" t="s">
        <v>109</v>
      </c>
      <c r="B61" s="92" t="s">
        <v>113</v>
      </c>
      <c r="C61" s="120" t="s">
        <v>143</v>
      </c>
      <c r="D61" s="94" t="s">
        <v>162</v>
      </c>
      <c r="E61" s="95"/>
      <c r="F61" s="95"/>
      <c r="G61" s="95">
        <f>E61*F61</f>
        <v>0</v>
      </c>
      <c r="H61" s="95"/>
      <c r="I61" s="95"/>
      <c r="J61" s="95">
        <f>H61*I61</f>
        <v>0</v>
      </c>
      <c r="K61" s="95"/>
      <c r="L61" s="95"/>
      <c r="M61" s="95">
        <f>K61*L61</f>
        <v>0</v>
      </c>
      <c r="N61" s="95"/>
      <c r="O61" s="95"/>
      <c r="P61" s="95">
        <f>N61*O61</f>
        <v>0</v>
      </c>
      <c r="Q61" s="95"/>
      <c r="R61" s="95"/>
      <c r="S61" s="95">
        <f>Q61*R61</f>
        <v>0</v>
      </c>
      <c r="T61" s="95"/>
      <c r="U61" s="95"/>
      <c r="V61" s="95">
        <f>T61*U61</f>
        <v>0</v>
      </c>
      <c r="W61" s="95"/>
      <c r="X61" s="95"/>
      <c r="Y61" s="95">
        <f>W61*X61</f>
        <v>0</v>
      </c>
      <c r="Z61" s="95"/>
      <c r="AA61" s="95"/>
      <c r="AB61" s="95">
        <f>Z61*AA61</f>
        <v>0</v>
      </c>
      <c r="AC61" s="98">
        <f t="shared" si="18"/>
        <v>0</v>
      </c>
      <c r="AD61" s="98">
        <f t="shared" si="19"/>
        <v>0</v>
      </c>
      <c r="AE61" s="98">
        <f t="shared" si="20"/>
        <v>0</v>
      </c>
      <c r="AF61" s="99" t="e">
        <f t="shared" si="21"/>
        <v>#DIV/0!</v>
      </c>
      <c r="AG61" s="101"/>
      <c r="AH61" s="82"/>
      <c r="AI61" s="82"/>
    </row>
    <row r="62" spans="1:35" ht="30" customHeight="1" hidden="1">
      <c r="A62" s="91" t="s">
        <v>109</v>
      </c>
      <c r="B62" s="92" t="s">
        <v>115</v>
      </c>
      <c r="C62" s="120" t="s">
        <v>144</v>
      </c>
      <c r="D62" s="94" t="s">
        <v>162</v>
      </c>
      <c r="E62" s="95"/>
      <c r="F62" s="95"/>
      <c r="G62" s="95">
        <f>E62*F62</f>
        <v>0</v>
      </c>
      <c r="H62" s="95"/>
      <c r="I62" s="95"/>
      <c r="J62" s="95">
        <f>H62*I62</f>
        <v>0</v>
      </c>
      <c r="K62" s="95"/>
      <c r="L62" s="95"/>
      <c r="M62" s="95">
        <f>K62*L62</f>
        <v>0</v>
      </c>
      <c r="N62" s="95"/>
      <c r="O62" s="95"/>
      <c r="P62" s="95">
        <f>N62*O62</f>
        <v>0</v>
      </c>
      <c r="Q62" s="95"/>
      <c r="R62" s="95"/>
      <c r="S62" s="95">
        <f>Q62*R62</f>
        <v>0</v>
      </c>
      <c r="T62" s="95"/>
      <c r="U62" s="95"/>
      <c r="V62" s="95">
        <f>T62*U62</f>
        <v>0</v>
      </c>
      <c r="W62" s="95"/>
      <c r="X62" s="95"/>
      <c r="Y62" s="95">
        <f>W62*X62</f>
        <v>0</v>
      </c>
      <c r="Z62" s="95"/>
      <c r="AA62" s="95"/>
      <c r="AB62" s="95">
        <f>Z62*AA62</f>
        <v>0</v>
      </c>
      <c r="AC62" s="98">
        <f t="shared" si="18"/>
        <v>0</v>
      </c>
      <c r="AD62" s="98">
        <f t="shared" si="19"/>
        <v>0</v>
      </c>
      <c r="AE62" s="98">
        <f t="shared" si="20"/>
        <v>0</v>
      </c>
      <c r="AF62" s="99" t="e">
        <f t="shared" si="21"/>
        <v>#DIV/0!</v>
      </c>
      <c r="AG62" s="101"/>
      <c r="AH62" s="82"/>
      <c r="AI62" s="82"/>
    </row>
    <row r="63" spans="1:35" ht="15.75" customHeight="1" hidden="1">
      <c r="A63" s="83" t="s">
        <v>106</v>
      </c>
      <c r="B63" s="84" t="s">
        <v>163</v>
      </c>
      <c r="C63" s="85" t="s">
        <v>164</v>
      </c>
      <c r="D63" s="83"/>
      <c r="E63" s="86">
        <f aca="true" t="shared" si="23" ref="E63:AB63">SUM(E64:E66)</f>
        <v>0</v>
      </c>
      <c r="F63" s="86">
        <f t="shared" si="23"/>
        <v>0</v>
      </c>
      <c r="G63" s="86">
        <f t="shared" si="23"/>
        <v>0</v>
      </c>
      <c r="H63" s="86">
        <f t="shared" si="23"/>
        <v>0</v>
      </c>
      <c r="I63" s="86">
        <f t="shared" si="23"/>
        <v>0</v>
      </c>
      <c r="J63" s="86">
        <f t="shared" si="23"/>
        <v>0</v>
      </c>
      <c r="K63" s="86">
        <f t="shared" si="23"/>
        <v>0</v>
      </c>
      <c r="L63" s="86">
        <f t="shared" si="23"/>
        <v>0</v>
      </c>
      <c r="M63" s="86">
        <f t="shared" si="23"/>
        <v>0</v>
      </c>
      <c r="N63" s="86">
        <f t="shared" si="23"/>
        <v>0</v>
      </c>
      <c r="O63" s="86">
        <f t="shared" si="23"/>
        <v>0</v>
      </c>
      <c r="P63" s="86">
        <f t="shared" si="23"/>
        <v>0</v>
      </c>
      <c r="Q63" s="86">
        <f t="shared" si="23"/>
        <v>0</v>
      </c>
      <c r="R63" s="86">
        <f t="shared" si="23"/>
        <v>0</v>
      </c>
      <c r="S63" s="86">
        <f t="shared" si="23"/>
        <v>0</v>
      </c>
      <c r="T63" s="86">
        <f t="shared" si="23"/>
        <v>0</v>
      </c>
      <c r="U63" s="86">
        <f t="shared" si="23"/>
        <v>0</v>
      </c>
      <c r="V63" s="86">
        <f t="shared" si="23"/>
        <v>0</v>
      </c>
      <c r="W63" s="86">
        <f t="shared" si="23"/>
        <v>0</v>
      </c>
      <c r="X63" s="86">
        <f t="shared" si="23"/>
        <v>0</v>
      </c>
      <c r="Y63" s="86">
        <f t="shared" si="23"/>
        <v>0</v>
      </c>
      <c r="Z63" s="86">
        <f t="shared" si="23"/>
        <v>0</v>
      </c>
      <c r="AA63" s="86">
        <f t="shared" si="23"/>
        <v>0</v>
      </c>
      <c r="AB63" s="86">
        <f t="shared" si="23"/>
        <v>0</v>
      </c>
      <c r="AC63" s="87">
        <f t="shared" si="18"/>
        <v>0</v>
      </c>
      <c r="AD63" s="87">
        <f t="shared" si="19"/>
        <v>0</v>
      </c>
      <c r="AE63" s="87">
        <f t="shared" si="20"/>
        <v>0</v>
      </c>
      <c r="AF63" s="88" t="e">
        <f t="shared" si="21"/>
        <v>#DIV/0!</v>
      </c>
      <c r="AG63" s="89"/>
      <c r="AH63" s="90"/>
      <c r="AI63" s="90"/>
    </row>
    <row r="64" spans="1:35" ht="41.25" customHeight="1" hidden="1">
      <c r="A64" s="91" t="s">
        <v>109</v>
      </c>
      <c r="B64" s="92" t="s">
        <v>110</v>
      </c>
      <c r="C64" s="120" t="s">
        <v>165</v>
      </c>
      <c r="D64" s="94" t="s">
        <v>166</v>
      </c>
      <c r="E64" s="95"/>
      <c r="F64" s="95"/>
      <c r="G64" s="95">
        <f>E64*F64</f>
        <v>0</v>
      </c>
      <c r="H64" s="95"/>
      <c r="I64" s="95"/>
      <c r="J64" s="95">
        <f>H64*I64</f>
        <v>0</v>
      </c>
      <c r="K64" s="95"/>
      <c r="L64" s="95"/>
      <c r="M64" s="95">
        <f>K64*L64</f>
        <v>0</v>
      </c>
      <c r="N64" s="95"/>
      <c r="O64" s="95"/>
      <c r="P64" s="95">
        <f>N64*O64</f>
        <v>0</v>
      </c>
      <c r="Q64" s="95"/>
      <c r="R64" s="95"/>
      <c r="S64" s="95">
        <f>Q64*R64</f>
        <v>0</v>
      </c>
      <c r="T64" s="95"/>
      <c r="U64" s="95"/>
      <c r="V64" s="95">
        <f>T64*U64</f>
        <v>0</v>
      </c>
      <c r="W64" s="95"/>
      <c r="X64" s="95"/>
      <c r="Y64" s="95">
        <f>W64*X64</f>
        <v>0</v>
      </c>
      <c r="Z64" s="95"/>
      <c r="AA64" s="95"/>
      <c r="AB64" s="95">
        <f>Z64*AA64</f>
        <v>0</v>
      </c>
      <c r="AC64" s="98">
        <f t="shared" si="18"/>
        <v>0</v>
      </c>
      <c r="AD64" s="98">
        <f t="shared" si="19"/>
        <v>0</v>
      </c>
      <c r="AE64" s="98">
        <f t="shared" si="20"/>
        <v>0</v>
      </c>
      <c r="AF64" s="99" t="e">
        <f t="shared" si="21"/>
        <v>#DIV/0!</v>
      </c>
      <c r="AG64" s="101"/>
      <c r="AH64" s="82"/>
      <c r="AI64" s="82"/>
    </row>
    <row r="65" spans="1:35" ht="41.25" customHeight="1" hidden="1">
      <c r="A65" s="91" t="s">
        <v>109</v>
      </c>
      <c r="B65" s="92" t="s">
        <v>113</v>
      </c>
      <c r="C65" s="120" t="s">
        <v>167</v>
      </c>
      <c r="D65" s="94" t="s">
        <v>166</v>
      </c>
      <c r="E65" s="95"/>
      <c r="F65" s="95"/>
      <c r="G65" s="95">
        <f>E65*F65</f>
        <v>0</v>
      </c>
      <c r="H65" s="95"/>
      <c r="I65" s="95"/>
      <c r="J65" s="95">
        <f>H65*I65</f>
        <v>0</v>
      </c>
      <c r="K65" s="95"/>
      <c r="L65" s="95"/>
      <c r="M65" s="95">
        <f>K65*L65</f>
        <v>0</v>
      </c>
      <c r="N65" s="95"/>
      <c r="O65" s="95"/>
      <c r="P65" s="95">
        <f>N65*O65</f>
        <v>0</v>
      </c>
      <c r="Q65" s="95"/>
      <c r="R65" s="95"/>
      <c r="S65" s="95">
        <f>Q65*R65</f>
        <v>0</v>
      </c>
      <c r="T65" s="95"/>
      <c r="U65" s="95"/>
      <c r="V65" s="95">
        <f>T65*U65</f>
        <v>0</v>
      </c>
      <c r="W65" s="95"/>
      <c r="X65" s="95"/>
      <c r="Y65" s="95">
        <f>W65*X65</f>
        <v>0</v>
      </c>
      <c r="Z65" s="95"/>
      <c r="AA65" s="95"/>
      <c r="AB65" s="95">
        <f>Z65*AA65</f>
        <v>0</v>
      </c>
      <c r="AC65" s="98">
        <f t="shared" si="18"/>
        <v>0</v>
      </c>
      <c r="AD65" s="98">
        <f t="shared" si="19"/>
        <v>0</v>
      </c>
      <c r="AE65" s="98">
        <f t="shared" si="20"/>
        <v>0</v>
      </c>
      <c r="AF65" s="99" t="e">
        <f t="shared" si="21"/>
        <v>#DIV/0!</v>
      </c>
      <c r="AG65" s="101"/>
      <c r="AH65" s="82"/>
      <c r="AI65" s="82"/>
    </row>
    <row r="66" spans="1:35" ht="40.5" customHeight="1" hidden="1">
      <c r="A66" s="91" t="s">
        <v>109</v>
      </c>
      <c r="B66" s="92" t="s">
        <v>115</v>
      </c>
      <c r="C66" s="120" t="s">
        <v>168</v>
      </c>
      <c r="D66" s="94" t="s">
        <v>166</v>
      </c>
      <c r="E66" s="95"/>
      <c r="F66" s="95"/>
      <c r="G66" s="95">
        <f>E66*F66</f>
        <v>0</v>
      </c>
      <c r="H66" s="95"/>
      <c r="I66" s="95"/>
      <c r="J66" s="95">
        <f>H66*I66</f>
        <v>0</v>
      </c>
      <c r="K66" s="95"/>
      <c r="L66" s="95"/>
      <c r="M66" s="95">
        <f>K66*L66</f>
        <v>0</v>
      </c>
      <c r="N66" s="95"/>
      <c r="O66" s="95"/>
      <c r="P66" s="95">
        <f>N66*O66</f>
        <v>0</v>
      </c>
      <c r="Q66" s="95"/>
      <c r="R66" s="95"/>
      <c r="S66" s="95">
        <f>Q66*R66</f>
        <v>0</v>
      </c>
      <c r="T66" s="95"/>
      <c r="U66" s="95"/>
      <c r="V66" s="95">
        <f>T66*U66</f>
        <v>0</v>
      </c>
      <c r="W66" s="95"/>
      <c r="X66" s="95"/>
      <c r="Y66" s="95">
        <f>W66*X66</f>
        <v>0</v>
      </c>
      <c r="Z66" s="95"/>
      <c r="AA66" s="95"/>
      <c r="AB66" s="95">
        <f>Z66*AA66</f>
        <v>0</v>
      </c>
      <c r="AC66" s="98">
        <f t="shared" si="18"/>
        <v>0</v>
      </c>
      <c r="AD66" s="98">
        <f t="shared" si="19"/>
        <v>0</v>
      </c>
      <c r="AE66" s="98">
        <f t="shared" si="20"/>
        <v>0</v>
      </c>
      <c r="AF66" s="99" t="e">
        <f t="shared" si="21"/>
        <v>#DIV/0!</v>
      </c>
      <c r="AG66" s="101"/>
      <c r="AH66" s="82"/>
      <c r="AI66" s="82"/>
    </row>
    <row r="67" spans="1:35" ht="15.75" customHeight="1" hidden="1">
      <c r="A67" s="83" t="s">
        <v>106</v>
      </c>
      <c r="B67" s="84" t="s">
        <v>169</v>
      </c>
      <c r="C67" s="85" t="s">
        <v>170</v>
      </c>
      <c r="D67" s="83"/>
      <c r="E67" s="86">
        <f aca="true" t="shared" si="24" ref="E67:AB67">SUM(E68:E70)</f>
        <v>0</v>
      </c>
      <c r="F67" s="86">
        <f t="shared" si="24"/>
        <v>0</v>
      </c>
      <c r="G67" s="86">
        <f t="shared" si="24"/>
        <v>0</v>
      </c>
      <c r="H67" s="86">
        <f t="shared" si="24"/>
        <v>0</v>
      </c>
      <c r="I67" s="86">
        <f t="shared" si="24"/>
        <v>0</v>
      </c>
      <c r="J67" s="86">
        <f t="shared" si="24"/>
        <v>0</v>
      </c>
      <c r="K67" s="86">
        <f t="shared" si="24"/>
        <v>0</v>
      </c>
      <c r="L67" s="86">
        <f t="shared" si="24"/>
        <v>0</v>
      </c>
      <c r="M67" s="86">
        <f t="shared" si="24"/>
        <v>0</v>
      </c>
      <c r="N67" s="86">
        <f t="shared" si="24"/>
        <v>0</v>
      </c>
      <c r="O67" s="86">
        <f t="shared" si="24"/>
        <v>0</v>
      </c>
      <c r="P67" s="86">
        <f t="shared" si="24"/>
        <v>0</v>
      </c>
      <c r="Q67" s="86">
        <f t="shared" si="24"/>
        <v>0</v>
      </c>
      <c r="R67" s="86">
        <f t="shared" si="24"/>
        <v>0</v>
      </c>
      <c r="S67" s="86">
        <f t="shared" si="24"/>
        <v>0</v>
      </c>
      <c r="T67" s="86">
        <f t="shared" si="24"/>
        <v>0</v>
      </c>
      <c r="U67" s="86">
        <f t="shared" si="24"/>
        <v>0</v>
      </c>
      <c r="V67" s="86">
        <f t="shared" si="24"/>
        <v>0</v>
      </c>
      <c r="W67" s="86">
        <f t="shared" si="24"/>
        <v>0</v>
      </c>
      <c r="X67" s="86">
        <f t="shared" si="24"/>
        <v>0</v>
      </c>
      <c r="Y67" s="86">
        <f t="shared" si="24"/>
        <v>0</v>
      </c>
      <c r="Z67" s="86">
        <f t="shared" si="24"/>
        <v>0</v>
      </c>
      <c r="AA67" s="86">
        <f t="shared" si="24"/>
        <v>0</v>
      </c>
      <c r="AB67" s="86">
        <f t="shared" si="24"/>
        <v>0</v>
      </c>
      <c r="AC67" s="87">
        <f t="shared" si="18"/>
        <v>0</v>
      </c>
      <c r="AD67" s="87">
        <f t="shared" si="19"/>
        <v>0</v>
      </c>
      <c r="AE67" s="87">
        <f t="shared" si="20"/>
        <v>0</v>
      </c>
      <c r="AF67" s="88" t="e">
        <f t="shared" si="21"/>
        <v>#DIV/0!</v>
      </c>
      <c r="AG67" s="89"/>
      <c r="AH67" s="90"/>
      <c r="AI67" s="90"/>
    </row>
    <row r="68" spans="1:35" ht="30" customHeight="1" hidden="1">
      <c r="A68" s="91" t="s">
        <v>109</v>
      </c>
      <c r="B68" s="92" t="s">
        <v>110</v>
      </c>
      <c r="C68" s="93" t="s">
        <v>171</v>
      </c>
      <c r="D68" s="94" t="s">
        <v>162</v>
      </c>
      <c r="E68" s="95"/>
      <c r="F68" s="95"/>
      <c r="G68" s="95">
        <f>E68*F68</f>
        <v>0</v>
      </c>
      <c r="H68" s="95"/>
      <c r="I68" s="95"/>
      <c r="J68" s="95">
        <f>H68*I68</f>
        <v>0</v>
      </c>
      <c r="K68" s="95"/>
      <c r="L68" s="95"/>
      <c r="M68" s="95">
        <f>K68*L68</f>
        <v>0</v>
      </c>
      <c r="N68" s="95"/>
      <c r="O68" s="95"/>
      <c r="P68" s="95">
        <f>N68*O68</f>
        <v>0</v>
      </c>
      <c r="Q68" s="95"/>
      <c r="R68" s="95"/>
      <c r="S68" s="95">
        <f>Q68*R68</f>
        <v>0</v>
      </c>
      <c r="T68" s="95"/>
      <c r="U68" s="95"/>
      <c r="V68" s="95">
        <f>T68*U68</f>
        <v>0</v>
      </c>
      <c r="W68" s="95"/>
      <c r="X68" s="95"/>
      <c r="Y68" s="95">
        <f>W68*X68</f>
        <v>0</v>
      </c>
      <c r="Z68" s="95"/>
      <c r="AA68" s="95"/>
      <c r="AB68" s="95">
        <f>Z68*AA68</f>
        <v>0</v>
      </c>
      <c r="AC68" s="98">
        <f t="shared" si="18"/>
        <v>0</v>
      </c>
      <c r="AD68" s="98">
        <f t="shared" si="19"/>
        <v>0</v>
      </c>
      <c r="AE68" s="98">
        <f t="shared" si="20"/>
        <v>0</v>
      </c>
      <c r="AF68" s="99" t="e">
        <f t="shared" si="21"/>
        <v>#DIV/0!</v>
      </c>
      <c r="AG68" s="101"/>
      <c r="AH68" s="82"/>
      <c r="AI68" s="82"/>
    </row>
    <row r="69" spans="1:35" ht="30" customHeight="1" hidden="1">
      <c r="A69" s="91" t="s">
        <v>109</v>
      </c>
      <c r="B69" s="92" t="s">
        <v>113</v>
      </c>
      <c r="C69" s="93" t="s">
        <v>171</v>
      </c>
      <c r="D69" s="94" t="s">
        <v>162</v>
      </c>
      <c r="E69" s="95"/>
      <c r="F69" s="95"/>
      <c r="G69" s="95">
        <f>E69*F69</f>
        <v>0</v>
      </c>
      <c r="H69" s="95"/>
      <c r="I69" s="95"/>
      <c r="J69" s="95">
        <f>H69*I69</f>
        <v>0</v>
      </c>
      <c r="K69" s="95"/>
      <c r="L69" s="95"/>
      <c r="M69" s="95">
        <f>K69*L69</f>
        <v>0</v>
      </c>
      <c r="N69" s="95"/>
      <c r="O69" s="95"/>
      <c r="P69" s="95">
        <f>N69*O69</f>
        <v>0</v>
      </c>
      <c r="Q69" s="95"/>
      <c r="R69" s="95"/>
      <c r="S69" s="95">
        <f>Q69*R69</f>
        <v>0</v>
      </c>
      <c r="T69" s="95"/>
      <c r="U69" s="95"/>
      <c r="V69" s="95">
        <f>T69*U69</f>
        <v>0</v>
      </c>
      <c r="W69" s="95"/>
      <c r="X69" s="95"/>
      <c r="Y69" s="95">
        <f>W69*X69</f>
        <v>0</v>
      </c>
      <c r="Z69" s="95"/>
      <c r="AA69" s="95"/>
      <c r="AB69" s="95">
        <f>Z69*AA69</f>
        <v>0</v>
      </c>
      <c r="AC69" s="98">
        <f t="shared" si="18"/>
        <v>0</v>
      </c>
      <c r="AD69" s="98">
        <f t="shared" si="19"/>
        <v>0</v>
      </c>
      <c r="AE69" s="98">
        <f t="shared" si="20"/>
        <v>0</v>
      </c>
      <c r="AF69" s="99" t="e">
        <f t="shared" si="21"/>
        <v>#DIV/0!</v>
      </c>
      <c r="AG69" s="101"/>
      <c r="AH69" s="82"/>
      <c r="AI69" s="82"/>
    </row>
    <row r="70" spans="1:35" ht="30" customHeight="1" hidden="1">
      <c r="A70" s="91" t="s">
        <v>109</v>
      </c>
      <c r="B70" s="92" t="s">
        <v>115</v>
      </c>
      <c r="C70" s="93" t="s">
        <v>171</v>
      </c>
      <c r="D70" s="94" t="s">
        <v>162</v>
      </c>
      <c r="E70" s="95"/>
      <c r="F70" s="95"/>
      <c r="G70" s="95">
        <f>E70*F70</f>
        <v>0</v>
      </c>
      <c r="H70" s="95"/>
      <c r="I70" s="95"/>
      <c r="J70" s="95">
        <f>H70*I70</f>
        <v>0</v>
      </c>
      <c r="K70" s="95"/>
      <c r="L70" s="95"/>
      <c r="M70" s="95">
        <f>K70*L70</f>
        <v>0</v>
      </c>
      <c r="N70" s="95"/>
      <c r="O70" s="95"/>
      <c r="P70" s="95">
        <f>N70*O70</f>
        <v>0</v>
      </c>
      <c r="Q70" s="95"/>
      <c r="R70" s="95"/>
      <c r="S70" s="95">
        <f>Q70*R70</f>
        <v>0</v>
      </c>
      <c r="T70" s="95"/>
      <c r="U70" s="95"/>
      <c r="V70" s="95">
        <f>T70*U70</f>
        <v>0</v>
      </c>
      <c r="W70" s="95"/>
      <c r="X70" s="95"/>
      <c r="Y70" s="95">
        <f>W70*X70</f>
        <v>0</v>
      </c>
      <c r="Z70" s="95"/>
      <c r="AA70" s="95"/>
      <c r="AB70" s="95">
        <f>Z70*AA70</f>
        <v>0</v>
      </c>
      <c r="AC70" s="98">
        <f t="shared" si="18"/>
        <v>0</v>
      </c>
      <c r="AD70" s="98">
        <f t="shared" si="19"/>
        <v>0</v>
      </c>
      <c r="AE70" s="98">
        <f t="shared" si="20"/>
        <v>0</v>
      </c>
      <c r="AF70" s="99" t="e">
        <f t="shared" si="21"/>
        <v>#DIV/0!</v>
      </c>
      <c r="AG70" s="101"/>
      <c r="AH70" s="82"/>
      <c r="AI70" s="82"/>
    </row>
    <row r="71" spans="1:35" ht="15.75" customHeight="1" hidden="1">
      <c r="A71" s="83" t="s">
        <v>106</v>
      </c>
      <c r="B71" s="84" t="s">
        <v>172</v>
      </c>
      <c r="C71" s="85" t="s">
        <v>173</v>
      </c>
      <c r="D71" s="83"/>
      <c r="E71" s="86">
        <f aca="true" t="shared" si="25" ref="E71:AB71">SUM(E72:E74)</f>
        <v>0</v>
      </c>
      <c r="F71" s="86">
        <f t="shared" si="25"/>
        <v>0</v>
      </c>
      <c r="G71" s="86">
        <f t="shared" si="25"/>
        <v>0</v>
      </c>
      <c r="H71" s="86">
        <f t="shared" si="25"/>
        <v>0</v>
      </c>
      <c r="I71" s="86">
        <f t="shared" si="25"/>
        <v>0</v>
      </c>
      <c r="J71" s="86">
        <f t="shared" si="25"/>
        <v>0</v>
      </c>
      <c r="K71" s="86">
        <f t="shared" si="25"/>
        <v>0</v>
      </c>
      <c r="L71" s="86">
        <f t="shared" si="25"/>
        <v>0</v>
      </c>
      <c r="M71" s="86">
        <f t="shared" si="25"/>
        <v>0</v>
      </c>
      <c r="N71" s="86">
        <f t="shared" si="25"/>
        <v>0</v>
      </c>
      <c r="O71" s="86">
        <f t="shared" si="25"/>
        <v>0</v>
      </c>
      <c r="P71" s="86">
        <f t="shared" si="25"/>
        <v>0</v>
      </c>
      <c r="Q71" s="86">
        <f t="shared" si="25"/>
        <v>0</v>
      </c>
      <c r="R71" s="86">
        <f t="shared" si="25"/>
        <v>0</v>
      </c>
      <c r="S71" s="86">
        <f t="shared" si="25"/>
        <v>0</v>
      </c>
      <c r="T71" s="86">
        <f t="shared" si="25"/>
        <v>0</v>
      </c>
      <c r="U71" s="86">
        <f t="shared" si="25"/>
        <v>0</v>
      </c>
      <c r="V71" s="86">
        <f t="shared" si="25"/>
        <v>0</v>
      </c>
      <c r="W71" s="86">
        <f t="shared" si="25"/>
        <v>0</v>
      </c>
      <c r="X71" s="86">
        <f t="shared" si="25"/>
        <v>0</v>
      </c>
      <c r="Y71" s="86">
        <f t="shared" si="25"/>
        <v>0</v>
      </c>
      <c r="Z71" s="86">
        <f t="shared" si="25"/>
        <v>0</v>
      </c>
      <c r="AA71" s="86">
        <f t="shared" si="25"/>
        <v>0</v>
      </c>
      <c r="AB71" s="86">
        <f t="shared" si="25"/>
        <v>0</v>
      </c>
      <c r="AC71" s="87">
        <f t="shared" si="18"/>
        <v>0</v>
      </c>
      <c r="AD71" s="87">
        <f t="shared" si="19"/>
        <v>0</v>
      </c>
      <c r="AE71" s="87">
        <f t="shared" si="20"/>
        <v>0</v>
      </c>
      <c r="AF71" s="88" t="e">
        <f t="shared" si="21"/>
        <v>#DIV/0!</v>
      </c>
      <c r="AG71" s="89"/>
      <c r="AH71" s="90"/>
      <c r="AI71" s="90"/>
    </row>
    <row r="72" spans="1:35" ht="30" customHeight="1" hidden="1">
      <c r="A72" s="91" t="s">
        <v>109</v>
      </c>
      <c r="B72" s="92" t="s">
        <v>110</v>
      </c>
      <c r="C72" s="93" t="s">
        <v>171</v>
      </c>
      <c r="D72" s="94" t="s">
        <v>162</v>
      </c>
      <c r="E72" s="95"/>
      <c r="F72" s="95"/>
      <c r="G72" s="95">
        <f>E72*F72</f>
        <v>0</v>
      </c>
      <c r="H72" s="95"/>
      <c r="I72" s="95"/>
      <c r="J72" s="95">
        <f>H72*I72</f>
        <v>0</v>
      </c>
      <c r="K72" s="95"/>
      <c r="L72" s="95"/>
      <c r="M72" s="95">
        <f>K72*L72</f>
        <v>0</v>
      </c>
      <c r="N72" s="95"/>
      <c r="O72" s="95"/>
      <c r="P72" s="95">
        <f>N72*O72</f>
        <v>0</v>
      </c>
      <c r="Q72" s="95"/>
      <c r="R72" s="95"/>
      <c r="S72" s="95">
        <f>Q72*R72</f>
        <v>0</v>
      </c>
      <c r="T72" s="95"/>
      <c r="U72" s="95"/>
      <c r="V72" s="95">
        <f>T72*U72</f>
        <v>0</v>
      </c>
      <c r="W72" s="95"/>
      <c r="X72" s="95"/>
      <c r="Y72" s="95">
        <f>W72*X72</f>
        <v>0</v>
      </c>
      <c r="Z72" s="95"/>
      <c r="AA72" s="95"/>
      <c r="AB72" s="95">
        <f>Z72*AA72</f>
        <v>0</v>
      </c>
      <c r="AC72" s="98">
        <f t="shared" si="18"/>
        <v>0</v>
      </c>
      <c r="AD72" s="98">
        <f t="shared" si="19"/>
        <v>0</v>
      </c>
      <c r="AE72" s="98">
        <f t="shared" si="20"/>
        <v>0</v>
      </c>
      <c r="AF72" s="99" t="e">
        <f t="shared" si="21"/>
        <v>#DIV/0!</v>
      </c>
      <c r="AG72" s="101"/>
      <c r="AH72" s="82"/>
      <c r="AI72" s="82"/>
    </row>
    <row r="73" spans="1:35" ht="30" customHeight="1" hidden="1">
      <c r="A73" s="91" t="s">
        <v>109</v>
      </c>
      <c r="B73" s="92" t="s">
        <v>113</v>
      </c>
      <c r="C73" s="93" t="s">
        <v>171</v>
      </c>
      <c r="D73" s="94" t="s">
        <v>162</v>
      </c>
      <c r="E73" s="95"/>
      <c r="F73" s="95"/>
      <c r="G73" s="95">
        <f>E73*F73</f>
        <v>0</v>
      </c>
      <c r="H73" s="95"/>
      <c r="I73" s="95"/>
      <c r="J73" s="95">
        <f>H73*I73</f>
        <v>0</v>
      </c>
      <c r="K73" s="95"/>
      <c r="L73" s="95"/>
      <c r="M73" s="95">
        <f>K73*L73</f>
        <v>0</v>
      </c>
      <c r="N73" s="95"/>
      <c r="O73" s="95"/>
      <c r="P73" s="95">
        <f>N73*O73</f>
        <v>0</v>
      </c>
      <c r="Q73" s="95"/>
      <c r="R73" s="95"/>
      <c r="S73" s="95">
        <f>Q73*R73</f>
        <v>0</v>
      </c>
      <c r="T73" s="95"/>
      <c r="U73" s="95"/>
      <c r="V73" s="95">
        <f>T73*U73</f>
        <v>0</v>
      </c>
      <c r="W73" s="95"/>
      <c r="X73" s="95"/>
      <c r="Y73" s="95">
        <f>W73*X73</f>
        <v>0</v>
      </c>
      <c r="Z73" s="95"/>
      <c r="AA73" s="95"/>
      <c r="AB73" s="95">
        <f>Z73*AA73</f>
        <v>0</v>
      </c>
      <c r="AC73" s="98">
        <f t="shared" si="18"/>
        <v>0</v>
      </c>
      <c r="AD73" s="98">
        <f t="shared" si="19"/>
        <v>0</v>
      </c>
      <c r="AE73" s="98">
        <f t="shared" si="20"/>
        <v>0</v>
      </c>
      <c r="AF73" s="99" t="e">
        <f t="shared" si="21"/>
        <v>#DIV/0!</v>
      </c>
      <c r="AG73" s="101"/>
      <c r="AH73" s="82"/>
      <c r="AI73" s="82"/>
    </row>
    <row r="74" spans="1:35" ht="30" customHeight="1" hidden="1">
      <c r="A74" s="91" t="s">
        <v>109</v>
      </c>
      <c r="B74" s="92" t="s">
        <v>115</v>
      </c>
      <c r="C74" s="93" t="s">
        <v>171</v>
      </c>
      <c r="D74" s="94" t="s">
        <v>162</v>
      </c>
      <c r="E74" s="95"/>
      <c r="F74" s="95"/>
      <c r="G74" s="95">
        <f>E74*F74</f>
        <v>0</v>
      </c>
      <c r="H74" s="95"/>
      <c r="I74" s="95"/>
      <c r="J74" s="95">
        <f>H74*I74</f>
        <v>0</v>
      </c>
      <c r="K74" s="95"/>
      <c r="L74" s="95"/>
      <c r="M74" s="95">
        <f>K74*L74</f>
        <v>0</v>
      </c>
      <c r="N74" s="95"/>
      <c r="O74" s="95"/>
      <c r="P74" s="95">
        <f>N74*O74</f>
        <v>0</v>
      </c>
      <c r="Q74" s="95"/>
      <c r="R74" s="95"/>
      <c r="S74" s="95">
        <f>Q74*R74</f>
        <v>0</v>
      </c>
      <c r="T74" s="95"/>
      <c r="U74" s="95"/>
      <c r="V74" s="95">
        <f>T74*U74</f>
        <v>0</v>
      </c>
      <c r="W74" s="95"/>
      <c r="X74" s="95"/>
      <c r="Y74" s="95">
        <f>W74*X74</f>
        <v>0</v>
      </c>
      <c r="Z74" s="95"/>
      <c r="AA74" s="95"/>
      <c r="AB74" s="95">
        <f>Z74*AA74</f>
        <v>0</v>
      </c>
      <c r="AC74" s="98">
        <f t="shared" si="18"/>
        <v>0</v>
      </c>
      <c r="AD74" s="98">
        <f t="shared" si="19"/>
        <v>0</v>
      </c>
      <c r="AE74" s="98">
        <f t="shared" si="20"/>
        <v>0</v>
      </c>
      <c r="AF74" s="99" t="e">
        <f t="shared" si="21"/>
        <v>#DIV/0!</v>
      </c>
      <c r="AG74" s="101"/>
      <c r="AH74" s="82"/>
      <c r="AI74" s="82"/>
    </row>
    <row r="75" spans="1:35" ht="15.75" customHeight="1">
      <c r="A75" s="102" t="s">
        <v>174</v>
      </c>
      <c r="B75" s="103"/>
      <c r="C75" s="114"/>
      <c r="D75" s="115"/>
      <c r="E75" s="106">
        <f aca="true" t="shared" si="26" ref="E75:AD75">E71+E67+E63+E59+E55</f>
        <v>0</v>
      </c>
      <c r="F75" s="106">
        <f t="shared" si="26"/>
        <v>0</v>
      </c>
      <c r="G75" s="106">
        <f t="shared" si="26"/>
        <v>8400</v>
      </c>
      <c r="H75" s="106">
        <f t="shared" si="26"/>
        <v>0</v>
      </c>
      <c r="I75" s="106">
        <f t="shared" si="26"/>
        <v>0</v>
      </c>
      <c r="J75" s="106">
        <f t="shared" si="26"/>
        <v>8400</v>
      </c>
      <c r="K75" s="106">
        <f t="shared" si="26"/>
        <v>0</v>
      </c>
      <c r="L75" s="106">
        <f t="shared" si="26"/>
        <v>0</v>
      </c>
      <c r="M75" s="106">
        <f t="shared" si="26"/>
        <v>0</v>
      </c>
      <c r="N75" s="106">
        <f t="shared" si="26"/>
        <v>0</v>
      </c>
      <c r="O75" s="106">
        <f t="shared" si="26"/>
        <v>0</v>
      </c>
      <c r="P75" s="106">
        <f t="shared" si="26"/>
        <v>0</v>
      </c>
      <c r="Q75" s="106">
        <f t="shared" si="26"/>
        <v>0</v>
      </c>
      <c r="R75" s="106">
        <f t="shared" si="26"/>
        <v>0</v>
      </c>
      <c r="S75" s="106">
        <f t="shared" si="26"/>
        <v>0</v>
      </c>
      <c r="T75" s="106">
        <f t="shared" si="26"/>
        <v>0</v>
      </c>
      <c r="U75" s="106">
        <f t="shared" si="26"/>
        <v>0</v>
      </c>
      <c r="V75" s="106">
        <f t="shared" si="26"/>
        <v>0</v>
      </c>
      <c r="W75" s="106">
        <f t="shared" si="26"/>
        <v>0</v>
      </c>
      <c r="X75" s="106">
        <f t="shared" si="26"/>
        <v>0</v>
      </c>
      <c r="Y75" s="106">
        <f t="shared" si="26"/>
        <v>0</v>
      </c>
      <c r="Z75" s="106">
        <f t="shared" si="26"/>
        <v>0</v>
      </c>
      <c r="AA75" s="106">
        <f t="shared" si="26"/>
        <v>0</v>
      </c>
      <c r="AB75" s="106">
        <f t="shared" si="26"/>
        <v>0</v>
      </c>
      <c r="AC75" s="106">
        <f t="shared" si="26"/>
        <v>8400</v>
      </c>
      <c r="AD75" s="106">
        <f t="shared" si="26"/>
        <v>8400</v>
      </c>
      <c r="AE75" s="106">
        <f t="shared" si="20"/>
        <v>0</v>
      </c>
      <c r="AF75" s="107">
        <f t="shared" si="21"/>
        <v>0</v>
      </c>
      <c r="AG75" s="108"/>
      <c r="AH75" s="82"/>
      <c r="AI75" s="82"/>
    </row>
    <row r="76" spans="1:35" ht="15.75" customHeight="1">
      <c r="A76" s="109" t="s">
        <v>104</v>
      </c>
      <c r="B76" s="121" t="s">
        <v>29</v>
      </c>
      <c r="C76" s="110" t="s">
        <v>175</v>
      </c>
      <c r="D76" s="111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9"/>
      <c r="AD76" s="79"/>
      <c r="AE76" s="79">
        <f t="shared" si="20"/>
        <v>0</v>
      </c>
      <c r="AF76" s="80" t="e">
        <f t="shared" si="21"/>
        <v>#DIV/0!</v>
      </c>
      <c r="AG76" s="81"/>
      <c r="AH76" s="82"/>
      <c r="AI76" s="82"/>
    </row>
    <row r="77" spans="1:35" ht="48" customHeight="1" hidden="1">
      <c r="A77" s="83" t="s">
        <v>106</v>
      </c>
      <c r="B77" s="84" t="s">
        <v>176</v>
      </c>
      <c r="C77" s="85" t="s">
        <v>177</v>
      </c>
      <c r="D77" s="83"/>
      <c r="E77" s="86">
        <f aca="true" t="shared" si="27" ref="E77:AB77">SUM(E78:E80)</f>
        <v>0</v>
      </c>
      <c r="F77" s="86">
        <f t="shared" si="27"/>
        <v>0</v>
      </c>
      <c r="G77" s="86">
        <f t="shared" si="27"/>
        <v>0</v>
      </c>
      <c r="H77" s="86">
        <f t="shared" si="27"/>
        <v>0</v>
      </c>
      <c r="I77" s="86">
        <f t="shared" si="27"/>
        <v>0</v>
      </c>
      <c r="J77" s="86">
        <f t="shared" si="27"/>
        <v>0</v>
      </c>
      <c r="K77" s="86">
        <f t="shared" si="27"/>
        <v>0</v>
      </c>
      <c r="L77" s="86">
        <f t="shared" si="27"/>
        <v>0</v>
      </c>
      <c r="M77" s="86">
        <f t="shared" si="27"/>
        <v>0</v>
      </c>
      <c r="N77" s="86">
        <f t="shared" si="27"/>
        <v>0</v>
      </c>
      <c r="O77" s="86">
        <f t="shared" si="27"/>
        <v>0</v>
      </c>
      <c r="P77" s="86">
        <f t="shared" si="27"/>
        <v>0</v>
      </c>
      <c r="Q77" s="86">
        <f t="shared" si="27"/>
        <v>0</v>
      </c>
      <c r="R77" s="86">
        <f t="shared" si="27"/>
        <v>0</v>
      </c>
      <c r="S77" s="86">
        <f t="shared" si="27"/>
        <v>0</v>
      </c>
      <c r="T77" s="86">
        <f t="shared" si="27"/>
        <v>0</v>
      </c>
      <c r="U77" s="86">
        <f t="shared" si="27"/>
        <v>0</v>
      </c>
      <c r="V77" s="86">
        <f t="shared" si="27"/>
        <v>0</v>
      </c>
      <c r="W77" s="86">
        <f t="shared" si="27"/>
        <v>0</v>
      </c>
      <c r="X77" s="86">
        <f t="shared" si="27"/>
        <v>0</v>
      </c>
      <c r="Y77" s="86">
        <f t="shared" si="27"/>
        <v>0</v>
      </c>
      <c r="Z77" s="86">
        <f t="shared" si="27"/>
        <v>0</v>
      </c>
      <c r="AA77" s="86">
        <f t="shared" si="27"/>
        <v>0</v>
      </c>
      <c r="AB77" s="86">
        <f t="shared" si="27"/>
        <v>0</v>
      </c>
      <c r="AC77" s="87">
        <f>G77+M77+S77+Y77</f>
        <v>0</v>
      </c>
      <c r="AD77" s="87">
        <f>J77+P77+V77+AB77</f>
        <v>0</v>
      </c>
      <c r="AE77" s="87">
        <f t="shared" si="20"/>
        <v>0</v>
      </c>
      <c r="AF77" s="88" t="e">
        <f t="shared" si="21"/>
        <v>#DIV/0!</v>
      </c>
      <c r="AG77" s="89"/>
      <c r="AH77" s="90"/>
      <c r="AI77" s="90"/>
    </row>
    <row r="78" spans="1:35" ht="36" customHeight="1" hidden="1">
      <c r="A78" s="91" t="s">
        <v>109</v>
      </c>
      <c r="B78" s="92" t="s">
        <v>110</v>
      </c>
      <c r="C78" s="93" t="s">
        <v>178</v>
      </c>
      <c r="D78" s="94" t="s">
        <v>179</v>
      </c>
      <c r="E78" s="95"/>
      <c r="F78" s="95"/>
      <c r="G78" s="95">
        <f>E78*F78</f>
        <v>0</v>
      </c>
      <c r="H78" s="95"/>
      <c r="I78" s="95"/>
      <c r="J78" s="95">
        <f>H78*I78</f>
        <v>0</v>
      </c>
      <c r="K78" s="95"/>
      <c r="L78" s="95"/>
      <c r="M78" s="95">
        <f>K78*L78</f>
        <v>0</v>
      </c>
      <c r="N78" s="95"/>
      <c r="O78" s="95"/>
      <c r="P78" s="95">
        <f>N78*O78</f>
        <v>0</v>
      </c>
      <c r="Q78" s="95"/>
      <c r="R78" s="95"/>
      <c r="S78" s="95">
        <f>Q78*R78</f>
        <v>0</v>
      </c>
      <c r="T78" s="95"/>
      <c r="U78" s="95"/>
      <c r="V78" s="95">
        <f>T78*U78</f>
        <v>0</v>
      </c>
      <c r="W78" s="95"/>
      <c r="X78" s="95"/>
      <c r="Y78" s="95">
        <f>W78*X78</f>
        <v>0</v>
      </c>
      <c r="Z78" s="95"/>
      <c r="AA78" s="95"/>
      <c r="AB78" s="95">
        <f>Z78*AA78</f>
        <v>0</v>
      </c>
      <c r="AC78" s="98">
        <f>G78+M78+S78+Y78</f>
        <v>0</v>
      </c>
      <c r="AD78" s="98">
        <f>J78+P78+V78+AB78</f>
        <v>0</v>
      </c>
      <c r="AE78" s="98">
        <f t="shared" si="20"/>
        <v>0</v>
      </c>
      <c r="AF78" s="99" t="e">
        <f t="shared" si="21"/>
        <v>#DIV/0!</v>
      </c>
      <c r="AG78" s="101"/>
      <c r="AH78" s="82"/>
      <c r="AI78" s="82"/>
    </row>
    <row r="79" spans="1:35" ht="33.75" customHeight="1" hidden="1">
      <c r="A79" s="91" t="s">
        <v>109</v>
      </c>
      <c r="B79" s="92" t="s">
        <v>113</v>
      </c>
      <c r="C79" s="93" t="s">
        <v>178</v>
      </c>
      <c r="D79" s="94" t="s">
        <v>179</v>
      </c>
      <c r="E79" s="95"/>
      <c r="F79" s="95"/>
      <c r="G79" s="95">
        <f>E79*F79</f>
        <v>0</v>
      </c>
      <c r="H79" s="95"/>
      <c r="I79" s="95"/>
      <c r="J79" s="95">
        <f>H79*I79</f>
        <v>0</v>
      </c>
      <c r="K79" s="95"/>
      <c r="L79" s="95"/>
      <c r="M79" s="95">
        <f>K79*L79</f>
        <v>0</v>
      </c>
      <c r="N79" s="95"/>
      <c r="O79" s="95"/>
      <c r="P79" s="95">
        <f>N79*O79</f>
        <v>0</v>
      </c>
      <c r="Q79" s="95"/>
      <c r="R79" s="95"/>
      <c r="S79" s="95">
        <f>Q79*R79</f>
        <v>0</v>
      </c>
      <c r="T79" s="95"/>
      <c r="U79" s="95"/>
      <c r="V79" s="95">
        <f>T79*U79</f>
        <v>0</v>
      </c>
      <c r="W79" s="95"/>
      <c r="X79" s="95"/>
      <c r="Y79" s="95">
        <f>W79*X79</f>
        <v>0</v>
      </c>
      <c r="Z79" s="95"/>
      <c r="AA79" s="95"/>
      <c r="AB79" s="95">
        <f>Z79*AA79</f>
        <v>0</v>
      </c>
      <c r="AC79" s="98">
        <f>G79+M79+S79+Y79</f>
        <v>0</v>
      </c>
      <c r="AD79" s="98">
        <f>J79+P79+V79+AB79</f>
        <v>0</v>
      </c>
      <c r="AE79" s="98">
        <f t="shared" si="20"/>
        <v>0</v>
      </c>
      <c r="AF79" s="99" t="e">
        <f t="shared" si="21"/>
        <v>#DIV/0!</v>
      </c>
      <c r="AG79" s="101"/>
      <c r="AH79" s="82"/>
      <c r="AI79" s="82"/>
    </row>
    <row r="80" spans="1:35" ht="33" customHeight="1" hidden="1">
      <c r="A80" s="91" t="s">
        <v>109</v>
      </c>
      <c r="B80" s="92" t="s">
        <v>115</v>
      </c>
      <c r="C80" s="93" t="s">
        <v>178</v>
      </c>
      <c r="D80" s="94" t="s">
        <v>179</v>
      </c>
      <c r="E80" s="95"/>
      <c r="F80" s="95"/>
      <c r="G80" s="95">
        <f>E80*F80</f>
        <v>0</v>
      </c>
      <c r="H80" s="95"/>
      <c r="I80" s="95"/>
      <c r="J80" s="95">
        <f>H80*I80</f>
        <v>0</v>
      </c>
      <c r="K80" s="95"/>
      <c r="L80" s="95"/>
      <c r="M80" s="95">
        <f>K80*L80</f>
        <v>0</v>
      </c>
      <c r="N80" s="95"/>
      <c r="O80" s="95"/>
      <c r="P80" s="95">
        <f>N80*O80</f>
        <v>0</v>
      </c>
      <c r="Q80" s="95"/>
      <c r="R80" s="95"/>
      <c r="S80" s="95">
        <f>Q80*R80</f>
        <v>0</v>
      </c>
      <c r="T80" s="95"/>
      <c r="U80" s="95"/>
      <c r="V80" s="95">
        <f>T80*U80</f>
        <v>0</v>
      </c>
      <c r="W80" s="95"/>
      <c r="X80" s="95"/>
      <c r="Y80" s="95">
        <f>W80*X80</f>
        <v>0</v>
      </c>
      <c r="Z80" s="95"/>
      <c r="AA80" s="95"/>
      <c r="AB80" s="95">
        <f>Z80*AA80</f>
        <v>0</v>
      </c>
      <c r="AC80" s="98">
        <f>G80+M80+S80+Y80</f>
        <v>0</v>
      </c>
      <c r="AD80" s="98">
        <f>J80+P80+V80+AB80</f>
        <v>0</v>
      </c>
      <c r="AE80" s="98">
        <f t="shared" si="20"/>
        <v>0</v>
      </c>
      <c r="AF80" s="99" t="e">
        <f t="shared" si="21"/>
        <v>#DIV/0!</v>
      </c>
      <c r="AG80" s="101"/>
      <c r="AH80" s="82"/>
      <c r="AI80" s="82"/>
    </row>
    <row r="81" spans="1:35" ht="15.75" customHeight="1">
      <c r="A81" s="102" t="s">
        <v>180</v>
      </c>
      <c r="B81" s="103"/>
      <c r="C81" s="114"/>
      <c r="D81" s="115"/>
      <c r="E81" s="106">
        <f aca="true" t="shared" si="28" ref="E81:AB81">E77</f>
        <v>0</v>
      </c>
      <c r="F81" s="106">
        <f t="shared" si="28"/>
        <v>0</v>
      </c>
      <c r="G81" s="106">
        <f t="shared" si="28"/>
        <v>0</v>
      </c>
      <c r="H81" s="106">
        <f t="shared" si="28"/>
        <v>0</v>
      </c>
      <c r="I81" s="106">
        <f t="shared" si="28"/>
        <v>0</v>
      </c>
      <c r="J81" s="106">
        <f t="shared" si="28"/>
        <v>0</v>
      </c>
      <c r="K81" s="106">
        <f t="shared" si="28"/>
        <v>0</v>
      </c>
      <c r="L81" s="106">
        <f t="shared" si="28"/>
        <v>0</v>
      </c>
      <c r="M81" s="106">
        <f t="shared" si="28"/>
        <v>0</v>
      </c>
      <c r="N81" s="106">
        <f t="shared" si="28"/>
        <v>0</v>
      </c>
      <c r="O81" s="106">
        <f t="shared" si="28"/>
        <v>0</v>
      </c>
      <c r="P81" s="106">
        <f t="shared" si="28"/>
        <v>0</v>
      </c>
      <c r="Q81" s="106">
        <f t="shared" si="28"/>
        <v>0</v>
      </c>
      <c r="R81" s="106">
        <f t="shared" si="28"/>
        <v>0</v>
      </c>
      <c r="S81" s="106">
        <f t="shared" si="28"/>
        <v>0</v>
      </c>
      <c r="T81" s="106">
        <f t="shared" si="28"/>
        <v>0</v>
      </c>
      <c r="U81" s="106">
        <f t="shared" si="28"/>
        <v>0</v>
      </c>
      <c r="V81" s="106">
        <f t="shared" si="28"/>
        <v>0</v>
      </c>
      <c r="W81" s="106">
        <f t="shared" si="28"/>
        <v>0</v>
      </c>
      <c r="X81" s="106">
        <f t="shared" si="28"/>
        <v>0</v>
      </c>
      <c r="Y81" s="106">
        <f t="shared" si="28"/>
        <v>0</v>
      </c>
      <c r="Z81" s="106">
        <f t="shared" si="28"/>
        <v>0</v>
      </c>
      <c r="AA81" s="106">
        <f t="shared" si="28"/>
        <v>0</v>
      </c>
      <c r="AB81" s="106">
        <f t="shared" si="28"/>
        <v>0</v>
      </c>
      <c r="AC81" s="106">
        <f>G81+M81+S81+Y81</f>
        <v>0</v>
      </c>
      <c r="AD81" s="106">
        <f>J81+P81+V81+AB81</f>
        <v>0</v>
      </c>
      <c r="AE81" s="106">
        <f t="shared" si="20"/>
        <v>0</v>
      </c>
      <c r="AF81" s="107" t="e">
        <f t="shared" si="21"/>
        <v>#DIV/0!</v>
      </c>
      <c r="AG81" s="108"/>
      <c r="AH81" s="82"/>
      <c r="AI81" s="82"/>
    </row>
    <row r="82" spans="1:35" ht="15.75" customHeight="1">
      <c r="A82" s="109" t="s">
        <v>104</v>
      </c>
      <c r="B82" s="121" t="s">
        <v>30</v>
      </c>
      <c r="C82" s="110" t="s">
        <v>181</v>
      </c>
      <c r="D82" s="109"/>
      <c r="E82" s="122"/>
      <c r="F82" s="122"/>
      <c r="G82" s="122"/>
      <c r="H82" s="78"/>
      <c r="I82" s="78"/>
      <c r="J82" s="78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79"/>
      <c r="AD82" s="79"/>
      <c r="AE82" s="79"/>
      <c r="AF82" s="80"/>
      <c r="AG82" s="81"/>
      <c r="AH82" s="82"/>
      <c r="AI82" s="82"/>
    </row>
    <row r="83" spans="1:35" ht="24.75" customHeight="1">
      <c r="A83" s="83" t="s">
        <v>106</v>
      </c>
      <c r="B83" s="84" t="s">
        <v>182</v>
      </c>
      <c r="C83" s="123" t="s">
        <v>183</v>
      </c>
      <c r="D83" s="83"/>
      <c r="E83" s="86"/>
      <c r="F83" s="86"/>
      <c r="G83" s="86">
        <f aca="true" t="shared" si="29" ref="G83:AB83">SUM(G84:G86)</f>
        <v>999</v>
      </c>
      <c r="H83" s="86"/>
      <c r="I83" s="86"/>
      <c r="J83" s="86">
        <f t="shared" si="29"/>
        <v>955.68</v>
      </c>
      <c r="K83" s="86">
        <f t="shared" si="29"/>
        <v>0</v>
      </c>
      <c r="L83" s="86">
        <f t="shared" si="29"/>
        <v>0</v>
      </c>
      <c r="M83" s="86">
        <f t="shared" si="29"/>
        <v>0</v>
      </c>
      <c r="N83" s="86">
        <f t="shared" si="29"/>
        <v>0</v>
      </c>
      <c r="O83" s="86">
        <f t="shared" si="29"/>
        <v>0</v>
      </c>
      <c r="P83" s="86">
        <f t="shared" si="29"/>
        <v>0</v>
      </c>
      <c r="Q83" s="86">
        <f t="shared" si="29"/>
        <v>0</v>
      </c>
      <c r="R83" s="86">
        <f t="shared" si="29"/>
        <v>0</v>
      </c>
      <c r="S83" s="86">
        <f t="shared" si="29"/>
        <v>0</v>
      </c>
      <c r="T83" s="86">
        <f t="shared" si="29"/>
        <v>0</v>
      </c>
      <c r="U83" s="86">
        <f t="shared" si="29"/>
        <v>0</v>
      </c>
      <c r="V83" s="86">
        <f t="shared" si="29"/>
        <v>0</v>
      </c>
      <c r="W83" s="86">
        <f t="shared" si="29"/>
        <v>0</v>
      </c>
      <c r="X83" s="86">
        <f t="shared" si="29"/>
        <v>0</v>
      </c>
      <c r="Y83" s="86">
        <f t="shared" si="29"/>
        <v>0</v>
      </c>
      <c r="Z83" s="86">
        <f t="shared" si="29"/>
        <v>0</v>
      </c>
      <c r="AA83" s="86">
        <f t="shared" si="29"/>
        <v>0</v>
      </c>
      <c r="AB83" s="86">
        <f t="shared" si="29"/>
        <v>0</v>
      </c>
      <c r="AC83" s="87">
        <f aca="true" t="shared" si="30" ref="AC83:AC95">G83+M83+S83+Y83</f>
        <v>999</v>
      </c>
      <c r="AD83" s="87">
        <f aca="true" t="shared" si="31" ref="AD83:AD95">J83+P83+V83+AB83</f>
        <v>955.68</v>
      </c>
      <c r="AE83" s="87">
        <f aca="true" t="shared" si="32" ref="AE83:AE95">AC83-AD83</f>
        <v>43.32000000000005</v>
      </c>
      <c r="AF83" s="88">
        <f aca="true" t="shared" si="33" ref="AF83:AF95">AE83/AC83</f>
        <v>0.04336336336336341</v>
      </c>
      <c r="AG83" s="89"/>
      <c r="AH83" s="90"/>
      <c r="AI83" s="90"/>
    </row>
    <row r="84" spans="1:35" ht="24" customHeight="1">
      <c r="A84" s="91" t="s">
        <v>109</v>
      </c>
      <c r="B84" s="92" t="s">
        <v>110</v>
      </c>
      <c r="C84" s="93" t="s">
        <v>184</v>
      </c>
      <c r="D84" s="94" t="s">
        <v>131</v>
      </c>
      <c r="E84" s="95">
        <v>10</v>
      </c>
      <c r="F84" s="95">
        <v>99.9</v>
      </c>
      <c r="G84" s="95">
        <f>E84*F84</f>
        <v>999</v>
      </c>
      <c r="H84" s="96">
        <v>8</v>
      </c>
      <c r="I84" s="96">
        <f>J84/H84</f>
        <v>119.46</v>
      </c>
      <c r="J84" s="96">
        <v>955.68</v>
      </c>
      <c r="K84" s="95"/>
      <c r="L84" s="95"/>
      <c r="M84" s="95">
        <f>K84*L84</f>
        <v>0</v>
      </c>
      <c r="N84" s="95"/>
      <c r="O84" s="95"/>
      <c r="P84" s="95">
        <f>N84*O84</f>
        <v>0</v>
      </c>
      <c r="Q84" s="95"/>
      <c r="R84" s="95"/>
      <c r="S84" s="95">
        <f>Q84*R84</f>
        <v>0</v>
      </c>
      <c r="T84" s="95"/>
      <c r="U84" s="95"/>
      <c r="V84" s="95">
        <f>T84*U84</f>
        <v>0</v>
      </c>
      <c r="W84" s="95"/>
      <c r="X84" s="95"/>
      <c r="Y84" s="95">
        <f>W84*X84</f>
        <v>0</v>
      </c>
      <c r="Z84" s="95"/>
      <c r="AA84" s="95"/>
      <c r="AB84" s="95">
        <f>Z84*AA84</f>
        <v>0</v>
      </c>
      <c r="AC84" s="98">
        <f t="shared" si="30"/>
        <v>999</v>
      </c>
      <c r="AD84" s="98">
        <f t="shared" si="31"/>
        <v>955.68</v>
      </c>
      <c r="AE84" s="98">
        <f t="shared" si="32"/>
        <v>43.32000000000005</v>
      </c>
      <c r="AF84" s="99">
        <f t="shared" si="33"/>
        <v>0.04336336336336341</v>
      </c>
      <c r="AG84" s="119"/>
      <c r="AH84" s="82"/>
      <c r="AI84" s="82"/>
    </row>
    <row r="85" spans="1:35" ht="18.75" customHeight="1" hidden="1">
      <c r="A85" s="91" t="s">
        <v>109</v>
      </c>
      <c r="B85" s="92" t="s">
        <v>113</v>
      </c>
      <c r="C85" s="93" t="s">
        <v>185</v>
      </c>
      <c r="D85" s="94" t="s">
        <v>131</v>
      </c>
      <c r="E85" s="95"/>
      <c r="F85" s="95"/>
      <c r="G85" s="95">
        <f>E85*F85</f>
        <v>0</v>
      </c>
      <c r="H85" s="95"/>
      <c r="I85" s="95"/>
      <c r="J85" s="95">
        <f>H85*I85</f>
        <v>0</v>
      </c>
      <c r="K85" s="95"/>
      <c r="L85" s="95"/>
      <c r="M85" s="95">
        <f>K85*L85</f>
        <v>0</v>
      </c>
      <c r="N85" s="95"/>
      <c r="O85" s="95"/>
      <c r="P85" s="95">
        <f>N85*O85</f>
        <v>0</v>
      </c>
      <c r="Q85" s="95"/>
      <c r="R85" s="95"/>
      <c r="S85" s="95">
        <f>Q85*R85</f>
        <v>0</v>
      </c>
      <c r="T85" s="95"/>
      <c r="U85" s="95"/>
      <c r="V85" s="95">
        <f>T85*U85</f>
        <v>0</v>
      </c>
      <c r="W85" s="95"/>
      <c r="X85" s="95"/>
      <c r="Y85" s="95">
        <f>W85*X85</f>
        <v>0</v>
      </c>
      <c r="Z85" s="95"/>
      <c r="AA85" s="95"/>
      <c r="AB85" s="95">
        <f>Z85*AA85</f>
        <v>0</v>
      </c>
      <c r="AC85" s="98">
        <f t="shared" si="30"/>
        <v>0</v>
      </c>
      <c r="AD85" s="98">
        <f t="shared" si="31"/>
        <v>0</v>
      </c>
      <c r="AE85" s="98">
        <f t="shared" si="32"/>
        <v>0</v>
      </c>
      <c r="AF85" s="99" t="e">
        <f t="shared" si="33"/>
        <v>#DIV/0!</v>
      </c>
      <c r="AG85" s="101"/>
      <c r="AH85" s="82"/>
      <c r="AI85" s="82"/>
    </row>
    <row r="86" spans="1:35" ht="21.75" customHeight="1" hidden="1">
      <c r="A86" s="91" t="s">
        <v>109</v>
      </c>
      <c r="B86" s="92" t="s">
        <v>115</v>
      </c>
      <c r="C86" s="93" t="s">
        <v>185</v>
      </c>
      <c r="D86" s="94" t="s">
        <v>131</v>
      </c>
      <c r="E86" s="95"/>
      <c r="F86" s="95"/>
      <c r="G86" s="95">
        <f>E86*F86</f>
        <v>0</v>
      </c>
      <c r="H86" s="95"/>
      <c r="I86" s="95"/>
      <c r="J86" s="95">
        <f>H86*I86</f>
        <v>0</v>
      </c>
      <c r="K86" s="95"/>
      <c r="L86" s="95"/>
      <c r="M86" s="95">
        <f>K86*L86</f>
        <v>0</v>
      </c>
      <c r="N86" s="95"/>
      <c r="O86" s="95"/>
      <c r="P86" s="95">
        <f>N86*O86</f>
        <v>0</v>
      </c>
      <c r="Q86" s="95"/>
      <c r="R86" s="95"/>
      <c r="S86" s="95">
        <f>Q86*R86</f>
        <v>0</v>
      </c>
      <c r="T86" s="95"/>
      <c r="U86" s="95"/>
      <c r="V86" s="95">
        <f>T86*U86</f>
        <v>0</v>
      </c>
      <c r="W86" s="95"/>
      <c r="X86" s="95"/>
      <c r="Y86" s="95">
        <f>W86*X86</f>
        <v>0</v>
      </c>
      <c r="Z86" s="95"/>
      <c r="AA86" s="95"/>
      <c r="AB86" s="95">
        <f>Z86*AA86</f>
        <v>0</v>
      </c>
      <c r="AC86" s="98">
        <f t="shared" si="30"/>
        <v>0</v>
      </c>
      <c r="AD86" s="98">
        <f t="shared" si="31"/>
        <v>0</v>
      </c>
      <c r="AE86" s="98">
        <f t="shared" si="32"/>
        <v>0</v>
      </c>
      <c r="AF86" s="99" t="e">
        <f t="shared" si="33"/>
        <v>#DIV/0!</v>
      </c>
      <c r="AG86" s="101"/>
      <c r="AH86" s="82"/>
      <c r="AI86" s="82"/>
    </row>
    <row r="87" spans="1:35" ht="24.75" customHeight="1" hidden="1">
      <c r="A87" s="83" t="s">
        <v>106</v>
      </c>
      <c r="B87" s="84" t="s">
        <v>186</v>
      </c>
      <c r="C87" s="123" t="s">
        <v>187</v>
      </c>
      <c r="D87" s="83"/>
      <c r="E87" s="86">
        <f aca="true" t="shared" si="34" ref="E87:AB87">SUM(E88:E90)</f>
        <v>0</v>
      </c>
      <c r="F87" s="86">
        <f t="shared" si="34"/>
        <v>0</v>
      </c>
      <c r="G87" s="86">
        <f t="shared" si="34"/>
        <v>0</v>
      </c>
      <c r="H87" s="86">
        <f t="shared" si="34"/>
        <v>0</v>
      </c>
      <c r="I87" s="86">
        <f t="shared" si="34"/>
        <v>0</v>
      </c>
      <c r="J87" s="86">
        <f t="shared" si="34"/>
        <v>0</v>
      </c>
      <c r="K87" s="86">
        <f t="shared" si="34"/>
        <v>0</v>
      </c>
      <c r="L87" s="86">
        <f t="shared" si="34"/>
        <v>0</v>
      </c>
      <c r="M87" s="86">
        <f t="shared" si="34"/>
        <v>0</v>
      </c>
      <c r="N87" s="86">
        <f t="shared" si="34"/>
        <v>0</v>
      </c>
      <c r="O87" s="86">
        <f t="shared" si="34"/>
        <v>0</v>
      </c>
      <c r="P87" s="86">
        <f t="shared" si="34"/>
        <v>0</v>
      </c>
      <c r="Q87" s="86">
        <f t="shared" si="34"/>
        <v>0</v>
      </c>
      <c r="R87" s="86">
        <f t="shared" si="34"/>
        <v>0</v>
      </c>
      <c r="S87" s="86">
        <f t="shared" si="34"/>
        <v>0</v>
      </c>
      <c r="T87" s="86">
        <f t="shared" si="34"/>
        <v>0</v>
      </c>
      <c r="U87" s="86">
        <f t="shared" si="34"/>
        <v>0</v>
      </c>
      <c r="V87" s="86">
        <f t="shared" si="34"/>
        <v>0</v>
      </c>
      <c r="W87" s="86">
        <f t="shared" si="34"/>
        <v>0</v>
      </c>
      <c r="X87" s="86">
        <f t="shared" si="34"/>
        <v>0</v>
      </c>
      <c r="Y87" s="86">
        <f t="shared" si="34"/>
        <v>0</v>
      </c>
      <c r="Z87" s="86">
        <f t="shared" si="34"/>
        <v>0</v>
      </c>
      <c r="AA87" s="86">
        <f t="shared" si="34"/>
        <v>0</v>
      </c>
      <c r="AB87" s="86">
        <f t="shared" si="34"/>
        <v>0</v>
      </c>
      <c r="AC87" s="87">
        <f t="shared" si="30"/>
        <v>0</v>
      </c>
      <c r="AD87" s="87">
        <f t="shared" si="31"/>
        <v>0</v>
      </c>
      <c r="AE87" s="87">
        <f t="shared" si="32"/>
        <v>0</v>
      </c>
      <c r="AF87" s="88" t="e">
        <f t="shared" si="33"/>
        <v>#DIV/0!</v>
      </c>
      <c r="AG87" s="89"/>
      <c r="AH87" s="90"/>
      <c r="AI87" s="90"/>
    </row>
    <row r="88" spans="1:35" ht="24" customHeight="1" hidden="1">
      <c r="A88" s="91" t="s">
        <v>109</v>
      </c>
      <c r="B88" s="92" t="s">
        <v>110</v>
      </c>
      <c r="C88" s="93" t="s">
        <v>185</v>
      </c>
      <c r="D88" s="94" t="s">
        <v>131</v>
      </c>
      <c r="E88" s="95"/>
      <c r="F88" s="95"/>
      <c r="G88" s="95">
        <f>E88*F88</f>
        <v>0</v>
      </c>
      <c r="H88" s="95"/>
      <c r="I88" s="95"/>
      <c r="J88" s="95">
        <f>H88*I88</f>
        <v>0</v>
      </c>
      <c r="K88" s="95"/>
      <c r="L88" s="95"/>
      <c r="M88" s="95">
        <f>K88*L88</f>
        <v>0</v>
      </c>
      <c r="N88" s="95"/>
      <c r="O88" s="95"/>
      <c r="P88" s="95">
        <f>N88*O88</f>
        <v>0</v>
      </c>
      <c r="Q88" s="95"/>
      <c r="R88" s="95"/>
      <c r="S88" s="95">
        <f>Q88*R88</f>
        <v>0</v>
      </c>
      <c r="T88" s="95"/>
      <c r="U88" s="95"/>
      <c r="V88" s="95">
        <f>T88*U88</f>
        <v>0</v>
      </c>
      <c r="W88" s="95"/>
      <c r="X88" s="95"/>
      <c r="Y88" s="95">
        <f>W88*X88</f>
        <v>0</v>
      </c>
      <c r="Z88" s="95"/>
      <c r="AA88" s="95"/>
      <c r="AB88" s="95">
        <f>Z88*AA88</f>
        <v>0</v>
      </c>
      <c r="AC88" s="98">
        <f t="shared" si="30"/>
        <v>0</v>
      </c>
      <c r="AD88" s="98">
        <f t="shared" si="31"/>
        <v>0</v>
      </c>
      <c r="AE88" s="98">
        <f t="shared" si="32"/>
        <v>0</v>
      </c>
      <c r="AF88" s="99" t="e">
        <f t="shared" si="33"/>
        <v>#DIV/0!</v>
      </c>
      <c r="AG88" s="101"/>
      <c r="AH88" s="82"/>
      <c r="AI88" s="82"/>
    </row>
    <row r="89" spans="1:35" ht="18.75" customHeight="1" hidden="1">
      <c r="A89" s="91" t="s">
        <v>109</v>
      </c>
      <c r="B89" s="92" t="s">
        <v>113</v>
      </c>
      <c r="C89" s="93" t="s">
        <v>185</v>
      </c>
      <c r="D89" s="94" t="s">
        <v>131</v>
      </c>
      <c r="E89" s="95"/>
      <c r="F89" s="95"/>
      <c r="G89" s="95">
        <f>E89*F89</f>
        <v>0</v>
      </c>
      <c r="H89" s="95"/>
      <c r="I89" s="95"/>
      <c r="J89" s="95">
        <f>H89*I89</f>
        <v>0</v>
      </c>
      <c r="K89" s="95"/>
      <c r="L89" s="95"/>
      <c r="M89" s="95">
        <f>K89*L89</f>
        <v>0</v>
      </c>
      <c r="N89" s="95"/>
      <c r="O89" s="95"/>
      <c r="P89" s="95">
        <f>N89*O89</f>
        <v>0</v>
      </c>
      <c r="Q89" s="95"/>
      <c r="R89" s="95"/>
      <c r="S89" s="95">
        <f>Q89*R89</f>
        <v>0</v>
      </c>
      <c r="T89" s="95"/>
      <c r="U89" s="95"/>
      <c r="V89" s="95">
        <f>T89*U89</f>
        <v>0</v>
      </c>
      <c r="W89" s="95"/>
      <c r="X89" s="95"/>
      <c r="Y89" s="95">
        <f>W89*X89</f>
        <v>0</v>
      </c>
      <c r="Z89" s="95"/>
      <c r="AA89" s="95"/>
      <c r="AB89" s="95">
        <f>Z89*AA89</f>
        <v>0</v>
      </c>
      <c r="AC89" s="98">
        <f t="shared" si="30"/>
        <v>0</v>
      </c>
      <c r="AD89" s="98">
        <f t="shared" si="31"/>
        <v>0</v>
      </c>
      <c r="AE89" s="98">
        <f t="shared" si="32"/>
        <v>0</v>
      </c>
      <c r="AF89" s="99" t="e">
        <f t="shared" si="33"/>
        <v>#DIV/0!</v>
      </c>
      <c r="AG89" s="101"/>
      <c r="AH89" s="82"/>
      <c r="AI89" s="82"/>
    </row>
    <row r="90" spans="1:35" ht="21.75" customHeight="1" hidden="1">
      <c r="A90" s="91" t="s">
        <v>109</v>
      </c>
      <c r="B90" s="92" t="s">
        <v>115</v>
      </c>
      <c r="C90" s="93" t="s">
        <v>185</v>
      </c>
      <c r="D90" s="94" t="s">
        <v>131</v>
      </c>
      <c r="E90" s="95"/>
      <c r="F90" s="95"/>
      <c r="G90" s="95">
        <f>E90*F90</f>
        <v>0</v>
      </c>
      <c r="H90" s="95"/>
      <c r="I90" s="95"/>
      <c r="J90" s="95">
        <f>H90*I90</f>
        <v>0</v>
      </c>
      <c r="K90" s="95"/>
      <c r="L90" s="95"/>
      <c r="M90" s="95">
        <f>K90*L90</f>
        <v>0</v>
      </c>
      <c r="N90" s="95"/>
      <c r="O90" s="95"/>
      <c r="P90" s="95">
        <f>N90*O90</f>
        <v>0</v>
      </c>
      <c r="Q90" s="95"/>
      <c r="R90" s="95"/>
      <c r="S90" s="95">
        <f>Q90*R90</f>
        <v>0</v>
      </c>
      <c r="T90" s="95"/>
      <c r="U90" s="95"/>
      <c r="V90" s="95">
        <f>T90*U90</f>
        <v>0</v>
      </c>
      <c r="W90" s="95"/>
      <c r="X90" s="95"/>
      <c r="Y90" s="95">
        <f>W90*X90</f>
        <v>0</v>
      </c>
      <c r="Z90" s="95"/>
      <c r="AA90" s="95"/>
      <c r="AB90" s="95">
        <f>Z90*AA90</f>
        <v>0</v>
      </c>
      <c r="AC90" s="98">
        <f t="shared" si="30"/>
        <v>0</v>
      </c>
      <c r="AD90" s="98">
        <f t="shared" si="31"/>
        <v>0</v>
      </c>
      <c r="AE90" s="98">
        <f t="shared" si="32"/>
        <v>0</v>
      </c>
      <c r="AF90" s="99" t="e">
        <f t="shared" si="33"/>
        <v>#DIV/0!</v>
      </c>
      <c r="AG90" s="101"/>
      <c r="AH90" s="82"/>
      <c r="AI90" s="82"/>
    </row>
    <row r="91" spans="1:35" ht="24.75" customHeight="1" hidden="1">
      <c r="A91" s="83" t="s">
        <v>106</v>
      </c>
      <c r="B91" s="84" t="s">
        <v>188</v>
      </c>
      <c r="C91" s="123" t="s">
        <v>189</v>
      </c>
      <c r="D91" s="83"/>
      <c r="E91" s="86">
        <f aca="true" t="shared" si="35" ref="E91:AB91">SUM(E92:E94)</f>
        <v>0</v>
      </c>
      <c r="F91" s="86">
        <f t="shared" si="35"/>
        <v>0</v>
      </c>
      <c r="G91" s="86">
        <f t="shared" si="35"/>
        <v>0</v>
      </c>
      <c r="H91" s="86">
        <f t="shared" si="35"/>
        <v>0</v>
      </c>
      <c r="I91" s="86">
        <f t="shared" si="35"/>
        <v>0</v>
      </c>
      <c r="J91" s="86">
        <f t="shared" si="35"/>
        <v>0</v>
      </c>
      <c r="K91" s="86">
        <f t="shared" si="35"/>
        <v>0</v>
      </c>
      <c r="L91" s="86">
        <f t="shared" si="35"/>
        <v>0</v>
      </c>
      <c r="M91" s="86">
        <f t="shared" si="35"/>
        <v>0</v>
      </c>
      <c r="N91" s="86">
        <f t="shared" si="35"/>
        <v>0</v>
      </c>
      <c r="O91" s="86">
        <f t="shared" si="35"/>
        <v>0</v>
      </c>
      <c r="P91" s="86">
        <f t="shared" si="35"/>
        <v>0</v>
      </c>
      <c r="Q91" s="86">
        <f t="shared" si="35"/>
        <v>0</v>
      </c>
      <c r="R91" s="86">
        <f t="shared" si="35"/>
        <v>0</v>
      </c>
      <c r="S91" s="86">
        <f t="shared" si="35"/>
        <v>0</v>
      </c>
      <c r="T91" s="86">
        <f t="shared" si="35"/>
        <v>0</v>
      </c>
      <c r="U91" s="86">
        <f t="shared" si="35"/>
        <v>0</v>
      </c>
      <c r="V91" s="86">
        <f t="shared" si="35"/>
        <v>0</v>
      </c>
      <c r="W91" s="86">
        <f t="shared" si="35"/>
        <v>0</v>
      </c>
      <c r="X91" s="86">
        <f t="shared" si="35"/>
        <v>0</v>
      </c>
      <c r="Y91" s="86">
        <f t="shared" si="35"/>
        <v>0</v>
      </c>
      <c r="Z91" s="86">
        <f t="shared" si="35"/>
        <v>0</v>
      </c>
      <c r="AA91" s="86">
        <f t="shared" si="35"/>
        <v>0</v>
      </c>
      <c r="AB91" s="86">
        <f t="shared" si="35"/>
        <v>0</v>
      </c>
      <c r="AC91" s="87">
        <f t="shared" si="30"/>
        <v>0</v>
      </c>
      <c r="AD91" s="87">
        <f t="shared" si="31"/>
        <v>0</v>
      </c>
      <c r="AE91" s="87">
        <f t="shared" si="32"/>
        <v>0</v>
      </c>
      <c r="AF91" s="88" t="e">
        <f t="shared" si="33"/>
        <v>#DIV/0!</v>
      </c>
      <c r="AG91" s="89"/>
      <c r="AH91" s="90"/>
      <c r="AI91" s="90"/>
    </row>
    <row r="92" spans="1:35" ht="24" customHeight="1" hidden="1">
      <c r="A92" s="91" t="s">
        <v>109</v>
      </c>
      <c r="B92" s="92" t="s">
        <v>110</v>
      </c>
      <c r="C92" s="93" t="s">
        <v>185</v>
      </c>
      <c r="D92" s="94" t="s">
        <v>131</v>
      </c>
      <c r="E92" s="95"/>
      <c r="F92" s="95"/>
      <c r="G92" s="95">
        <f>E92*F92</f>
        <v>0</v>
      </c>
      <c r="H92" s="95"/>
      <c r="I92" s="95"/>
      <c r="J92" s="95">
        <f>H92*I92</f>
        <v>0</v>
      </c>
      <c r="K92" s="95"/>
      <c r="L92" s="95"/>
      <c r="M92" s="95">
        <f>K92*L92</f>
        <v>0</v>
      </c>
      <c r="N92" s="95"/>
      <c r="O92" s="95"/>
      <c r="P92" s="95">
        <f>N92*O92</f>
        <v>0</v>
      </c>
      <c r="Q92" s="95"/>
      <c r="R92" s="95"/>
      <c r="S92" s="95">
        <f>Q92*R92</f>
        <v>0</v>
      </c>
      <c r="T92" s="95"/>
      <c r="U92" s="95"/>
      <c r="V92" s="95">
        <f>T92*U92</f>
        <v>0</v>
      </c>
      <c r="W92" s="95"/>
      <c r="X92" s="95"/>
      <c r="Y92" s="95">
        <f>W92*X92</f>
        <v>0</v>
      </c>
      <c r="Z92" s="95"/>
      <c r="AA92" s="95"/>
      <c r="AB92" s="95">
        <f>Z92*AA92</f>
        <v>0</v>
      </c>
      <c r="AC92" s="98">
        <f t="shared" si="30"/>
        <v>0</v>
      </c>
      <c r="AD92" s="98">
        <f t="shared" si="31"/>
        <v>0</v>
      </c>
      <c r="AE92" s="98">
        <f t="shared" si="32"/>
        <v>0</v>
      </c>
      <c r="AF92" s="99" t="e">
        <f t="shared" si="33"/>
        <v>#DIV/0!</v>
      </c>
      <c r="AG92" s="101"/>
      <c r="AH92" s="82"/>
      <c r="AI92" s="82"/>
    </row>
    <row r="93" spans="1:35" ht="18.75" customHeight="1" hidden="1">
      <c r="A93" s="91" t="s">
        <v>109</v>
      </c>
      <c r="B93" s="92" t="s">
        <v>113</v>
      </c>
      <c r="C93" s="93" t="s">
        <v>185</v>
      </c>
      <c r="D93" s="94" t="s">
        <v>131</v>
      </c>
      <c r="E93" s="95"/>
      <c r="F93" s="95"/>
      <c r="G93" s="95">
        <f>E93*F93</f>
        <v>0</v>
      </c>
      <c r="H93" s="95"/>
      <c r="I93" s="95"/>
      <c r="J93" s="95">
        <f>H93*I93</f>
        <v>0</v>
      </c>
      <c r="K93" s="95"/>
      <c r="L93" s="95"/>
      <c r="M93" s="95">
        <f>K93*L93</f>
        <v>0</v>
      </c>
      <c r="N93" s="95"/>
      <c r="O93" s="95"/>
      <c r="P93" s="95">
        <f>N93*O93</f>
        <v>0</v>
      </c>
      <c r="Q93" s="95"/>
      <c r="R93" s="95"/>
      <c r="S93" s="95">
        <f>Q93*R93</f>
        <v>0</v>
      </c>
      <c r="T93" s="95"/>
      <c r="U93" s="95"/>
      <c r="V93" s="95">
        <f>T93*U93</f>
        <v>0</v>
      </c>
      <c r="W93" s="95"/>
      <c r="X93" s="95"/>
      <c r="Y93" s="95">
        <f>W93*X93</f>
        <v>0</v>
      </c>
      <c r="Z93" s="95"/>
      <c r="AA93" s="95"/>
      <c r="AB93" s="95">
        <f>Z93*AA93</f>
        <v>0</v>
      </c>
      <c r="AC93" s="98">
        <f t="shared" si="30"/>
        <v>0</v>
      </c>
      <c r="AD93" s="98">
        <f t="shared" si="31"/>
        <v>0</v>
      </c>
      <c r="AE93" s="98">
        <f t="shared" si="32"/>
        <v>0</v>
      </c>
      <c r="AF93" s="99" t="e">
        <f t="shared" si="33"/>
        <v>#DIV/0!</v>
      </c>
      <c r="AG93" s="101"/>
      <c r="AH93" s="82"/>
      <c r="AI93" s="82"/>
    </row>
    <row r="94" spans="1:35" ht="21.75" customHeight="1" hidden="1">
      <c r="A94" s="91" t="s">
        <v>109</v>
      </c>
      <c r="B94" s="92" t="s">
        <v>115</v>
      </c>
      <c r="C94" s="93" t="s">
        <v>185</v>
      </c>
      <c r="D94" s="94" t="s">
        <v>131</v>
      </c>
      <c r="E94" s="95"/>
      <c r="F94" s="95"/>
      <c r="G94" s="95">
        <f>E94*F94</f>
        <v>0</v>
      </c>
      <c r="H94" s="95"/>
      <c r="I94" s="95"/>
      <c r="J94" s="95">
        <f>H94*I94</f>
        <v>0</v>
      </c>
      <c r="K94" s="95"/>
      <c r="L94" s="95"/>
      <c r="M94" s="95">
        <f>K94*L94</f>
        <v>0</v>
      </c>
      <c r="N94" s="95"/>
      <c r="O94" s="95"/>
      <c r="P94" s="95">
        <f>N94*O94</f>
        <v>0</v>
      </c>
      <c r="Q94" s="95"/>
      <c r="R94" s="95"/>
      <c r="S94" s="95">
        <f>Q94*R94</f>
        <v>0</v>
      </c>
      <c r="T94" s="95"/>
      <c r="U94" s="95"/>
      <c r="V94" s="95">
        <f>T94*U94</f>
        <v>0</v>
      </c>
      <c r="W94" s="95"/>
      <c r="X94" s="95"/>
      <c r="Y94" s="95">
        <f>W94*X94</f>
        <v>0</v>
      </c>
      <c r="Z94" s="95"/>
      <c r="AA94" s="95"/>
      <c r="AB94" s="95">
        <f>Z94*AA94</f>
        <v>0</v>
      </c>
      <c r="AC94" s="98">
        <f t="shared" si="30"/>
        <v>0</v>
      </c>
      <c r="AD94" s="98">
        <f t="shared" si="31"/>
        <v>0</v>
      </c>
      <c r="AE94" s="98">
        <f t="shared" si="32"/>
        <v>0</v>
      </c>
      <c r="AF94" s="99" t="e">
        <f t="shared" si="33"/>
        <v>#DIV/0!</v>
      </c>
      <c r="AG94" s="101"/>
      <c r="AH94" s="82"/>
      <c r="AI94" s="82"/>
    </row>
    <row r="95" spans="1:35" ht="15.75" customHeight="1">
      <c r="A95" s="102" t="s">
        <v>190</v>
      </c>
      <c r="B95" s="103"/>
      <c r="C95" s="114"/>
      <c r="D95" s="115"/>
      <c r="E95" s="106">
        <f aca="true" t="shared" si="36" ref="E95:AB95">E91+E87+E83</f>
        <v>0</v>
      </c>
      <c r="F95" s="106">
        <f t="shared" si="36"/>
        <v>0</v>
      </c>
      <c r="G95" s="106">
        <f t="shared" si="36"/>
        <v>999</v>
      </c>
      <c r="H95" s="106">
        <f t="shared" si="36"/>
        <v>0</v>
      </c>
      <c r="I95" s="106">
        <f t="shared" si="36"/>
        <v>0</v>
      </c>
      <c r="J95" s="106">
        <f t="shared" si="36"/>
        <v>955.68</v>
      </c>
      <c r="K95" s="106">
        <f t="shared" si="36"/>
        <v>0</v>
      </c>
      <c r="L95" s="106">
        <f t="shared" si="36"/>
        <v>0</v>
      </c>
      <c r="M95" s="106">
        <f t="shared" si="36"/>
        <v>0</v>
      </c>
      <c r="N95" s="106">
        <f t="shared" si="36"/>
        <v>0</v>
      </c>
      <c r="O95" s="106">
        <f t="shared" si="36"/>
        <v>0</v>
      </c>
      <c r="P95" s="106">
        <f t="shared" si="36"/>
        <v>0</v>
      </c>
      <c r="Q95" s="106">
        <f t="shared" si="36"/>
        <v>0</v>
      </c>
      <c r="R95" s="106">
        <f t="shared" si="36"/>
        <v>0</v>
      </c>
      <c r="S95" s="106">
        <f t="shared" si="36"/>
        <v>0</v>
      </c>
      <c r="T95" s="106">
        <f t="shared" si="36"/>
        <v>0</v>
      </c>
      <c r="U95" s="106">
        <f t="shared" si="36"/>
        <v>0</v>
      </c>
      <c r="V95" s="106">
        <f t="shared" si="36"/>
        <v>0</v>
      </c>
      <c r="W95" s="106">
        <f t="shared" si="36"/>
        <v>0</v>
      </c>
      <c r="X95" s="106">
        <f t="shared" si="36"/>
        <v>0</v>
      </c>
      <c r="Y95" s="106">
        <f t="shared" si="36"/>
        <v>0</v>
      </c>
      <c r="Z95" s="106">
        <f t="shared" si="36"/>
        <v>0</v>
      </c>
      <c r="AA95" s="106">
        <f t="shared" si="36"/>
        <v>0</v>
      </c>
      <c r="AB95" s="106">
        <f t="shared" si="36"/>
        <v>0</v>
      </c>
      <c r="AC95" s="106">
        <f t="shared" si="30"/>
        <v>999</v>
      </c>
      <c r="AD95" s="106">
        <f t="shared" si="31"/>
        <v>955.68</v>
      </c>
      <c r="AE95" s="106">
        <f t="shared" si="32"/>
        <v>43.32000000000005</v>
      </c>
      <c r="AF95" s="107">
        <f t="shared" si="33"/>
        <v>0.04336336336336341</v>
      </c>
      <c r="AG95" s="108"/>
      <c r="AH95" s="82"/>
      <c r="AI95" s="82"/>
    </row>
    <row r="96" spans="1:35" ht="15.75" customHeight="1">
      <c r="A96" s="109" t="s">
        <v>104</v>
      </c>
      <c r="B96" s="113" t="s">
        <v>31</v>
      </c>
      <c r="C96" s="110" t="s">
        <v>191</v>
      </c>
      <c r="D96" s="111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9"/>
      <c r="AD96" s="79"/>
      <c r="AE96" s="79"/>
      <c r="AF96" s="80"/>
      <c r="AG96" s="81"/>
      <c r="AH96" s="82"/>
      <c r="AI96" s="82"/>
    </row>
    <row r="97" spans="1:35" ht="15.75" customHeight="1">
      <c r="A97" s="83" t="s">
        <v>106</v>
      </c>
      <c r="B97" s="84" t="s">
        <v>192</v>
      </c>
      <c r="C97" s="123" t="s">
        <v>193</v>
      </c>
      <c r="D97" s="83"/>
      <c r="E97" s="86"/>
      <c r="F97" s="86"/>
      <c r="G97" s="86">
        <f aca="true" t="shared" si="37" ref="G97:AB97">SUM(G98:G107)</f>
        <v>11451.46</v>
      </c>
      <c r="H97" s="86"/>
      <c r="I97" s="86"/>
      <c r="J97" s="86">
        <f t="shared" si="37"/>
        <v>11408</v>
      </c>
      <c r="K97" s="86">
        <f t="shared" si="37"/>
        <v>0</v>
      </c>
      <c r="L97" s="86">
        <f t="shared" si="37"/>
        <v>0</v>
      </c>
      <c r="M97" s="86">
        <f t="shared" si="37"/>
        <v>0</v>
      </c>
      <c r="N97" s="86">
        <f t="shared" si="37"/>
        <v>0</v>
      </c>
      <c r="O97" s="86">
        <f t="shared" si="37"/>
        <v>0</v>
      </c>
      <c r="P97" s="86">
        <f t="shared" si="37"/>
        <v>0</v>
      </c>
      <c r="Q97" s="86">
        <f t="shared" si="37"/>
        <v>0</v>
      </c>
      <c r="R97" s="86">
        <f t="shared" si="37"/>
        <v>0</v>
      </c>
      <c r="S97" s="86">
        <f t="shared" si="37"/>
        <v>0</v>
      </c>
      <c r="T97" s="86">
        <f t="shared" si="37"/>
        <v>0</v>
      </c>
      <c r="U97" s="86">
        <f t="shared" si="37"/>
        <v>0</v>
      </c>
      <c r="V97" s="86">
        <f t="shared" si="37"/>
        <v>0</v>
      </c>
      <c r="W97" s="86">
        <f t="shared" si="37"/>
        <v>0</v>
      </c>
      <c r="X97" s="86">
        <f t="shared" si="37"/>
        <v>0</v>
      </c>
      <c r="Y97" s="86">
        <f t="shared" si="37"/>
        <v>0</v>
      </c>
      <c r="Z97" s="86">
        <f t="shared" si="37"/>
        <v>0</v>
      </c>
      <c r="AA97" s="86">
        <f t="shared" si="37"/>
        <v>0</v>
      </c>
      <c r="AB97" s="86">
        <f t="shared" si="37"/>
        <v>0</v>
      </c>
      <c r="AC97" s="87">
        <f aca="true" t="shared" si="38" ref="AC97:AC108">G97+M97+S97+Y97</f>
        <v>11451.46</v>
      </c>
      <c r="AD97" s="87">
        <f aca="true" t="shared" si="39" ref="AD97:AD108">J97+P97+V97+AB97</f>
        <v>11408</v>
      </c>
      <c r="AE97" s="87">
        <f aca="true" t="shared" si="40" ref="AE97:AE108">AC97-AD97</f>
        <v>43.45999999999913</v>
      </c>
      <c r="AF97" s="88">
        <f aca="true" t="shared" si="41" ref="AF97:AF108">AE97/AC97</f>
        <v>0.003795149264809826</v>
      </c>
      <c r="AG97" s="89"/>
      <c r="AH97" s="90"/>
      <c r="AI97" s="90"/>
    </row>
    <row r="98" spans="1:35" ht="15.75" customHeight="1" hidden="1">
      <c r="A98" s="91" t="s">
        <v>109</v>
      </c>
      <c r="B98" s="92" t="s">
        <v>110</v>
      </c>
      <c r="C98" s="93" t="s">
        <v>194</v>
      </c>
      <c r="D98" s="94" t="s">
        <v>131</v>
      </c>
      <c r="E98" s="95"/>
      <c r="F98" s="95"/>
      <c r="G98" s="95">
        <f aca="true" t="shared" si="42" ref="G98:G107">E98*F98</f>
        <v>0</v>
      </c>
      <c r="H98" s="95"/>
      <c r="I98" s="95"/>
      <c r="J98" s="95">
        <f>H98*I98</f>
        <v>0</v>
      </c>
      <c r="K98" s="95"/>
      <c r="L98" s="95"/>
      <c r="M98" s="95">
        <f aca="true" t="shared" si="43" ref="M98:M107">K98*L98</f>
        <v>0</v>
      </c>
      <c r="N98" s="95"/>
      <c r="O98" s="95"/>
      <c r="P98" s="95">
        <f aca="true" t="shared" si="44" ref="P98:P107">N98*O98</f>
        <v>0</v>
      </c>
      <c r="Q98" s="95"/>
      <c r="R98" s="95"/>
      <c r="S98" s="95">
        <f aca="true" t="shared" si="45" ref="S98:S107">Q98*R98</f>
        <v>0</v>
      </c>
      <c r="T98" s="95"/>
      <c r="U98" s="95"/>
      <c r="V98" s="95">
        <f aca="true" t="shared" si="46" ref="V98:V107">T98*U98</f>
        <v>0</v>
      </c>
      <c r="W98" s="95"/>
      <c r="X98" s="95"/>
      <c r="Y98" s="95">
        <f aca="true" t="shared" si="47" ref="Y98:Y107">W98*X98</f>
        <v>0</v>
      </c>
      <c r="Z98" s="95"/>
      <c r="AA98" s="95"/>
      <c r="AB98" s="95">
        <f aca="true" t="shared" si="48" ref="AB98:AB107">Z98*AA98</f>
        <v>0</v>
      </c>
      <c r="AC98" s="98">
        <f t="shared" si="38"/>
        <v>0</v>
      </c>
      <c r="AD98" s="98">
        <f t="shared" si="39"/>
        <v>0</v>
      </c>
      <c r="AE98" s="98">
        <f t="shared" si="40"/>
        <v>0</v>
      </c>
      <c r="AF98" s="99" t="e">
        <f t="shared" si="41"/>
        <v>#DIV/0!</v>
      </c>
      <c r="AG98" s="101"/>
      <c r="AH98" s="82"/>
      <c r="AI98" s="82"/>
    </row>
    <row r="99" spans="1:35" ht="15.75" customHeight="1" hidden="1">
      <c r="A99" s="91" t="s">
        <v>109</v>
      </c>
      <c r="B99" s="92" t="s">
        <v>113</v>
      </c>
      <c r="C99" s="93" t="s">
        <v>195</v>
      </c>
      <c r="D99" s="94" t="s">
        <v>131</v>
      </c>
      <c r="E99" s="95"/>
      <c r="F99" s="95"/>
      <c r="G99" s="95">
        <f t="shared" si="42"/>
        <v>0</v>
      </c>
      <c r="H99" s="95"/>
      <c r="I99" s="95"/>
      <c r="J99" s="95">
        <f>H99*I99</f>
        <v>0</v>
      </c>
      <c r="K99" s="95"/>
      <c r="L99" s="95"/>
      <c r="M99" s="95">
        <f t="shared" si="43"/>
        <v>0</v>
      </c>
      <c r="N99" s="95"/>
      <c r="O99" s="95"/>
      <c r="P99" s="95">
        <f t="shared" si="44"/>
        <v>0</v>
      </c>
      <c r="Q99" s="95"/>
      <c r="R99" s="95"/>
      <c r="S99" s="95">
        <f t="shared" si="45"/>
        <v>0</v>
      </c>
      <c r="T99" s="95"/>
      <c r="U99" s="95"/>
      <c r="V99" s="95">
        <f t="shared" si="46"/>
        <v>0</v>
      </c>
      <c r="W99" s="95"/>
      <c r="X99" s="95"/>
      <c r="Y99" s="95">
        <f t="shared" si="47"/>
        <v>0</v>
      </c>
      <c r="Z99" s="95"/>
      <c r="AA99" s="95"/>
      <c r="AB99" s="95">
        <f t="shared" si="48"/>
        <v>0</v>
      </c>
      <c r="AC99" s="98">
        <f t="shared" si="38"/>
        <v>0</v>
      </c>
      <c r="AD99" s="98">
        <f t="shared" si="39"/>
        <v>0</v>
      </c>
      <c r="AE99" s="98">
        <f t="shared" si="40"/>
        <v>0</v>
      </c>
      <c r="AF99" s="99" t="e">
        <f t="shared" si="41"/>
        <v>#DIV/0!</v>
      </c>
      <c r="AG99" s="101"/>
      <c r="AH99" s="82"/>
      <c r="AI99" s="82"/>
    </row>
    <row r="100" spans="1:35" ht="15.75" customHeight="1">
      <c r="A100" s="91" t="s">
        <v>109</v>
      </c>
      <c r="B100" s="92" t="s">
        <v>115</v>
      </c>
      <c r="C100" s="93" t="s">
        <v>196</v>
      </c>
      <c r="D100" s="94" t="s">
        <v>131</v>
      </c>
      <c r="E100" s="95">
        <v>5</v>
      </c>
      <c r="F100" s="95">
        <v>1450.29</v>
      </c>
      <c r="G100" s="95">
        <f>E100*F100+0.01</f>
        <v>7251.46</v>
      </c>
      <c r="H100" s="96">
        <v>7</v>
      </c>
      <c r="I100" s="96">
        <f>J100/H100</f>
        <v>1086.857142857143</v>
      </c>
      <c r="J100" s="96">
        <v>7608</v>
      </c>
      <c r="K100" s="95"/>
      <c r="L100" s="95"/>
      <c r="M100" s="95">
        <f t="shared" si="43"/>
        <v>0</v>
      </c>
      <c r="N100" s="95"/>
      <c r="O100" s="95"/>
      <c r="P100" s="95">
        <f t="shared" si="44"/>
        <v>0</v>
      </c>
      <c r="Q100" s="95"/>
      <c r="R100" s="95"/>
      <c r="S100" s="95">
        <f t="shared" si="45"/>
        <v>0</v>
      </c>
      <c r="T100" s="95"/>
      <c r="U100" s="95"/>
      <c r="V100" s="95">
        <f t="shared" si="46"/>
        <v>0</v>
      </c>
      <c r="W100" s="95"/>
      <c r="X100" s="95"/>
      <c r="Y100" s="95">
        <f t="shared" si="47"/>
        <v>0</v>
      </c>
      <c r="Z100" s="95"/>
      <c r="AA100" s="95"/>
      <c r="AB100" s="95">
        <f t="shared" si="48"/>
        <v>0</v>
      </c>
      <c r="AC100" s="98">
        <f t="shared" si="38"/>
        <v>7251.46</v>
      </c>
      <c r="AD100" s="98">
        <f t="shared" si="39"/>
        <v>7608</v>
      </c>
      <c r="AE100" s="98">
        <f t="shared" si="40"/>
        <v>-356.53999999999996</v>
      </c>
      <c r="AF100" s="99">
        <f t="shared" si="41"/>
        <v>-0.04916802961058876</v>
      </c>
      <c r="AG100" s="119"/>
      <c r="AH100" s="82"/>
      <c r="AI100" s="82"/>
    </row>
    <row r="101" spans="1:35" ht="15.75" customHeight="1" hidden="1">
      <c r="A101" s="91" t="s">
        <v>109</v>
      </c>
      <c r="B101" s="92" t="s">
        <v>197</v>
      </c>
      <c r="C101" s="93" t="s">
        <v>198</v>
      </c>
      <c r="D101" s="94" t="s">
        <v>131</v>
      </c>
      <c r="E101" s="95"/>
      <c r="F101" s="95"/>
      <c r="G101" s="95">
        <f t="shared" si="42"/>
        <v>0</v>
      </c>
      <c r="H101" s="95"/>
      <c r="I101" s="95"/>
      <c r="J101" s="95">
        <f aca="true" t="shared" si="49" ref="J101:J107">H101*I101</f>
        <v>0</v>
      </c>
      <c r="K101" s="95"/>
      <c r="L101" s="95"/>
      <c r="M101" s="95">
        <f t="shared" si="43"/>
        <v>0</v>
      </c>
      <c r="N101" s="95"/>
      <c r="O101" s="95"/>
      <c r="P101" s="95">
        <f t="shared" si="44"/>
        <v>0</v>
      </c>
      <c r="Q101" s="95"/>
      <c r="R101" s="95"/>
      <c r="S101" s="95">
        <f t="shared" si="45"/>
        <v>0</v>
      </c>
      <c r="T101" s="95"/>
      <c r="U101" s="95"/>
      <c r="V101" s="95">
        <f t="shared" si="46"/>
        <v>0</v>
      </c>
      <c r="W101" s="95"/>
      <c r="X101" s="95"/>
      <c r="Y101" s="95">
        <f t="shared" si="47"/>
        <v>0</v>
      </c>
      <c r="Z101" s="95"/>
      <c r="AA101" s="95"/>
      <c r="AB101" s="95">
        <f t="shared" si="48"/>
        <v>0</v>
      </c>
      <c r="AC101" s="98">
        <f t="shared" si="38"/>
        <v>0</v>
      </c>
      <c r="AD101" s="98">
        <f t="shared" si="39"/>
        <v>0</v>
      </c>
      <c r="AE101" s="98">
        <f t="shared" si="40"/>
        <v>0</v>
      </c>
      <c r="AF101" s="99" t="e">
        <f t="shared" si="41"/>
        <v>#DIV/0!</v>
      </c>
      <c r="AG101" s="101"/>
      <c r="AH101" s="82"/>
      <c r="AI101" s="82"/>
    </row>
    <row r="102" spans="1:35" ht="15.75" customHeight="1" hidden="1">
      <c r="A102" s="91" t="s">
        <v>109</v>
      </c>
      <c r="B102" s="92" t="s">
        <v>199</v>
      </c>
      <c r="C102" s="93" t="s">
        <v>200</v>
      </c>
      <c r="D102" s="94" t="s">
        <v>131</v>
      </c>
      <c r="E102" s="95"/>
      <c r="F102" s="95"/>
      <c r="G102" s="95">
        <f t="shared" si="42"/>
        <v>0</v>
      </c>
      <c r="H102" s="95"/>
      <c r="I102" s="95"/>
      <c r="J102" s="95">
        <f t="shared" si="49"/>
        <v>0</v>
      </c>
      <c r="K102" s="95"/>
      <c r="L102" s="95"/>
      <c r="M102" s="95">
        <f t="shared" si="43"/>
        <v>0</v>
      </c>
      <c r="N102" s="95"/>
      <c r="O102" s="95"/>
      <c r="P102" s="95">
        <f t="shared" si="44"/>
        <v>0</v>
      </c>
      <c r="Q102" s="95"/>
      <c r="R102" s="95"/>
      <c r="S102" s="95">
        <f t="shared" si="45"/>
        <v>0</v>
      </c>
      <c r="T102" s="95"/>
      <c r="U102" s="95"/>
      <c r="V102" s="95">
        <f t="shared" si="46"/>
        <v>0</v>
      </c>
      <c r="W102" s="95"/>
      <c r="X102" s="95"/>
      <c r="Y102" s="95">
        <f t="shared" si="47"/>
        <v>0</v>
      </c>
      <c r="Z102" s="95"/>
      <c r="AA102" s="95"/>
      <c r="AB102" s="95">
        <f t="shared" si="48"/>
        <v>0</v>
      </c>
      <c r="AC102" s="98">
        <f t="shared" si="38"/>
        <v>0</v>
      </c>
      <c r="AD102" s="98">
        <f t="shared" si="39"/>
        <v>0</v>
      </c>
      <c r="AE102" s="98">
        <f t="shared" si="40"/>
        <v>0</v>
      </c>
      <c r="AF102" s="99" t="e">
        <f t="shared" si="41"/>
        <v>#DIV/0!</v>
      </c>
      <c r="AG102" s="101"/>
      <c r="AH102" s="82"/>
      <c r="AI102" s="82"/>
    </row>
    <row r="103" spans="1:35" ht="15.75" customHeight="1" hidden="1">
      <c r="A103" s="91" t="s">
        <v>109</v>
      </c>
      <c r="B103" s="92" t="s">
        <v>201</v>
      </c>
      <c r="C103" s="93" t="s">
        <v>202</v>
      </c>
      <c r="D103" s="94" t="s">
        <v>131</v>
      </c>
      <c r="E103" s="95"/>
      <c r="F103" s="95"/>
      <c r="G103" s="95">
        <f t="shared" si="42"/>
        <v>0</v>
      </c>
      <c r="H103" s="95"/>
      <c r="I103" s="95"/>
      <c r="J103" s="95">
        <f t="shared" si="49"/>
        <v>0</v>
      </c>
      <c r="K103" s="95"/>
      <c r="L103" s="95"/>
      <c r="M103" s="95">
        <f t="shared" si="43"/>
        <v>0</v>
      </c>
      <c r="N103" s="95"/>
      <c r="O103" s="95"/>
      <c r="P103" s="95">
        <f t="shared" si="44"/>
        <v>0</v>
      </c>
      <c r="Q103" s="95"/>
      <c r="R103" s="95"/>
      <c r="S103" s="95">
        <f t="shared" si="45"/>
        <v>0</v>
      </c>
      <c r="T103" s="95"/>
      <c r="U103" s="95"/>
      <c r="V103" s="95">
        <f t="shared" si="46"/>
        <v>0</v>
      </c>
      <c r="W103" s="95"/>
      <c r="X103" s="95"/>
      <c r="Y103" s="95">
        <f t="shared" si="47"/>
        <v>0</v>
      </c>
      <c r="Z103" s="95"/>
      <c r="AA103" s="95"/>
      <c r="AB103" s="95">
        <f t="shared" si="48"/>
        <v>0</v>
      </c>
      <c r="AC103" s="98">
        <f t="shared" si="38"/>
        <v>0</v>
      </c>
      <c r="AD103" s="98">
        <f t="shared" si="39"/>
        <v>0</v>
      </c>
      <c r="AE103" s="98">
        <f t="shared" si="40"/>
        <v>0</v>
      </c>
      <c r="AF103" s="99" t="e">
        <f t="shared" si="41"/>
        <v>#DIV/0!</v>
      </c>
      <c r="AG103" s="101"/>
      <c r="AH103" s="82"/>
      <c r="AI103" s="82"/>
    </row>
    <row r="104" spans="1:35" ht="15.75" customHeight="1" hidden="1">
      <c r="A104" s="91" t="s">
        <v>109</v>
      </c>
      <c r="B104" s="92" t="s">
        <v>203</v>
      </c>
      <c r="C104" s="93" t="s">
        <v>204</v>
      </c>
      <c r="D104" s="94" t="s">
        <v>131</v>
      </c>
      <c r="E104" s="95"/>
      <c r="F104" s="95"/>
      <c r="G104" s="95">
        <f t="shared" si="42"/>
        <v>0</v>
      </c>
      <c r="H104" s="95"/>
      <c r="I104" s="95"/>
      <c r="J104" s="95">
        <f t="shared" si="49"/>
        <v>0</v>
      </c>
      <c r="K104" s="95"/>
      <c r="L104" s="95"/>
      <c r="M104" s="95">
        <f t="shared" si="43"/>
        <v>0</v>
      </c>
      <c r="N104" s="95"/>
      <c r="O104" s="95"/>
      <c r="P104" s="95">
        <f t="shared" si="44"/>
        <v>0</v>
      </c>
      <c r="Q104" s="95"/>
      <c r="R104" s="95"/>
      <c r="S104" s="95">
        <f t="shared" si="45"/>
        <v>0</v>
      </c>
      <c r="T104" s="95"/>
      <c r="U104" s="95"/>
      <c r="V104" s="95">
        <f t="shared" si="46"/>
        <v>0</v>
      </c>
      <c r="W104" s="95"/>
      <c r="X104" s="95"/>
      <c r="Y104" s="95">
        <f t="shared" si="47"/>
        <v>0</v>
      </c>
      <c r="Z104" s="95"/>
      <c r="AA104" s="95"/>
      <c r="AB104" s="95">
        <f t="shared" si="48"/>
        <v>0</v>
      </c>
      <c r="AC104" s="98">
        <f t="shared" si="38"/>
        <v>0</v>
      </c>
      <c r="AD104" s="98">
        <f t="shared" si="39"/>
        <v>0</v>
      </c>
      <c r="AE104" s="98">
        <f t="shared" si="40"/>
        <v>0</v>
      </c>
      <c r="AF104" s="99" t="e">
        <f t="shared" si="41"/>
        <v>#DIV/0!</v>
      </c>
      <c r="AG104" s="101"/>
      <c r="AH104" s="82"/>
      <c r="AI104" s="82"/>
    </row>
    <row r="105" spans="1:35" ht="15.75" customHeight="1" hidden="1">
      <c r="A105" s="91" t="s">
        <v>109</v>
      </c>
      <c r="B105" s="92" t="s">
        <v>205</v>
      </c>
      <c r="C105" s="93" t="s">
        <v>206</v>
      </c>
      <c r="D105" s="94" t="s">
        <v>131</v>
      </c>
      <c r="E105" s="95"/>
      <c r="F105" s="95"/>
      <c r="G105" s="95">
        <f t="shared" si="42"/>
        <v>0</v>
      </c>
      <c r="H105" s="95"/>
      <c r="I105" s="95"/>
      <c r="J105" s="95">
        <f t="shared" si="49"/>
        <v>0</v>
      </c>
      <c r="K105" s="95"/>
      <c r="L105" s="95"/>
      <c r="M105" s="95">
        <f t="shared" si="43"/>
        <v>0</v>
      </c>
      <c r="N105" s="95"/>
      <c r="O105" s="95"/>
      <c r="P105" s="95">
        <f t="shared" si="44"/>
        <v>0</v>
      </c>
      <c r="Q105" s="95"/>
      <c r="R105" s="95"/>
      <c r="S105" s="95">
        <f t="shared" si="45"/>
        <v>0</v>
      </c>
      <c r="T105" s="95"/>
      <c r="U105" s="95"/>
      <c r="V105" s="95">
        <f t="shared" si="46"/>
        <v>0</v>
      </c>
      <c r="W105" s="95"/>
      <c r="X105" s="95"/>
      <c r="Y105" s="95">
        <f t="shared" si="47"/>
        <v>0</v>
      </c>
      <c r="Z105" s="95"/>
      <c r="AA105" s="95"/>
      <c r="AB105" s="95">
        <f t="shared" si="48"/>
        <v>0</v>
      </c>
      <c r="AC105" s="98">
        <f t="shared" si="38"/>
        <v>0</v>
      </c>
      <c r="AD105" s="98">
        <f t="shared" si="39"/>
        <v>0</v>
      </c>
      <c r="AE105" s="98">
        <f t="shared" si="40"/>
        <v>0</v>
      </c>
      <c r="AF105" s="99" t="e">
        <f t="shared" si="41"/>
        <v>#DIV/0!</v>
      </c>
      <c r="AG105" s="101"/>
      <c r="AH105" s="82"/>
      <c r="AI105" s="82"/>
    </row>
    <row r="106" spans="1:35" ht="15.75" customHeight="1">
      <c r="A106" s="91" t="s">
        <v>109</v>
      </c>
      <c r="B106" s="92" t="s">
        <v>207</v>
      </c>
      <c r="C106" s="93" t="s">
        <v>208</v>
      </c>
      <c r="D106" s="94" t="s">
        <v>131</v>
      </c>
      <c r="E106" s="95">
        <v>1</v>
      </c>
      <c r="F106" s="95">
        <v>4200</v>
      </c>
      <c r="G106" s="95">
        <f t="shared" si="42"/>
        <v>4200</v>
      </c>
      <c r="H106" s="96">
        <v>1</v>
      </c>
      <c r="I106" s="96">
        <v>3800</v>
      </c>
      <c r="J106" s="96">
        <f t="shared" si="49"/>
        <v>3800</v>
      </c>
      <c r="K106" s="95"/>
      <c r="L106" s="95"/>
      <c r="M106" s="95">
        <f t="shared" si="43"/>
        <v>0</v>
      </c>
      <c r="N106" s="95"/>
      <c r="O106" s="95"/>
      <c r="P106" s="95">
        <f t="shared" si="44"/>
        <v>0</v>
      </c>
      <c r="Q106" s="95"/>
      <c r="R106" s="95"/>
      <c r="S106" s="95">
        <f t="shared" si="45"/>
        <v>0</v>
      </c>
      <c r="T106" s="95"/>
      <c r="U106" s="95"/>
      <c r="V106" s="95">
        <f t="shared" si="46"/>
        <v>0</v>
      </c>
      <c r="W106" s="95"/>
      <c r="X106" s="95"/>
      <c r="Y106" s="95">
        <f t="shared" si="47"/>
        <v>0</v>
      </c>
      <c r="Z106" s="95"/>
      <c r="AA106" s="95"/>
      <c r="AB106" s="95">
        <f t="shared" si="48"/>
        <v>0</v>
      </c>
      <c r="AC106" s="98">
        <f t="shared" si="38"/>
        <v>4200</v>
      </c>
      <c r="AD106" s="98">
        <f t="shared" si="39"/>
        <v>3800</v>
      </c>
      <c r="AE106" s="98">
        <f t="shared" si="40"/>
        <v>400</v>
      </c>
      <c r="AF106" s="99">
        <f t="shared" si="41"/>
        <v>0.09523809523809523</v>
      </c>
      <c r="AG106" s="119"/>
      <c r="AH106" s="82"/>
      <c r="AI106" s="82"/>
    </row>
    <row r="107" spans="1:35" ht="15.75" customHeight="1" hidden="1">
      <c r="A107" s="91" t="s">
        <v>109</v>
      </c>
      <c r="B107" s="92" t="s">
        <v>209</v>
      </c>
      <c r="C107" s="93" t="s">
        <v>210</v>
      </c>
      <c r="D107" s="94" t="s">
        <v>131</v>
      </c>
      <c r="E107" s="95"/>
      <c r="F107" s="95"/>
      <c r="G107" s="95">
        <f t="shared" si="42"/>
        <v>0</v>
      </c>
      <c r="H107" s="95"/>
      <c r="I107" s="95"/>
      <c r="J107" s="95">
        <f t="shared" si="49"/>
        <v>0</v>
      </c>
      <c r="K107" s="95"/>
      <c r="L107" s="95"/>
      <c r="M107" s="95">
        <f t="shared" si="43"/>
        <v>0</v>
      </c>
      <c r="N107" s="95"/>
      <c r="O107" s="95"/>
      <c r="P107" s="95">
        <f t="shared" si="44"/>
        <v>0</v>
      </c>
      <c r="Q107" s="95"/>
      <c r="R107" s="95"/>
      <c r="S107" s="95">
        <f t="shared" si="45"/>
        <v>0</v>
      </c>
      <c r="T107" s="95"/>
      <c r="U107" s="95"/>
      <c r="V107" s="95">
        <f t="shared" si="46"/>
        <v>0</v>
      </c>
      <c r="W107" s="95"/>
      <c r="X107" s="95"/>
      <c r="Y107" s="95">
        <f t="shared" si="47"/>
        <v>0</v>
      </c>
      <c r="Z107" s="95"/>
      <c r="AA107" s="95"/>
      <c r="AB107" s="95">
        <f t="shared" si="48"/>
        <v>0</v>
      </c>
      <c r="AC107" s="98">
        <f t="shared" si="38"/>
        <v>0</v>
      </c>
      <c r="AD107" s="98">
        <f t="shared" si="39"/>
        <v>0</v>
      </c>
      <c r="AE107" s="98">
        <f t="shared" si="40"/>
        <v>0</v>
      </c>
      <c r="AF107" s="99" t="e">
        <f t="shared" si="41"/>
        <v>#DIV/0!</v>
      </c>
      <c r="AG107" s="101"/>
      <c r="AH107" s="82"/>
      <c r="AI107" s="82"/>
    </row>
    <row r="108" spans="1:35" ht="15.75" customHeight="1">
      <c r="A108" s="102" t="s">
        <v>211</v>
      </c>
      <c r="B108" s="103"/>
      <c r="C108" s="114"/>
      <c r="D108" s="115"/>
      <c r="E108" s="106">
        <f aca="true" t="shared" si="50" ref="E108:AB108">E97</f>
        <v>0</v>
      </c>
      <c r="F108" s="106">
        <f t="shared" si="50"/>
        <v>0</v>
      </c>
      <c r="G108" s="106">
        <f t="shared" si="50"/>
        <v>11451.46</v>
      </c>
      <c r="H108" s="106">
        <f t="shared" si="50"/>
        <v>0</v>
      </c>
      <c r="I108" s="106">
        <f t="shared" si="50"/>
        <v>0</v>
      </c>
      <c r="J108" s="106">
        <f t="shared" si="50"/>
        <v>11408</v>
      </c>
      <c r="K108" s="106">
        <f t="shared" si="50"/>
        <v>0</v>
      </c>
      <c r="L108" s="106">
        <f t="shared" si="50"/>
        <v>0</v>
      </c>
      <c r="M108" s="106">
        <f t="shared" si="50"/>
        <v>0</v>
      </c>
      <c r="N108" s="106">
        <f t="shared" si="50"/>
        <v>0</v>
      </c>
      <c r="O108" s="106">
        <f t="shared" si="50"/>
        <v>0</v>
      </c>
      <c r="P108" s="106">
        <f t="shared" si="50"/>
        <v>0</v>
      </c>
      <c r="Q108" s="106">
        <f t="shared" si="50"/>
        <v>0</v>
      </c>
      <c r="R108" s="106">
        <f t="shared" si="50"/>
        <v>0</v>
      </c>
      <c r="S108" s="106">
        <f t="shared" si="50"/>
        <v>0</v>
      </c>
      <c r="T108" s="106">
        <f t="shared" si="50"/>
        <v>0</v>
      </c>
      <c r="U108" s="106">
        <f t="shared" si="50"/>
        <v>0</v>
      </c>
      <c r="V108" s="106">
        <f t="shared" si="50"/>
        <v>0</v>
      </c>
      <c r="W108" s="106">
        <f t="shared" si="50"/>
        <v>0</v>
      </c>
      <c r="X108" s="106">
        <f t="shared" si="50"/>
        <v>0</v>
      </c>
      <c r="Y108" s="106">
        <f t="shared" si="50"/>
        <v>0</v>
      </c>
      <c r="Z108" s="106">
        <f t="shared" si="50"/>
        <v>0</v>
      </c>
      <c r="AA108" s="106">
        <f t="shared" si="50"/>
        <v>0</v>
      </c>
      <c r="AB108" s="106">
        <f t="shared" si="50"/>
        <v>0</v>
      </c>
      <c r="AC108" s="106">
        <f t="shared" si="38"/>
        <v>11451.46</v>
      </c>
      <c r="AD108" s="106">
        <f t="shared" si="39"/>
        <v>11408</v>
      </c>
      <c r="AE108" s="106">
        <f t="shared" si="40"/>
        <v>43.45999999999913</v>
      </c>
      <c r="AF108" s="107">
        <f t="shared" si="41"/>
        <v>0.003795149264809826</v>
      </c>
      <c r="AG108" s="108"/>
      <c r="AH108" s="82"/>
      <c r="AI108" s="82"/>
    </row>
    <row r="109" spans="1:35" ht="30" customHeight="1">
      <c r="A109" s="109" t="s">
        <v>104</v>
      </c>
      <c r="B109" s="113" t="s">
        <v>32</v>
      </c>
      <c r="C109" s="110" t="s">
        <v>212</v>
      </c>
      <c r="D109" s="124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122"/>
      <c r="AD109" s="122"/>
      <c r="AE109" s="122"/>
      <c r="AF109" s="125"/>
      <c r="AG109" s="126"/>
      <c r="AH109" s="82"/>
      <c r="AI109" s="82"/>
    </row>
    <row r="110" spans="1:35" ht="30" customHeight="1">
      <c r="A110" s="91" t="s">
        <v>109</v>
      </c>
      <c r="B110" s="127" t="s">
        <v>110</v>
      </c>
      <c r="C110" s="93" t="s">
        <v>213</v>
      </c>
      <c r="D110" s="94" t="s">
        <v>112</v>
      </c>
      <c r="E110" s="128">
        <v>4</v>
      </c>
      <c r="F110" s="95">
        <v>24500</v>
      </c>
      <c r="G110" s="95">
        <f aca="true" t="shared" si="51" ref="G110:G117">E110*F110</f>
        <v>98000</v>
      </c>
      <c r="H110" s="95">
        <v>4</v>
      </c>
      <c r="I110" s="95">
        <v>20000</v>
      </c>
      <c r="J110" s="95">
        <f aca="true" t="shared" si="52" ref="J110:J117">H110*I110</f>
        <v>80000</v>
      </c>
      <c r="K110" s="95"/>
      <c r="L110" s="95"/>
      <c r="M110" s="95">
        <f>K110*L110</f>
        <v>0</v>
      </c>
      <c r="N110" s="95"/>
      <c r="O110" s="95"/>
      <c r="P110" s="95">
        <f>N110*O110</f>
        <v>0</v>
      </c>
      <c r="Q110" s="95"/>
      <c r="R110" s="95"/>
      <c r="S110" s="95">
        <f>Q110*R110</f>
        <v>0</v>
      </c>
      <c r="T110" s="95"/>
      <c r="U110" s="95"/>
      <c r="V110" s="95">
        <f>T110*U110</f>
        <v>0</v>
      </c>
      <c r="W110" s="95"/>
      <c r="X110" s="95"/>
      <c r="Y110" s="95">
        <f>W110*X110</f>
        <v>0</v>
      </c>
      <c r="Z110" s="95"/>
      <c r="AA110" s="95"/>
      <c r="AB110" s="95">
        <f>Z110*AA110</f>
        <v>0</v>
      </c>
      <c r="AC110" s="98">
        <f aca="true" t="shared" si="53" ref="AC110:AC118">G110+M110+S110+Y110</f>
        <v>98000</v>
      </c>
      <c r="AD110" s="98">
        <f aca="true" t="shared" si="54" ref="AD110:AD118">J110+P110+V110+AB110</f>
        <v>80000</v>
      </c>
      <c r="AE110" s="98">
        <f aca="true" t="shared" si="55" ref="AE110:AE118">AC110-AD110</f>
        <v>18000</v>
      </c>
      <c r="AF110" s="129">
        <f aca="true" t="shared" si="56" ref="AF110:AF118">AE110/AC110</f>
        <v>0.1836734693877551</v>
      </c>
      <c r="AG110" s="130"/>
      <c r="AH110" s="82"/>
      <c r="AI110" s="82"/>
    </row>
    <row r="111" spans="1:35" ht="30" customHeight="1">
      <c r="A111" s="91" t="s">
        <v>109</v>
      </c>
      <c r="B111" s="127" t="s">
        <v>113</v>
      </c>
      <c r="C111" s="93" t="s">
        <v>214</v>
      </c>
      <c r="D111" s="131" t="s">
        <v>112</v>
      </c>
      <c r="E111" s="128">
        <v>4</v>
      </c>
      <c r="F111" s="95">
        <v>30000</v>
      </c>
      <c r="G111" s="95">
        <f t="shared" si="51"/>
        <v>120000</v>
      </c>
      <c r="H111" s="95">
        <v>4</v>
      </c>
      <c r="I111" s="95">
        <v>30000</v>
      </c>
      <c r="J111" s="95">
        <f t="shared" si="52"/>
        <v>120000</v>
      </c>
      <c r="K111" s="95"/>
      <c r="L111" s="95"/>
      <c r="M111" s="95">
        <f>K111*L111</f>
        <v>0</v>
      </c>
      <c r="N111" s="95"/>
      <c r="O111" s="95"/>
      <c r="P111" s="95">
        <f>N111*O111</f>
        <v>0</v>
      </c>
      <c r="Q111" s="95"/>
      <c r="R111" s="95"/>
      <c r="S111" s="95">
        <f>Q111*R111</f>
        <v>0</v>
      </c>
      <c r="T111" s="95"/>
      <c r="U111" s="95"/>
      <c r="V111" s="95">
        <f>T111*U111</f>
        <v>0</v>
      </c>
      <c r="W111" s="95"/>
      <c r="X111" s="95"/>
      <c r="Y111" s="95">
        <f>W111*X111</f>
        <v>0</v>
      </c>
      <c r="Z111" s="95"/>
      <c r="AA111" s="95"/>
      <c r="AB111" s="95">
        <f>Z111*AA111</f>
        <v>0</v>
      </c>
      <c r="AC111" s="98">
        <f t="shared" si="53"/>
        <v>120000</v>
      </c>
      <c r="AD111" s="98">
        <f t="shared" si="54"/>
        <v>120000</v>
      </c>
      <c r="AE111" s="98">
        <f t="shared" si="55"/>
        <v>0</v>
      </c>
      <c r="AF111" s="129">
        <f t="shared" si="56"/>
        <v>0</v>
      </c>
      <c r="AG111" s="132"/>
      <c r="AH111" s="82"/>
      <c r="AI111" s="82"/>
    </row>
    <row r="112" spans="1:35" ht="30" customHeight="1">
      <c r="A112" s="91" t="s">
        <v>109</v>
      </c>
      <c r="B112" s="127" t="s">
        <v>115</v>
      </c>
      <c r="C112" s="93" t="s">
        <v>215</v>
      </c>
      <c r="D112" s="94" t="s">
        <v>216</v>
      </c>
      <c r="E112" s="116">
        <v>4</v>
      </c>
      <c r="F112" s="95">
        <v>48000</v>
      </c>
      <c r="G112" s="95">
        <f t="shared" si="51"/>
        <v>192000</v>
      </c>
      <c r="H112" s="96">
        <v>1</v>
      </c>
      <c r="I112" s="96">
        <v>192000</v>
      </c>
      <c r="J112" s="96">
        <f t="shared" si="52"/>
        <v>192000</v>
      </c>
      <c r="K112" s="95"/>
      <c r="L112" s="95"/>
      <c r="M112" s="95">
        <f>K112*L112</f>
        <v>0</v>
      </c>
      <c r="N112" s="95"/>
      <c r="O112" s="95"/>
      <c r="P112" s="95">
        <f>N112*O112</f>
        <v>0</v>
      </c>
      <c r="Q112" s="95"/>
      <c r="R112" s="95"/>
      <c r="S112" s="95">
        <f>Q112*R112</f>
        <v>0</v>
      </c>
      <c r="T112" s="95"/>
      <c r="U112" s="95"/>
      <c r="V112" s="95">
        <f>T112*U112</f>
        <v>0</v>
      </c>
      <c r="W112" s="95"/>
      <c r="X112" s="95"/>
      <c r="Y112" s="95">
        <f>W112*X112</f>
        <v>0</v>
      </c>
      <c r="Z112" s="95"/>
      <c r="AA112" s="95"/>
      <c r="AB112" s="95">
        <f>Z112*AA112</f>
        <v>0</v>
      </c>
      <c r="AC112" s="98">
        <f t="shared" si="53"/>
        <v>192000</v>
      </c>
      <c r="AD112" s="98">
        <f t="shared" si="54"/>
        <v>192000</v>
      </c>
      <c r="AE112" s="98">
        <f t="shared" si="55"/>
        <v>0</v>
      </c>
      <c r="AF112" s="129">
        <f t="shared" si="56"/>
        <v>0</v>
      </c>
      <c r="AG112" s="119"/>
      <c r="AH112" s="82"/>
      <c r="AI112" s="82"/>
    </row>
    <row r="113" spans="1:35" ht="30" customHeight="1">
      <c r="A113" s="91" t="s">
        <v>109</v>
      </c>
      <c r="B113" s="127" t="s">
        <v>197</v>
      </c>
      <c r="C113" s="93" t="s">
        <v>217</v>
      </c>
      <c r="D113" s="94" t="s">
        <v>216</v>
      </c>
      <c r="E113" s="116">
        <v>20</v>
      </c>
      <c r="F113" s="95">
        <v>12200</v>
      </c>
      <c r="G113" s="95">
        <f t="shared" si="51"/>
        <v>244000</v>
      </c>
      <c r="H113" s="95">
        <v>20</v>
      </c>
      <c r="I113" s="95">
        <v>12200</v>
      </c>
      <c r="J113" s="95">
        <f t="shared" si="52"/>
        <v>244000</v>
      </c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8">
        <f t="shared" si="53"/>
        <v>244000</v>
      </c>
      <c r="AD113" s="98">
        <f t="shared" si="54"/>
        <v>244000</v>
      </c>
      <c r="AE113" s="98">
        <f t="shared" si="55"/>
        <v>0</v>
      </c>
      <c r="AF113" s="129">
        <f t="shared" si="56"/>
        <v>0</v>
      </c>
      <c r="AG113" s="130"/>
      <c r="AH113" s="82"/>
      <c r="AI113" s="82"/>
    </row>
    <row r="114" spans="1:35" ht="30" customHeight="1">
      <c r="A114" s="91" t="s">
        <v>109</v>
      </c>
      <c r="B114" s="127" t="s">
        <v>199</v>
      </c>
      <c r="C114" s="93" t="s">
        <v>218</v>
      </c>
      <c r="D114" s="131" t="s">
        <v>112</v>
      </c>
      <c r="E114" s="128">
        <v>4</v>
      </c>
      <c r="F114" s="95">
        <v>46250</v>
      </c>
      <c r="G114" s="95">
        <f t="shared" si="51"/>
        <v>185000</v>
      </c>
      <c r="H114" s="96">
        <v>4</v>
      </c>
      <c r="I114" s="96">
        <v>51750</v>
      </c>
      <c r="J114" s="95">
        <f t="shared" si="52"/>
        <v>207000</v>
      </c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8">
        <f t="shared" si="53"/>
        <v>185000</v>
      </c>
      <c r="AD114" s="98">
        <f t="shared" si="54"/>
        <v>207000</v>
      </c>
      <c r="AE114" s="98">
        <f t="shared" si="55"/>
        <v>-22000</v>
      </c>
      <c r="AF114" s="129">
        <f t="shared" si="56"/>
        <v>-0.11891891891891893</v>
      </c>
      <c r="AG114" s="119"/>
      <c r="AH114" s="82"/>
      <c r="AI114" s="82"/>
    </row>
    <row r="115" spans="1:35" ht="30" customHeight="1">
      <c r="A115" s="91" t="s">
        <v>109</v>
      </c>
      <c r="B115" s="92" t="s">
        <v>201</v>
      </c>
      <c r="C115" s="93" t="s">
        <v>219</v>
      </c>
      <c r="D115" s="94" t="s">
        <v>112</v>
      </c>
      <c r="E115" s="116">
        <v>2</v>
      </c>
      <c r="F115" s="95">
        <v>22000</v>
      </c>
      <c r="G115" s="95">
        <f t="shared" si="51"/>
        <v>44000</v>
      </c>
      <c r="H115" s="96">
        <v>2</v>
      </c>
      <c r="I115" s="96">
        <v>22000</v>
      </c>
      <c r="J115" s="96">
        <f t="shared" si="52"/>
        <v>44000</v>
      </c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8">
        <f t="shared" si="53"/>
        <v>44000</v>
      </c>
      <c r="AD115" s="98">
        <f t="shared" si="54"/>
        <v>44000</v>
      </c>
      <c r="AE115" s="98">
        <f t="shared" si="55"/>
        <v>0</v>
      </c>
      <c r="AF115" s="129">
        <f t="shared" si="56"/>
        <v>0</v>
      </c>
      <c r="AG115" s="133"/>
      <c r="AH115" s="82"/>
      <c r="AI115" s="82"/>
    </row>
    <row r="116" spans="1:35" ht="30" customHeight="1">
      <c r="A116" s="91" t="s">
        <v>109</v>
      </c>
      <c r="B116" s="92" t="s">
        <v>205</v>
      </c>
      <c r="C116" s="134" t="s">
        <v>220</v>
      </c>
      <c r="D116" s="131" t="s">
        <v>221</v>
      </c>
      <c r="E116" s="128">
        <v>10</v>
      </c>
      <c r="F116" s="95">
        <v>2600</v>
      </c>
      <c r="G116" s="95">
        <f t="shared" si="51"/>
        <v>26000</v>
      </c>
      <c r="H116" s="96">
        <v>1</v>
      </c>
      <c r="I116" s="96">
        <v>26000</v>
      </c>
      <c r="J116" s="96">
        <f t="shared" si="52"/>
        <v>26000</v>
      </c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8">
        <f t="shared" si="53"/>
        <v>26000</v>
      </c>
      <c r="AD116" s="98">
        <f t="shared" si="54"/>
        <v>26000</v>
      </c>
      <c r="AE116" s="98">
        <f t="shared" si="55"/>
        <v>0</v>
      </c>
      <c r="AF116" s="129">
        <f t="shared" si="56"/>
        <v>0</v>
      </c>
      <c r="AG116" s="119"/>
      <c r="AH116" s="82"/>
      <c r="AI116" s="82"/>
    </row>
    <row r="117" spans="1:35" ht="30" customHeight="1">
      <c r="A117" s="91" t="s">
        <v>109</v>
      </c>
      <c r="B117" s="92" t="s">
        <v>207</v>
      </c>
      <c r="C117" s="93" t="s">
        <v>222</v>
      </c>
      <c r="D117" s="94" t="s">
        <v>223</v>
      </c>
      <c r="E117" s="116">
        <v>1</v>
      </c>
      <c r="F117" s="95">
        <v>63000</v>
      </c>
      <c r="G117" s="95">
        <f t="shared" si="51"/>
        <v>63000</v>
      </c>
      <c r="H117" s="95">
        <v>1</v>
      </c>
      <c r="I117" s="95">
        <v>63000</v>
      </c>
      <c r="J117" s="95">
        <f t="shared" si="52"/>
        <v>63000</v>
      </c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8">
        <f t="shared" si="53"/>
        <v>63000</v>
      </c>
      <c r="AD117" s="98">
        <f t="shared" si="54"/>
        <v>63000</v>
      </c>
      <c r="AE117" s="98">
        <f t="shared" si="55"/>
        <v>0</v>
      </c>
      <c r="AF117" s="129">
        <f t="shared" si="56"/>
        <v>0</v>
      </c>
      <c r="AG117" s="135"/>
      <c r="AH117" s="82"/>
      <c r="AI117" s="82"/>
    </row>
    <row r="118" spans="1:35" ht="15.75" customHeight="1">
      <c r="A118" s="102" t="s">
        <v>224</v>
      </c>
      <c r="B118" s="103"/>
      <c r="C118" s="114"/>
      <c r="D118" s="115"/>
      <c r="E118" s="106">
        <f aca="true" t="shared" si="57" ref="E118:AB118">SUM(E110:E117)</f>
        <v>49</v>
      </c>
      <c r="F118" s="106">
        <f t="shared" si="57"/>
        <v>248550</v>
      </c>
      <c r="G118" s="106">
        <f t="shared" si="57"/>
        <v>972000</v>
      </c>
      <c r="H118" s="106">
        <f t="shared" si="57"/>
        <v>37</v>
      </c>
      <c r="I118" s="106">
        <f t="shared" si="57"/>
        <v>416950</v>
      </c>
      <c r="J118" s="106">
        <f t="shared" si="57"/>
        <v>976000</v>
      </c>
      <c r="K118" s="106">
        <f t="shared" si="57"/>
        <v>0</v>
      </c>
      <c r="L118" s="106">
        <f t="shared" si="57"/>
        <v>0</v>
      </c>
      <c r="M118" s="106">
        <f t="shared" si="57"/>
        <v>0</v>
      </c>
      <c r="N118" s="106">
        <f t="shared" si="57"/>
        <v>0</v>
      </c>
      <c r="O118" s="106">
        <f t="shared" si="57"/>
        <v>0</v>
      </c>
      <c r="P118" s="106">
        <f t="shared" si="57"/>
        <v>0</v>
      </c>
      <c r="Q118" s="106">
        <f t="shared" si="57"/>
        <v>0</v>
      </c>
      <c r="R118" s="106">
        <f t="shared" si="57"/>
        <v>0</v>
      </c>
      <c r="S118" s="106">
        <f t="shared" si="57"/>
        <v>0</v>
      </c>
      <c r="T118" s="106">
        <f t="shared" si="57"/>
        <v>0</v>
      </c>
      <c r="U118" s="106">
        <f t="shared" si="57"/>
        <v>0</v>
      </c>
      <c r="V118" s="106">
        <f t="shared" si="57"/>
        <v>0</v>
      </c>
      <c r="W118" s="106">
        <f t="shared" si="57"/>
        <v>0</v>
      </c>
      <c r="X118" s="106">
        <f t="shared" si="57"/>
        <v>0</v>
      </c>
      <c r="Y118" s="106">
        <f t="shared" si="57"/>
        <v>0</v>
      </c>
      <c r="Z118" s="106">
        <f t="shared" si="57"/>
        <v>0</v>
      </c>
      <c r="AA118" s="106">
        <f t="shared" si="57"/>
        <v>0</v>
      </c>
      <c r="AB118" s="106">
        <f t="shared" si="57"/>
        <v>0</v>
      </c>
      <c r="AC118" s="106">
        <f t="shared" si="53"/>
        <v>972000</v>
      </c>
      <c r="AD118" s="106">
        <f t="shared" si="54"/>
        <v>976000</v>
      </c>
      <c r="AE118" s="106">
        <f t="shared" si="55"/>
        <v>-4000</v>
      </c>
      <c r="AF118" s="107">
        <f t="shared" si="56"/>
        <v>-0.00411522633744856</v>
      </c>
      <c r="AG118" s="108"/>
      <c r="AH118" s="82"/>
      <c r="AI118" s="82"/>
    </row>
    <row r="119" spans="1:35" ht="15.75" customHeight="1">
      <c r="A119" s="109" t="s">
        <v>104</v>
      </c>
      <c r="B119" s="113" t="s">
        <v>33</v>
      </c>
      <c r="C119" s="110" t="s">
        <v>225</v>
      </c>
      <c r="D119" s="124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122"/>
      <c r="AD119" s="122"/>
      <c r="AE119" s="122"/>
      <c r="AF119" s="125"/>
      <c r="AG119" s="136"/>
      <c r="AH119" s="82"/>
      <c r="AI119" s="82"/>
    </row>
    <row r="120" spans="1:35" ht="30" customHeight="1">
      <c r="A120" s="91" t="s">
        <v>109</v>
      </c>
      <c r="B120" s="127" t="s">
        <v>110</v>
      </c>
      <c r="C120" s="93" t="s">
        <v>226</v>
      </c>
      <c r="D120" s="94" t="s">
        <v>223</v>
      </c>
      <c r="E120" s="116">
        <v>1</v>
      </c>
      <c r="F120" s="116">
        <v>36000</v>
      </c>
      <c r="G120" s="95">
        <f>E120*F120</f>
        <v>36000</v>
      </c>
      <c r="H120" s="95">
        <v>1</v>
      </c>
      <c r="I120" s="95">
        <v>36000</v>
      </c>
      <c r="J120" s="95">
        <f>H120*I120</f>
        <v>36000</v>
      </c>
      <c r="K120" s="95"/>
      <c r="L120" s="95"/>
      <c r="M120" s="95">
        <f>K120*L120</f>
        <v>0</v>
      </c>
      <c r="N120" s="95"/>
      <c r="O120" s="95"/>
      <c r="P120" s="95">
        <f>N120*O120</f>
        <v>0</v>
      </c>
      <c r="Q120" s="95"/>
      <c r="R120" s="95"/>
      <c r="S120" s="95">
        <f>Q120*R120</f>
        <v>0</v>
      </c>
      <c r="T120" s="95"/>
      <c r="U120" s="95"/>
      <c r="V120" s="95">
        <f>T120*U120</f>
        <v>0</v>
      </c>
      <c r="W120" s="95"/>
      <c r="X120" s="95"/>
      <c r="Y120" s="95">
        <f>W120*X120</f>
        <v>0</v>
      </c>
      <c r="Z120" s="95"/>
      <c r="AA120" s="95"/>
      <c r="AB120" s="95">
        <f>Z120*AA120</f>
        <v>0</v>
      </c>
      <c r="AC120" s="98">
        <f>G120+M120+S120+Y120</f>
        <v>36000</v>
      </c>
      <c r="AD120" s="98">
        <f>J120+P120+V120+AB120</f>
        <v>36000</v>
      </c>
      <c r="AE120" s="98">
        <f>AC120-AD120</f>
        <v>0</v>
      </c>
      <c r="AF120" s="129">
        <f>AE120/AC120</f>
        <v>0</v>
      </c>
      <c r="AG120" s="130"/>
      <c r="AH120" s="82"/>
      <c r="AI120" s="82"/>
    </row>
    <row r="121" spans="1:35" ht="30" customHeight="1">
      <c r="A121" s="91" t="s">
        <v>109</v>
      </c>
      <c r="B121" s="127" t="s">
        <v>113</v>
      </c>
      <c r="C121" s="93" t="s">
        <v>227</v>
      </c>
      <c r="D121" s="94" t="s">
        <v>112</v>
      </c>
      <c r="E121" s="116">
        <v>3</v>
      </c>
      <c r="F121" s="116">
        <v>5800</v>
      </c>
      <c r="G121" s="95">
        <f>E121*F121</f>
        <v>17400</v>
      </c>
      <c r="H121" s="95">
        <v>3</v>
      </c>
      <c r="I121" s="95">
        <v>5800</v>
      </c>
      <c r="J121" s="95">
        <f>H121*I121</f>
        <v>17400</v>
      </c>
      <c r="K121" s="95"/>
      <c r="L121" s="95"/>
      <c r="M121" s="95">
        <f>K121*L121</f>
        <v>0</v>
      </c>
      <c r="N121" s="95"/>
      <c r="O121" s="95"/>
      <c r="P121" s="95">
        <f>N121*O121</f>
        <v>0</v>
      </c>
      <c r="Q121" s="95"/>
      <c r="R121" s="95"/>
      <c r="S121" s="95">
        <f>Q121*R121</f>
        <v>0</v>
      </c>
      <c r="T121" s="95"/>
      <c r="U121" s="95"/>
      <c r="V121" s="95">
        <f>T121*U121</f>
        <v>0</v>
      </c>
      <c r="W121" s="95"/>
      <c r="X121" s="95"/>
      <c r="Y121" s="95">
        <f>W121*X121</f>
        <v>0</v>
      </c>
      <c r="Z121" s="95"/>
      <c r="AA121" s="95"/>
      <c r="AB121" s="95">
        <f>Z121*AA121</f>
        <v>0</v>
      </c>
      <c r="AC121" s="98">
        <f>G121+M121+S121+Y121</f>
        <v>17400</v>
      </c>
      <c r="AD121" s="98">
        <f>J121+P121+V121+AB121</f>
        <v>17400</v>
      </c>
      <c r="AE121" s="98">
        <f>AC121-AD121</f>
        <v>0</v>
      </c>
      <c r="AF121" s="129">
        <f>AE121/AC121</f>
        <v>0</v>
      </c>
      <c r="AG121" s="130"/>
      <c r="AH121" s="82"/>
      <c r="AI121" s="82"/>
    </row>
    <row r="122" spans="1:35" ht="15.75" customHeight="1">
      <c r="A122" s="102" t="s">
        <v>228</v>
      </c>
      <c r="B122" s="103"/>
      <c r="C122" s="114"/>
      <c r="D122" s="115"/>
      <c r="E122" s="106">
        <f aca="true" t="shared" si="58" ref="E122:AB122">SUM(E120:E121)</f>
        <v>4</v>
      </c>
      <c r="F122" s="106">
        <f t="shared" si="58"/>
        <v>41800</v>
      </c>
      <c r="G122" s="106">
        <f t="shared" si="58"/>
        <v>53400</v>
      </c>
      <c r="H122" s="106">
        <f t="shared" si="58"/>
        <v>4</v>
      </c>
      <c r="I122" s="106">
        <f t="shared" si="58"/>
        <v>41800</v>
      </c>
      <c r="J122" s="106">
        <f t="shared" si="58"/>
        <v>53400</v>
      </c>
      <c r="K122" s="106">
        <f t="shared" si="58"/>
        <v>0</v>
      </c>
      <c r="L122" s="106">
        <f t="shared" si="58"/>
        <v>0</v>
      </c>
      <c r="M122" s="106">
        <f t="shared" si="58"/>
        <v>0</v>
      </c>
      <c r="N122" s="106">
        <f t="shared" si="58"/>
        <v>0</v>
      </c>
      <c r="O122" s="106">
        <f t="shared" si="58"/>
        <v>0</v>
      </c>
      <c r="P122" s="106">
        <f t="shared" si="58"/>
        <v>0</v>
      </c>
      <c r="Q122" s="106">
        <f t="shared" si="58"/>
        <v>0</v>
      </c>
      <c r="R122" s="106">
        <f t="shared" si="58"/>
        <v>0</v>
      </c>
      <c r="S122" s="106">
        <f t="shared" si="58"/>
        <v>0</v>
      </c>
      <c r="T122" s="106">
        <f t="shared" si="58"/>
        <v>0</v>
      </c>
      <c r="U122" s="106">
        <f t="shared" si="58"/>
        <v>0</v>
      </c>
      <c r="V122" s="106">
        <f t="shared" si="58"/>
        <v>0</v>
      </c>
      <c r="W122" s="106">
        <f t="shared" si="58"/>
        <v>0</v>
      </c>
      <c r="X122" s="106">
        <f t="shared" si="58"/>
        <v>0</v>
      </c>
      <c r="Y122" s="106">
        <f t="shared" si="58"/>
        <v>0</v>
      </c>
      <c r="Z122" s="106">
        <f t="shared" si="58"/>
        <v>0</v>
      </c>
      <c r="AA122" s="106">
        <f t="shared" si="58"/>
        <v>0</v>
      </c>
      <c r="AB122" s="106">
        <f t="shared" si="58"/>
        <v>0</v>
      </c>
      <c r="AC122" s="106">
        <f>G122+M122+S122+Y122</f>
        <v>53400</v>
      </c>
      <c r="AD122" s="106">
        <f>J122+P122+V122+AB122</f>
        <v>53400</v>
      </c>
      <c r="AE122" s="106">
        <f>AC122-AD122</f>
        <v>0</v>
      </c>
      <c r="AF122" s="107">
        <f>AE122/AC122</f>
        <v>0</v>
      </c>
      <c r="AG122" s="108"/>
      <c r="AH122" s="82"/>
      <c r="AI122" s="82"/>
    </row>
    <row r="123" spans="1:35" ht="54.75" customHeight="1">
      <c r="A123" s="109" t="s">
        <v>104</v>
      </c>
      <c r="B123" s="113" t="s">
        <v>34</v>
      </c>
      <c r="C123" s="110" t="s">
        <v>229</v>
      </c>
      <c r="D123" s="124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122"/>
      <c r="AD123" s="122"/>
      <c r="AE123" s="122"/>
      <c r="AF123" s="125"/>
      <c r="AG123" s="136"/>
      <c r="AH123" s="82"/>
      <c r="AI123" s="82"/>
    </row>
    <row r="124" spans="1:35" ht="30" customHeight="1">
      <c r="A124" s="91" t="s">
        <v>109</v>
      </c>
      <c r="B124" s="127" t="s">
        <v>110</v>
      </c>
      <c r="C124" s="134" t="s">
        <v>230</v>
      </c>
      <c r="D124" s="94" t="s">
        <v>231</v>
      </c>
      <c r="E124" s="116">
        <v>2</v>
      </c>
      <c r="F124" s="116">
        <v>756</v>
      </c>
      <c r="G124" s="95">
        <f aca="true" t="shared" si="59" ref="G124:G129">E124*F124</f>
        <v>1512</v>
      </c>
      <c r="H124" s="96">
        <v>1</v>
      </c>
      <c r="I124" s="137">
        <v>250</v>
      </c>
      <c r="J124" s="137">
        <v>250</v>
      </c>
      <c r="K124" s="95"/>
      <c r="L124" s="95"/>
      <c r="M124" s="95">
        <f>K124*L124</f>
        <v>0</v>
      </c>
      <c r="N124" s="95"/>
      <c r="O124" s="95"/>
      <c r="P124" s="95">
        <f>N124*O124</f>
        <v>0</v>
      </c>
      <c r="Q124" s="95"/>
      <c r="R124" s="95"/>
      <c r="S124" s="95">
        <f>Q124*R124</f>
        <v>0</v>
      </c>
      <c r="T124" s="95"/>
      <c r="U124" s="95"/>
      <c r="V124" s="95">
        <f>T124*U124</f>
        <v>0</v>
      </c>
      <c r="W124" s="95"/>
      <c r="X124" s="95"/>
      <c r="Y124" s="95">
        <f>W124*X124</f>
        <v>0</v>
      </c>
      <c r="Z124" s="95"/>
      <c r="AA124" s="95"/>
      <c r="AB124" s="95">
        <f>Z124*AA124</f>
        <v>0</v>
      </c>
      <c r="AC124" s="98">
        <f aca="true" t="shared" si="60" ref="AC124:AC130">G124+M124+S124+Y124</f>
        <v>1512</v>
      </c>
      <c r="AD124" s="98">
        <f aca="true" t="shared" si="61" ref="AD124:AD130">J124+P124+V124+AB124</f>
        <v>250</v>
      </c>
      <c r="AE124" s="98">
        <f aca="true" t="shared" si="62" ref="AE124:AE130">AC124-AD124</f>
        <v>1262</v>
      </c>
      <c r="AF124" s="129">
        <f aca="true" t="shared" si="63" ref="AF124:AF130">AE124/AC124</f>
        <v>0.8346560846560847</v>
      </c>
      <c r="AG124" s="119"/>
      <c r="AH124" s="82"/>
      <c r="AI124" s="82"/>
    </row>
    <row r="125" spans="1:35" ht="30" customHeight="1">
      <c r="A125" s="91" t="s">
        <v>109</v>
      </c>
      <c r="B125" s="127" t="s">
        <v>113</v>
      </c>
      <c r="C125" s="93" t="s">
        <v>232</v>
      </c>
      <c r="D125" s="94" t="s">
        <v>231</v>
      </c>
      <c r="E125" s="116">
        <v>1</v>
      </c>
      <c r="F125" s="116">
        <v>220</v>
      </c>
      <c r="G125" s="95">
        <f t="shared" si="59"/>
        <v>220</v>
      </c>
      <c r="H125" s="96">
        <v>1</v>
      </c>
      <c r="I125" s="96">
        <v>220</v>
      </c>
      <c r="J125" s="96">
        <f>H125*I125</f>
        <v>220</v>
      </c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8">
        <f t="shared" si="60"/>
        <v>220</v>
      </c>
      <c r="AD125" s="98">
        <f t="shared" si="61"/>
        <v>220</v>
      </c>
      <c r="AE125" s="98">
        <f t="shared" si="62"/>
        <v>0</v>
      </c>
      <c r="AF125" s="129">
        <f t="shared" si="63"/>
        <v>0</v>
      </c>
      <c r="AG125" s="119"/>
      <c r="AH125" s="82"/>
      <c r="AI125" s="82"/>
    </row>
    <row r="126" spans="1:35" ht="30" customHeight="1">
      <c r="A126" s="91" t="s">
        <v>109</v>
      </c>
      <c r="B126" s="127" t="s">
        <v>115</v>
      </c>
      <c r="C126" s="93" t="s">
        <v>233</v>
      </c>
      <c r="D126" s="94" t="s">
        <v>231</v>
      </c>
      <c r="E126" s="116">
        <v>1</v>
      </c>
      <c r="F126" s="116">
        <v>113</v>
      </c>
      <c r="G126" s="95">
        <f t="shared" si="59"/>
        <v>113</v>
      </c>
      <c r="H126" s="137">
        <v>1</v>
      </c>
      <c r="I126" s="137">
        <v>250</v>
      </c>
      <c r="J126" s="96">
        <f>H126*I126</f>
        <v>250</v>
      </c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8">
        <f t="shared" si="60"/>
        <v>113</v>
      </c>
      <c r="AD126" s="98">
        <f t="shared" si="61"/>
        <v>250</v>
      </c>
      <c r="AE126" s="98">
        <f t="shared" si="62"/>
        <v>-137</v>
      </c>
      <c r="AF126" s="129">
        <f t="shared" si="63"/>
        <v>-1.2123893805309736</v>
      </c>
      <c r="AG126" s="138"/>
      <c r="AH126" s="82"/>
      <c r="AI126" s="82"/>
    </row>
    <row r="127" spans="1:35" ht="30" customHeight="1">
      <c r="A127" s="91" t="s">
        <v>109</v>
      </c>
      <c r="B127" s="127" t="s">
        <v>197</v>
      </c>
      <c r="C127" s="93" t="s">
        <v>234</v>
      </c>
      <c r="D127" s="94" t="s">
        <v>231</v>
      </c>
      <c r="E127" s="116">
        <v>1</v>
      </c>
      <c r="F127" s="116">
        <v>284</v>
      </c>
      <c r="G127" s="95">
        <f t="shared" si="59"/>
        <v>284</v>
      </c>
      <c r="H127" s="137">
        <v>1</v>
      </c>
      <c r="I127" s="137">
        <v>250</v>
      </c>
      <c r="J127" s="96">
        <f>H127*I127</f>
        <v>250</v>
      </c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8">
        <f t="shared" si="60"/>
        <v>284</v>
      </c>
      <c r="AD127" s="98">
        <f t="shared" si="61"/>
        <v>250</v>
      </c>
      <c r="AE127" s="98">
        <f t="shared" si="62"/>
        <v>34</v>
      </c>
      <c r="AF127" s="129">
        <f t="shared" si="63"/>
        <v>0.11971830985915492</v>
      </c>
      <c r="AG127" s="138"/>
      <c r="AH127" s="82"/>
      <c r="AI127" s="82"/>
    </row>
    <row r="128" spans="1:35" ht="30" customHeight="1">
      <c r="A128" s="91" t="s">
        <v>109</v>
      </c>
      <c r="B128" s="127" t="s">
        <v>199</v>
      </c>
      <c r="C128" s="93" t="s">
        <v>235</v>
      </c>
      <c r="D128" s="94" t="s">
        <v>231</v>
      </c>
      <c r="E128" s="116">
        <v>1</v>
      </c>
      <c r="F128" s="116">
        <v>356</v>
      </c>
      <c r="G128" s="95">
        <f t="shared" si="59"/>
        <v>356</v>
      </c>
      <c r="H128" s="96">
        <v>1</v>
      </c>
      <c r="I128" s="96">
        <v>300</v>
      </c>
      <c r="J128" s="96">
        <f>H128*I128</f>
        <v>300</v>
      </c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8">
        <f t="shared" si="60"/>
        <v>356</v>
      </c>
      <c r="AD128" s="98">
        <f t="shared" si="61"/>
        <v>300</v>
      </c>
      <c r="AE128" s="98">
        <f t="shared" si="62"/>
        <v>56</v>
      </c>
      <c r="AF128" s="129">
        <f t="shared" si="63"/>
        <v>0.15730337078651685</v>
      </c>
      <c r="AG128" s="119"/>
      <c r="AH128" s="82"/>
      <c r="AI128" s="82"/>
    </row>
    <row r="129" spans="1:35" ht="30" customHeight="1">
      <c r="A129" s="91" t="s">
        <v>109</v>
      </c>
      <c r="B129" s="127" t="s">
        <v>201</v>
      </c>
      <c r="C129" s="93" t="s">
        <v>236</v>
      </c>
      <c r="D129" s="94" t="s">
        <v>231</v>
      </c>
      <c r="E129" s="116">
        <v>1</v>
      </c>
      <c r="F129" s="116">
        <v>431</v>
      </c>
      <c r="G129" s="95">
        <f t="shared" si="59"/>
        <v>431</v>
      </c>
      <c r="H129" s="96">
        <v>1</v>
      </c>
      <c r="I129" s="96">
        <v>202</v>
      </c>
      <c r="J129" s="96">
        <f>H129*I129</f>
        <v>202</v>
      </c>
      <c r="K129" s="95"/>
      <c r="L129" s="95"/>
      <c r="M129" s="95">
        <f>K129*L129</f>
        <v>0</v>
      </c>
      <c r="N129" s="95"/>
      <c r="O129" s="95"/>
      <c r="P129" s="95">
        <f>N129*O129</f>
        <v>0</v>
      </c>
      <c r="Q129" s="95"/>
      <c r="R129" s="95"/>
      <c r="S129" s="95">
        <f>Q129*R129</f>
        <v>0</v>
      </c>
      <c r="T129" s="95"/>
      <c r="U129" s="95"/>
      <c r="V129" s="95">
        <f>T129*U129</f>
        <v>0</v>
      </c>
      <c r="W129" s="95"/>
      <c r="X129" s="95"/>
      <c r="Y129" s="95">
        <f>W129*X129</f>
        <v>0</v>
      </c>
      <c r="Z129" s="95"/>
      <c r="AA129" s="95"/>
      <c r="AB129" s="95">
        <f>Z129*AA129</f>
        <v>0</v>
      </c>
      <c r="AC129" s="98">
        <f t="shared" si="60"/>
        <v>431</v>
      </c>
      <c r="AD129" s="98">
        <f t="shared" si="61"/>
        <v>202</v>
      </c>
      <c r="AE129" s="98">
        <f t="shared" si="62"/>
        <v>229</v>
      </c>
      <c r="AF129" s="129">
        <f t="shared" si="63"/>
        <v>0.531322505800464</v>
      </c>
      <c r="AG129" s="119"/>
      <c r="AH129" s="82"/>
      <c r="AI129" s="82"/>
    </row>
    <row r="130" spans="1:35" ht="42" customHeight="1">
      <c r="A130" s="294" t="s">
        <v>237</v>
      </c>
      <c r="B130" s="288"/>
      <c r="C130" s="289"/>
      <c r="D130" s="254"/>
      <c r="E130" s="255">
        <f aca="true" t="shared" si="64" ref="E130:AB130">SUM(E124:E129)</f>
        <v>7</v>
      </c>
      <c r="F130" s="255">
        <f t="shared" si="64"/>
        <v>2160</v>
      </c>
      <c r="G130" s="255">
        <f t="shared" si="64"/>
        <v>2916</v>
      </c>
      <c r="H130" s="255">
        <f t="shared" si="64"/>
        <v>6</v>
      </c>
      <c r="I130" s="255">
        <f t="shared" si="64"/>
        <v>1472</v>
      </c>
      <c r="J130" s="255">
        <f t="shared" si="64"/>
        <v>1472</v>
      </c>
      <c r="K130" s="255">
        <f t="shared" si="64"/>
        <v>0</v>
      </c>
      <c r="L130" s="255">
        <f t="shared" si="64"/>
        <v>0</v>
      </c>
      <c r="M130" s="255">
        <f t="shared" si="64"/>
        <v>0</v>
      </c>
      <c r="N130" s="255">
        <f t="shared" si="64"/>
        <v>0</v>
      </c>
      <c r="O130" s="255">
        <f t="shared" si="64"/>
        <v>0</v>
      </c>
      <c r="P130" s="255">
        <f t="shared" si="64"/>
        <v>0</v>
      </c>
      <c r="Q130" s="255">
        <f t="shared" si="64"/>
        <v>0</v>
      </c>
      <c r="R130" s="255">
        <f t="shared" si="64"/>
        <v>0</v>
      </c>
      <c r="S130" s="255">
        <f t="shared" si="64"/>
        <v>0</v>
      </c>
      <c r="T130" s="255">
        <f t="shared" si="64"/>
        <v>0</v>
      </c>
      <c r="U130" s="255">
        <f t="shared" si="64"/>
        <v>0</v>
      </c>
      <c r="V130" s="255">
        <f t="shared" si="64"/>
        <v>0</v>
      </c>
      <c r="W130" s="255">
        <f t="shared" si="64"/>
        <v>0</v>
      </c>
      <c r="X130" s="255">
        <f t="shared" si="64"/>
        <v>0</v>
      </c>
      <c r="Y130" s="255">
        <f t="shared" si="64"/>
        <v>0</v>
      </c>
      <c r="Z130" s="255">
        <f t="shared" si="64"/>
        <v>0</v>
      </c>
      <c r="AA130" s="255">
        <f t="shared" si="64"/>
        <v>0</v>
      </c>
      <c r="AB130" s="255">
        <f t="shared" si="64"/>
        <v>0</v>
      </c>
      <c r="AC130" s="255">
        <f t="shared" si="60"/>
        <v>2916</v>
      </c>
      <c r="AD130" s="255">
        <f t="shared" si="61"/>
        <v>1472</v>
      </c>
      <c r="AE130" s="255">
        <f t="shared" si="62"/>
        <v>1444</v>
      </c>
      <c r="AF130" s="256">
        <f t="shared" si="63"/>
        <v>0.49519890260631</v>
      </c>
      <c r="AG130" s="139"/>
      <c r="AH130" s="82"/>
      <c r="AI130" s="82"/>
    </row>
    <row r="131" spans="1:35" ht="15.75" customHeight="1">
      <c r="A131" s="109" t="s">
        <v>104</v>
      </c>
      <c r="B131" s="113" t="s">
        <v>35</v>
      </c>
      <c r="C131" s="110" t="s">
        <v>238</v>
      </c>
      <c r="D131" s="140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5"/>
      <c r="AG131" s="136"/>
      <c r="AH131" s="82"/>
      <c r="AI131" s="82"/>
    </row>
    <row r="132" spans="1:35" ht="30" customHeight="1" hidden="1">
      <c r="A132" s="91" t="s">
        <v>109</v>
      </c>
      <c r="B132" s="127" t="s">
        <v>110</v>
      </c>
      <c r="C132" s="93" t="s">
        <v>239</v>
      </c>
      <c r="D132" s="94" t="s">
        <v>156</v>
      </c>
      <c r="E132" s="95"/>
      <c r="F132" s="95"/>
      <c r="G132" s="95">
        <f>E132*F132</f>
        <v>0</v>
      </c>
      <c r="H132" s="95"/>
      <c r="I132" s="95"/>
      <c r="J132" s="95">
        <f>H132*I132</f>
        <v>0</v>
      </c>
      <c r="K132" s="95"/>
      <c r="L132" s="95"/>
      <c r="M132" s="95">
        <f>K132*L132</f>
        <v>0</v>
      </c>
      <c r="N132" s="95"/>
      <c r="O132" s="95"/>
      <c r="P132" s="95">
        <f>N132*O132</f>
        <v>0</v>
      </c>
      <c r="Q132" s="95"/>
      <c r="R132" s="95"/>
      <c r="S132" s="95">
        <f>Q132*R132</f>
        <v>0</v>
      </c>
      <c r="T132" s="95"/>
      <c r="U132" s="95"/>
      <c r="V132" s="95">
        <f>T132*U132</f>
        <v>0</v>
      </c>
      <c r="W132" s="95"/>
      <c r="X132" s="95"/>
      <c r="Y132" s="95">
        <f>W132*X132</f>
        <v>0</v>
      </c>
      <c r="Z132" s="95"/>
      <c r="AA132" s="95"/>
      <c r="AB132" s="95">
        <f>Z132*AA132</f>
        <v>0</v>
      </c>
      <c r="AC132" s="98">
        <f>G132+M132+S132+Y132</f>
        <v>0</v>
      </c>
      <c r="AD132" s="98">
        <f>J132+P132+V132+AB132</f>
        <v>0</v>
      </c>
      <c r="AE132" s="98">
        <f>AC132-AD132</f>
        <v>0</v>
      </c>
      <c r="AF132" s="129" t="e">
        <f>AE132/AC132</f>
        <v>#DIV/0!</v>
      </c>
      <c r="AG132" s="141"/>
      <c r="AH132" s="82"/>
      <c r="AI132" s="82"/>
    </row>
    <row r="133" spans="1:35" ht="30" customHeight="1">
      <c r="A133" s="91" t="s">
        <v>109</v>
      </c>
      <c r="B133" s="127" t="s">
        <v>113</v>
      </c>
      <c r="C133" s="93" t="s">
        <v>240</v>
      </c>
      <c r="D133" s="94" t="s">
        <v>241</v>
      </c>
      <c r="E133" s="95">
        <v>20</v>
      </c>
      <c r="F133" s="95">
        <v>150</v>
      </c>
      <c r="G133" s="95">
        <f>E133*F133</f>
        <v>3000</v>
      </c>
      <c r="H133" s="96">
        <v>20</v>
      </c>
      <c r="I133" s="96">
        <v>150</v>
      </c>
      <c r="J133" s="96">
        <f>H133*I133</f>
        <v>3000</v>
      </c>
      <c r="K133" s="95"/>
      <c r="L133" s="95"/>
      <c r="M133" s="95">
        <f>K133*L133</f>
        <v>0</v>
      </c>
      <c r="N133" s="95"/>
      <c r="O133" s="95"/>
      <c r="P133" s="95">
        <f>N133*O133</f>
        <v>0</v>
      </c>
      <c r="Q133" s="95"/>
      <c r="R133" s="95"/>
      <c r="S133" s="95">
        <f>Q133*R133</f>
        <v>0</v>
      </c>
      <c r="T133" s="95"/>
      <c r="U133" s="95"/>
      <c r="V133" s="95">
        <f>T133*U133</f>
        <v>0</v>
      </c>
      <c r="W133" s="95"/>
      <c r="X133" s="95"/>
      <c r="Y133" s="95">
        <f>W133*X133</f>
        <v>0</v>
      </c>
      <c r="Z133" s="95"/>
      <c r="AA133" s="95"/>
      <c r="AB133" s="95">
        <f>Z133*AA133</f>
        <v>0</v>
      </c>
      <c r="AC133" s="98">
        <f>G133+M133+S133+Y133</f>
        <v>3000</v>
      </c>
      <c r="AD133" s="98">
        <f>J133+P133+V133+AB133</f>
        <v>3000</v>
      </c>
      <c r="AE133" s="98">
        <f>AC133-AD133</f>
        <v>0</v>
      </c>
      <c r="AF133" s="129">
        <f>AE133/AC133</f>
        <v>0</v>
      </c>
      <c r="AG133" s="142"/>
      <c r="AH133" s="82"/>
      <c r="AI133" s="82"/>
    </row>
    <row r="134" spans="1:35" ht="30" customHeight="1" hidden="1">
      <c r="A134" s="91" t="s">
        <v>109</v>
      </c>
      <c r="B134" s="127" t="s">
        <v>115</v>
      </c>
      <c r="C134" s="93" t="s">
        <v>242</v>
      </c>
      <c r="D134" s="94" t="s">
        <v>241</v>
      </c>
      <c r="E134" s="95"/>
      <c r="F134" s="95"/>
      <c r="G134" s="95">
        <f>E134*F134</f>
        <v>0</v>
      </c>
      <c r="H134" s="95"/>
      <c r="I134" s="95"/>
      <c r="J134" s="95">
        <f>H134*I134</f>
        <v>0</v>
      </c>
      <c r="K134" s="95"/>
      <c r="L134" s="95"/>
      <c r="M134" s="95">
        <f>K134*L134</f>
        <v>0</v>
      </c>
      <c r="N134" s="95"/>
      <c r="O134" s="95"/>
      <c r="P134" s="95">
        <f>N134*O134</f>
        <v>0</v>
      </c>
      <c r="Q134" s="95"/>
      <c r="R134" s="95"/>
      <c r="S134" s="95">
        <f>Q134*R134</f>
        <v>0</v>
      </c>
      <c r="T134" s="95"/>
      <c r="U134" s="95"/>
      <c r="V134" s="95">
        <f>T134*U134</f>
        <v>0</v>
      </c>
      <c r="W134" s="95"/>
      <c r="X134" s="95"/>
      <c r="Y134" s="95">
        <f>W134*X134</f>
        <v>0</v>
      </c>
      <c r="Z134" s="95"/>
      <c r="AA134" s="95"/>
      <c r="AB134" s="95">
        <f>Z134*AA134</f>
        <v>0</v>
      </c>
      <c r="AC134" s="98">
        <f>G134+M134+S134+Y134</f>
        <v>0</v>
      </c>
      <c r="AD134" s="98">
        <f>J134+P134+V134+AB134</f>
        <v>0</v>
      </c>
      <c r="AE134" s="98">
        <f>AC134-AD134</f>
        <v>0</v>
      </c>
      <c r="AF134" s="129" t="e">
        <f>AE134/AC134</f>
        <v>#DIV/0!</v>
      </c>
      <c r="AG134" s="141"/>
      <c r="AH134" s="82"/>
      <c r="AI134" s="82"/>
    </row>
    <row r="135" spans="1:35" ht="15.75" customHeight="1">
      <c r="A135" s="287" t="s">
        <v>243</v>
      </c>
      <c r="B135" s="288"/>
      <c r="C135" s="289"/>
      <c r="D135" s="254"/>
      <c r="E135" s="255">
        <f aca="true" t="shared" si="65" ref="E135:AB135">SUM(E132:E134)</f>
        <v>20</v>
      </c>
      <c r="F135" s="255">
        <f t="shared" si="65"/>
        <v>150</v>
      </c>
      <c r="G135" s="255">
        <f t="shared" si="65"/>
        <v>3000</v>
      </c>
      <c r="H135" s="255">
        <f t="shared" si="65"/>
        <v>20</v>
      </c>
      <c r="I135" s="255">
        <f t="shared" si="65"/>
        <v>150</v>
      </c>
      <c r="J135" s="255">
        <f t="shared" si="65"/>
        <v>3000</v>
      </c>
      <c r="K135" s="255">
        <f t="shared" si="65"/>
        <v>0</v>
      </c>
      <c r="L135" s="255">
        <f t="shared" si="65"/>
        <v>0</v>
      </c>
      <c r="M135" s="255">
        <f t="shared" si="65"/>
        <v>0</v>
      </c>
      <c r="N135" s="255">
        <f t="shared" si="65"/>
        <v>0</v>
      </c>
      <c r="O135" s="255">
        <f t="shared" si="65"/>
        <v>0</v>
      </c>
      <c r="P135" s="255">
        <f t="shared" si="65"/>
        <v>0</v>
      </c>
      <c r="Q135" s="255">
        <f t="shared" si="65"/>
        <v>0</v>
      </c>
      <c r="R135" s="255">
        <f t="shared" si="65"/>
        <v>0</v>
      </c>
      <c r="S135" s="255">
        <f t="shared" si="65"/>
        <v>0</v>
      </c>
      <c r="T135" s="255">
        <f t="shared" si="65"/>
        <v>0</v>
      </c>
      <c r="U135" s="255">
        <f t="shared" si="65"/>
        <v>0</v>
      </c>
      <c r="V135" s="255">
        <f t="shared" si="65"/>
        <v>0</v>
      </c>
      <c r="W135" s="255">
        <f t="shared" si="65"/>
        <v>0</v>
      </c>
      <c r="X135" s="255">
        <f t="shared" si="65"/>
        <v>0</v>
      </c>
      <c r="Y135" s="255">
        <f t="shared" si="65"/>
        <v>0</v>
      </c>
      <c r="Z135" s="255">
        <f t="shared" si="65"/>
        <v>0</v>
      </c>
      <c r="AA135" s="255">
        <f t="shared" si="65"/>
        <v>0</v>
      </c>
      <c r="AB135" s="255">
        <f t="shared" si="65"/>
        <v>0</v>
      </c>
      <c r="AC135" s="255">
        <f>G135+M135+S135+Y135</f>
        <v>3000</v>
      </c>
      <c r="AD135" s="255">
        <f>J135+P135+V135+AB135</f>
        <v>3000</v>
      </c>
      <c r="AE135" s="255">
        <f>AC135-AD135</f>
        <v>0</v>
      </c>
      <c r="AF135" s="256">
        <f>AE135/AC135</f>
        <v>0</v>
      </c>
      <c r="AG135" s="139"/>
      <c r="AH135" s="82"/>
      <c r="AI135" s="82"/>
    </row>
    <row r="136" spans="1:35" ht="15.75" customHeight="1">
      <c r="A136" s="109" t="s">
        <v>104</v>
      </c>
      <c r="B136" s="113" t="s">
        <v>36</v>
      </c>
      <c r="C136" s="110" t="s">
        <v>244</v>
      </c>
      <c r="D136" s="124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122"/>
      <c r="AD136" s="122"/>
      <c r="AE136" s="122"/>
      <c r="AF136" s="125"/>
      <c r="AG136" s="143"/>
      <c r="AH136" s="82"/>
      <c r="AI136" s="82"/>
    </row>
    <row r="137" spans="1:35" ht="30" customHeight="1">
      <c r="A137" s="91" t="s">
        <v>109</v>
      </c>
      <c r="B137" s="127" t="s">
        <v>110</v>
      </c>
      <c r="C137" s="93" t="s">
        <v>245</v>
      </c>
      <c r="D137" s="94" t="s">
        <v>112</v>
      </c>
      <c r="E137" s="95">
        <v>5</v>
      </c>
      <c r="F137" s="95">
        <v>20000</v>
      </c>
      <c r="G137" s="95">
        <f>E137*F137</f>
        <v>100000</v>
      </c>
      <c r="H137" s="96">
        <v>5</v>
      </c>
      <c r="I137" s="96">
        <v>20000</v>
      </c>
      <c r="J137" s="96">
        <f>H137*I137</f>
        <v>100000</v>
      </c>
      <c r="K137" s="95"/>
      <c r="L137" s="95"/>
      <c r="M137" s="95">
        <f>K137*L137</f>
        <v>0</v>
      </c>
      <c r="N137" s="95"/>
      <c r="O137" s="95"/>
      <c r="P137" s="95">
        <f>N137*O137</f>
        <v>0</v>
      </c>
      <c r="Q137" s="95"/>
      <c r="R137" s="95"/>
      <c r="S137" s="95">
        <f>Q137*R137</f>
        <v>0</v>
      </c>
      <c r="T137" s="95"/>
      <c r="U137" s="95"/>
      <c r="V137" s="95">
        <f>T137*U137</f>
        <v>0</v>
      </c>
      <c r="W137" s="95"/>
      <c r="X137" s="95"/>
      <c r="Y137" s="95">
        <f>W137*X137</f>
        <v>0</v>
      </c>
      <c r="Z137" s="95"/>
      <c r="AA137" s="95"/>
      <c r="AB137" s="95">
        <f>Z137*AA137</f>
        <v>0</v>
      </c>
      <c r="AC137" s="98">
        <f>G137+M137+S137+Y137</f>
        <v>100000</v>
      </c>
      <c r="AD137" s="98">
        <f>J137+P137+V137+AB137</f>
        <v>100000</v>
      </c>
      <c r="AE137" s="98">
        <f>AC137-AD137</f>
        <v>0</v>
      </c>
      <c r="AF137" s="129">
        <f>AE137/AC137</f>
        <v>0</v>
      </c>
      <c r="AG137" s="119"/>
      <c r="AH137" s="82"/>
      <c r="AI137" s="82"/>
    </row>
    <row r="138" spans="1:35" ht="30" customHeight="1">
      <c r="A138" s="91" t="s">
        <v>109</v>
      </c>
      <c r="B138" s="127" t="s">
        <v>113</v>
      </c>
      <c r="C138" s="93" t="s">
        <v>246</v>
      </c>
      <c r="D138" s="94" t="s">
        <v>112</v>
      </c>
      <c r="E138" s="95">
        <v>5</v>
      </c>
      <c r="F138" s="95">
        <v>22000</v>
      </c>
      <c r="G138" s="95">
        <f>E138*F138</f>
        <v>110000</v>
      </c>
      <c r="H138" s="96">
        <v>5</v>
      </c>
      <c r="I138" s="96">
        <v>22000</v>
      </c>
      <c r="J138" s="96">
        <f>H138*I138</f>
        <v>110000</v>
      </c>
      <c r="K138" s="95"/>
      <c r="L138" s="95"/>
      <c r="M138" s="95">
        <f>K138*L138</f>
        <v>0</v>
      </c>
      <c r="N138" s="95"/>
      <c r="O138" s="95"/>
      <c r="P138" s="95">
        <f>N138*O138</f>
        <v>0</v>
      </c>
      <c r="Q138" s="95"/>
      <c r="R138" s="95"/>
      <c r="S138" s="95">
        <f>Q138*R138</f>
        <v>0</v>
      </c>
      <c r="T138" s="95"/>
      <c r="U138" s="95"/>
      <c r="V138" s="95">
        <f>T138*U138</f>
        <v>0</v>
      </c>
      <c r="W138" s="95"/>
      <c r="X138" s="95"/>
      <c r="Y138" s="95">
        <f>W138*X138</f>
        <v>0</v>
      </c>
      <c r="Z138" s="95"/>
      <c r="AA138" s="95"/>
      <c r="AB138" s="95">
        <f>Z138*AA138</f>
        <v>0</v>
      </c>
      <c r="AC138" s="98">
        <f>G138+M138+S138+Y138</f>
        <v>110000</v>
      </c>
      <c r="AD138" s="98">
        <f>J138+P138+V138+AB138</f>
        <v>110000</v>
      </c>
      <c r="AE138" s="98">
        <f>AC138-AD138</f>
        <v>0</v>
      </c>
      <c r="AF138" s="129">
        <f>AE138/AC138</f>
        <v>0</v>
      </c>
      <c r="AG138" s="144"/>
      <c r="AH138" s="82"/>
      <c r="AI138" s="82"/>
    </row>
    <row r="139" spans="1:35" ht="30" customHeight="1">
      <c r="A139" s="91" t="s">
        <v>109</v>
      </c>
      <c r="B139" s="127" t="s">
        <v>115</v>
      </c>
      <c r="C139" s="93" t="s">
        <v>247</v>
      </c>
      <c r="D139" s="94" t="s">
        <v>223</v>
      </c>
      <c r="E139" s="95">
        <v>1</v>
      </c>
      <c r="F139" s="95">
        <v>68000</v>
      </c>
      <c r="G139" s="95">
        <f>E139*F139</f>
        <v>68000</v>
      </c>
      <c r="H139" s="96">
        <v>1</v>
      </c>
      <c r="I139" s="96">
        <v>68000</v>
      </c>
      <c r="J139" s="96">
        <f>H139*I139</f>
        <v>68000</v>
      </c>
      <c r="K139" s="95"/>
      <c r="L139" s="95"/>
      <c r="M139" s="95">
        <f>K139*L139</f>
        <v>0</v>
      </c>
      <c r="N139" s="95"/>
      <c r="O139" s="95"/>
      <c r="P139" s="95">
        <f>N139*O139</f>
        <v>0</v>
      </c>
      <c r="Q139" s="95"/>
      <c r="R139" s="95"/>
      <c r="S139" s="95">
        <f>Q139*R139</f>
        <v>0</v>
      </c>
      <c r="T139" s="95"/>
      <c r="U139" s="95"/>
      <c r="V139" s="95">
        <f>T139*U139</f>
        <v>0</v>
      </c>
      <c r="W139" s="95"/>
      <c r="X139" s="95"/>
      <c r="Y139" s="95">
        <f>W139*X139</f>
        <v>0</v>
      </c>
      <c r="Z139" s="95"/>
      <c r="AA139" s="95"/>
      <c r="AB139" s="95">
        <f>Z139*AA139</f>
        <v>0</v>
      </c>
      <c r="AC139" s="98">
        <f>G139+M139+S139+Y139</f>
        <v>68000</v>
      </c>
      <c r="AD139" s="98">
        <f>J139+P139+V139+AB139</f>
        <v>68000</v>
      </c>
      <c r="AE139" s="98">
        <f>AC139-AD139</f>
        <v>0</v>
      </c>
      <c r="AF139" s="129">
        <f>AE139/AC139</f>
        <v>0</v>
      </c>
      <c r="AG139" s="119"/>
      <c r="AH139" s="82"/>
      <c r="AI139" s="82"/>
    </row>
    <row r="140" spans="1:35" ht="30" customHeight="1" hidden="1">
      <c r="A140" s="91" t="s">
        <v>109</v>
      </c>
      <c r="B140" s="127" t="s">
        <v>197</v>
      </c>
      <c r="C140" s="93" t="s">
        <v>248</v>
      </c>
      <c r="D140" s="94" t="s">
        <v>223</v>
      </c>
      <c r="E140" s="95"/>
      <c r="F140" s="95"/>
      <c r="G140" s="95">
        <f>E140*F140</f>
        <v>0</v>
      </c>
      <c r="H140" s="95"/>
      <c r="I140" s="95"/>
      <c r="J140" s="95">
        <f>H140*I140</f>
        <v>0</v>
      </c>
      <c r="K140" s="95"/>
      <c r="L140" s="95"/>
      <c r="M140" s="95">
        <f>K140*L140</f>
        <v>0</v>
      </c>
      <c r="N140" s="95"/>
      <c r="O140" s="95"/>
      <c r="P140" s="95">
        <f>N140*O140</f>
        <v>0</v>
      </c>
      <c r="Q140" s="95"/>
      <c r="R140" s="95"/>
      <c r="S140" s="95">
        <f>Q140*R140</f>
        <v>0</v>
      </c>
      <c r="T140" s="95"/>
      <c r="U140" s="95"/>
      <c r="V140" s="95">
        <f>T140*U140</f>
        <v>0</v>
      </c>
      <c r="W140" s="95"/>
      <c r="X140" s="95"/>
      <c r="Y140" s="95">
        <f>W140*X140</f>
        <v>0</v>
      </c>
      <c r="Z140" s="95"/>
      <c r="AA140" s="95"/>
      <c r="AB140" s="95">
        <f>Z140*AA140</f>
        <v>0</v>
      </c>
      <c r="AC140" s="98">
        <f>G140+M140+S140+Y140</f>
        <v>0</v>
      </c>
      <c r="AD140" s="98">
        <f>J140+P140+V140+AB140</f>
        <v>0</v>
      </c>
      <c r="AE140" s="98">
        <f>AC140-AD140</f>
        <v>0</v>
      </c>
      <c r="AF140" s="129" t="e">
        <f>AE140/AC140</f>
        <v>#DIV/0!</v>
      </c>
      <c r="AG140" s="141"/>
      <c r="AH140" s="82"/>
      <c r="AI140" s="82"/>
    </row>
    <row r="141" spans="1:35" ht="15.75" customHeight="1">
      <c r="A141" s="287" t="s">
        <v>249</v>
      </c>
      <c r="B141" s="288"/>
      <c r="C141" s="289"/>
      <c r="D141" s="257"/>
      <c r="E141" s="255">
        <f aca="true" t="shared" si="66" ref="E141:AB141">SUM(E137:E140)</f>
        <v>11</v>
      </c>
      <c r="F141" s="255">
        <f t="shared" si="66"/>
        <v>110000</v>
      </c>
      <c r="G141" s="255">
        <f t="shared" si="66"/>
        <v>278000</v>
      </c>
      <c r="H141" s="255">
        <f t="shared" si="66"/>
        <v>11</v>
      </c>
      <c r="I141" s="255">
        <f t="shared" si="66"/>
        <v>110000</v>
      </c>
      <c r="J141" s="255">
        <f t="shared" si="66"/>
        <v>278000</v>
      </c>
      <c r="K141" s="255">
        <f t="shared" si="66"/>
        <v>0</v>
      </c>
      <c r="L141" s="255">
        <f t="shared" si="66"/>
        <v>0</v>
      </c>
      <c r="M141" s="255">
        <f t="shared" si="66"/>
        <v>0</v>
      </c>
      <c r="N141" s="255">
        <f t="shared" si="66"/>
        <v>0</v>
      </c>
      <c r="O141" s="255">
        <f t="shared" si="66"/>
        <v>0</v>
      </c>
      <c r="P141" s="255">
        <f t="shared" si="66"/>
        <v>0</v>
      </c>
      <c r="Q141" s="255">
        <f t="shared" si="66"/>
        <v>0</v>
      </c>
      <c r="R141" s="255">
        <f t="shared" si="66"/>
        <v>0</v>
      </c>
      <c r="S141" s="255">
        <f t="shared" si="66"/>
        <v>0</v>
      </c>
      <c r="T141" s="255">
        <f t="shared" si="66"/>
        <v>0</v>
      </c>
      <c r="U141" s="255">
        <f t="shared" si="66"/>
        <v>0</v>
      </c>
      <c r="V141" s="255">
        <f t="shared" si="66"/>
        <v>0</v>
      </c>
      <c r="W141" s="255">
        <f t="shared" si="66"/>
        <v>0</v>
      </c>
      <c r="X141" s="255">
        <f t="shared" si="66"/>
        <v>0</v>
      </c>
      <c r="Y141" s="255">
        <f t="shared" si="66"/>
        <v>0</v>
      </c>
      <c r="Z141" s="255">
        <f t="shared" si="66"/>
        <v>0</v>
      </c>
      <c r="AA141" s="255">
        <f t="shared" si="66"/>
        <v>0</v>
      </c>
      <c r="AB141" s="255">
        <f t="shared" si="66"/>
        <v>0</v>
      </c>
      <c r="AC141" s="255">
        <f>G141+M141+S141+Y141</f>
        <v>278000</v>
      </c>
      <c r="AD141" s="255">
        <f>J141+P141+V141+AB141</f>
        <v>278000</v>
      </c>
      <c r="AE141" s="255">
        <f>AC141-AD141</f>
        <v>0</v>
      </c>
      <c r="AF141" s="256">
        <f>AE141/AC141</f>
        <v>0</v>
      </c>
      <c r="AG141" s="139"/>
      <c r="AH141" s="82"/>
      <c r="AI141" s="82"/>
    </row>
    <row r="142" spans="1:35" ht="15.75" customHeight="1">
      <c r="A142" s="109" t="s">
        <v>104</v>
      </c>
      <c r="B142" s="113" t="s">
        <v>250</v>
      </c>
      <c r="C142" s="110" t="s">
        <v>251</v>
      </c>
      <c r="D142" s="109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5"/>
      <c r="AG142" s="136"/>
      <c r="AH142" s="82"/>
      <c r="AI142" s="82"/>
    </row>
    <row r="143" spans="1:35" ht="30" customHeight="1">
      <c r="A143" s="83" t="s">
        <v>106</v>
      </c>
      <c r="B143" s="84" t="s">
        <v>252</v>
      </c>
      <c r="C143" s="123" t="s">
        <v>253</v>
      </c>
      <c r="D143" s="83"/>
      <c r="E143" s="86"/>
      <c r="F143" s="86"/>
      <c r="G143" s="86">
        <f aca="true" t="shared" si="67" ref="G143:AB143">SUM(G144:G150)</f>
        <v>918000</v>
      </c>
      <c r="H143" s="86"/>
      <c r="I143" s="86"/>
      <c r="J143" s="86">
        <f t="shared" si="67"/>
        <v>918000</v>
      </c>
      <c r="K143" s="86">
        <f t="shared" si="67"/>
        <v>0</v>
      </c>
      <c r="L143" s="86">
        <f t="shared" si="67"/>
        <v>0</v>
      </c>
      <c r="M143" s="86">
        <f t="shared" si="67"/>
        <v>0</v>
      </c>
      <c r="N143" s="86">
        <f t="shared" si="67"/>
        <v>0</v>
      </c>
      <c r="O143" s="86">
        <f t="shared" si="67"/>
        <v>0</v>
      </c>
      <c r="P143" s="86">
        <f t="shared" si="67"/>
        <v>0</v>
      </c>
      <c r="Q143" s="86">
        <f t="shared" si="67"/>
        <v>0</v>
      </c>
      <c r="R143" s="86">
        <f t="shared" si="67"/>
        <v>0</v>
      </c>
      <c r="S143" s="86">
        <f t="shared" si="67"/>
        <v>0</v>
      </c>
      <c r="T143" s="86">
        <f t="shared" si="67"/>
        <v>0</v>
      </c>
      <c r="U143" s="86">
        <f t="shared" si="67"/>
        <v>0</v>
      </c>
      <c r="V143" s="86">
        <f t="shared" si="67"/>
        <v>0</v>
      </c>
      <c r="W143" s="86">
        <f t="shared" si="67"/>
        <v>0</v>
      </c>
      <c r="X143" s="86">
        <f t="shared" si="67"/>
        <v>0</v>
      </c>
      <c r="Y143" s="86">
        <f t="shared" si="67"/>
        <v>0</v>
      </c>
      <c r="Z143" s="86">
        <f t="shared" si="67"/>
        <v>0</v>
      </c>
      <c r="AA143" s="86">
        <f t="shared" si="67"/>
        <v>0</v>
      </c>
      <c r="AB143" s="86">
        <f t="shared" si="67"/>
        <v>0</v>
      </c>
      <c r="AC143" s="87">
        <f aca="true" t="shared" si="68" ref="AC143:AC197">G143+M143+S143+Y143</f>
        <v>918000</v>
      </c>
      <c r="AD143" s="87">
        <f aca="true" t="shared" si="69" ref="AD143:AD197">J143+P143+V143+AB143</f>
        <v>918000</v>
      </c>
      <c r="AE143" s="87">
        <f aca="true" t="shared" si="70" ref="AE143:AE198">AC143-AD143</f>
        <v>0</v>
      </c>
      <c r="AF143" s="88">
        <f aca="true" t="shared" si="71" ref="AF143:AF198">AE143/AC143</f>
        <v>0</v>
      </c>
      <c r="AG143" s="145"/>
      <c r="AH143" s="90"/>
      <c r="AI143" s="90"/>
    </row>
    <row r="144" spans="1:35" ht="30" customHeight="1">
      <c r="A144" s="91" t="s">
        <v>109</v>
      </c>
      <c r="B144" s="92" t="s">
        <v>110</v>
      </c>
      <c r="C144" s="93" t="s">
        <v>254</v>
      </c>
      <c r="D144" s="94" t="s">
        <v>131</v>
      </c>
      <c r="E144" s="95">
        <v>20</v>
      </c>
      <c r="F144" s="95">
        <v>7200</v>
      </c>
      <c r="G144" s="95">
        <f aca="true" t="shared" si="72" ref="G144:G150">E144*F144</f>
        <v>144000</v>
      </c>
      <c r="H144" s="95">
        <v>20</v>
      </c>
      <c r="I144" s="95">
        <v>7200</v>
      </c>
      <c r="J144" s="95">
        <f aca="true" t="shared" si="73" ref="J144:J150">H144*I144</f>
        <v>144000</v>
      </c>
      <c r="K144" s="95"/>
      <c r="L144" s="95"/>
      <c r="M144" s="95">
        <f>K144*L144</f>
        <v>0</v>
      </c>
      <c r="N144" s="95"/>
      <c r="O144" s="95"/>
      <c r="P144" s="95">
        <f>N144*O144</f>
        <v>0</v>
      </c>
      <c r="Q144" s="95"/>
      <c r="R144" s="95"/>
      <c r="S144" s="95">
        <f>Q144*R144</f>
        <v>0</v>
      </c>
      <c r="T144" s="95"/>
      <c r="U144" s="95"/>
      <c r="V144" s="95">
        <f>T144*U144</f>
        <v>0</v>
      </c>
      <c r="W144" s="95"/>
      <c r="X144" s="95"/>
      <c r="Y144" s="95">
        <f>W144*X144</f>
        <v>0</v>
      </c>
      <c r="Z144" s="95"/>
      <c r="AA144" s="95"/>
      <c r="AB144" s="95">
        <f>Z144*AA144</f>
        <v>0</v>
      </c>
      <c r="AC144" s="98">
        <f t="shared" si="68"/>
        <v>144000</v>
      </c>
      <c r="AD144" s="98">
        <f t="shared" si="69"/>
        <v>144000</v>
      </c>
      <c r="AE144" s="98">
        <f t="shared" si="70"/>
        <v>0</v>
      </c>
      <c r="AF144" s="129">
        <f t="shared" si="71"/>
        <v>0</v>
      </c>
      <c r="AG144" s="130"/>
      <c r="AH144" s="82"/>
      <c r="AI144" s="82"/>
    </row>
    <row r="145" spans="1:35" ht="30" customHeight="1">
      <c r="A145" s="91" t="s">
        <v>109</v>
      </c>
      <c r="B145" s="92" t="s">
        <v>113</v>
      </c>
      <c r="C145" s="93" t="s">
        <v>255</v>
      </c>
      <c r="D145" s="94" t="s">
        <v>131</v>
      </c>
      <c r="E145" s="95">
        <v>20</v>
      </c>
      <c r="F145" s="95">
        <v>10200</v>
      </c>
      <c r="G145" s="95">
        <f t="shared" si="72"/>
        <v>204000</v>
      </c>
      <c r="H145" s="95">
        <v>20</v>
      </c>
      <c r="I145" s="95">
        <v>10200</v>
      </c>
      <c r="J145" s="95">
        <f t="shared" si="73"/>
        <v>204000</v>
      </c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8">
        <f t="shared" si="68"/>
        <v>204000</v>
      </c>
      <c r="AD145" s="98">
        <f t="shared" si="69"/>
        <v>204000</v>
      </c>
      <c r="AE145" s="98">
        <f t="shared" si="70"/>
        <v>0</v>
      </c>
      <c r="AF145" s="129">
        <f t="shared" si="71"/>
        <v>0</v>
      </c>
      <c r="AG145" s="146"/>
      <c r="AH145" s="82"/>
      <c r="AI145" s="82"/>
    </row>
    <row r="146" spans="1:35" ht="30" customHeight="1">
      <c r="A146" s="91" t="s">
        <v>109</v>
      </c>
      <c r="B146" s="92" t="s">
        <v>115</v>
      </c>
      <c r="C146" s="93" t="s">
        <v>256</v>
      </c>
      <c r="D146" s="94" t="s">
        <v>131</v>
      </c>
      <c r="E146" s="95">
        <v>20</v>
      </c>
      <c r="F146" s="95">
        <v>3300</v>
      </c>
      <c r="G146" s="95">
        <f t="shared" si="72"/>
        <v>66000</v>
      </c>
      <c r="H146" s="95">
        <v>20</v>
      </c>
      <c r="I146" s="95">
        <v>3300</v>
      </c>
      <c r="J146" s="95">
        <f t="shared" si="73"/>
        <v>66000</v>
      </c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8">
        <f t="shared" si="68"/>
        <v>66000</v>
      </c>
      <c r="AD146" s="98">
        <f t="shared" si="69"/>
        <v>66000</v>
      </c>
      <c r="AE146" s="98">
        <f t="shared" si="70"/>
        <v>0</v>
      </c>
      <c r="AF146" s="129">
        <f t="shared" si="71"/>
        <v>0</v>
      </c>
      <c r="AG146" s="147"/>
      <c r="AH146" s="82"/>
      <c r="AI146" s="82"/>
    </row>
    <row r="147" spans="1:35" ht="30" customHeight="1">
      <c r="A147" s="91" t="s">
        <v>109</v>
      </c>
      <c r="B147" s="92" t="s">
        <v>197</v>
      </c>
      <c r="C147" s="93" t="s">
        <v>257</v>
      </c>
      <c r="D147" s="94" t="s">
        <v>131</v>
      </c>
      <c r="E147" s="95">
        <v>20</v>
      </c>
      <c r="F147" s="95">
        <v>4500</v>
      </c>
      <c r="G147" s="95">
        <f t="shared" si="72"/>
        <v>90000</v>
      </c>
      <c r="H147" s="95">
        <v>20</v>
      </c>
      <c r="I147" s="95">
        <v>4500</v>
      </c>
      <c r="J147" s="95">
        <f t="shared" si="73"/>
        <v>90000</v>
      </c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8">
        <f t="shared" si="68"/>
        <v>90000</v>
      </c>
      <c r="AD147" s="98">
        <f t="shared" si="69"/>
        <v>90000</v>
      </c>
      <c r="AE147" s="98">
        <f t="shared" si="70"/>
        <v>0</v>
      </c>
      <c r="AF147" s="129">
        <f t="shared" si="71"/>
        <v>0</v>
      </c>
      <c r="AG147" s="148"/>
      <c r="AH147" s="82"/>
      <c r="AI147" s="82"/>
    </row>
    <row r="148" spans="1:35" ht="30" customHeight="1">
      <c r="A148" s="91" t="s">
        <v>109</v>
      </c>
      <c r="B148" s="92" t="s">
        <v>199</v>
      </c>
      <c r="C148" s="93" t="s">
        <v>258</v>
      </c>
      <c r="D148" s="94" t="s">
        <v>131</v>
      </c>
      <c r="E148" s="95">
        <v>20</v>
      </c>
      <c r="F148" s="95">
        <v>9000</v>
      </c>
      <c r="G148" s="95">
        <f t="shared" si="72"/>
        <v>180000</v>
      </c>
      <c r="H148" s="95">
        <v>20</v>
      </c>
      <c r="I148" s="95">
        <v>9000</v>
      </c>
      <c r="J148" s="95">
        <f t="shared" si="73"/>
        <v>180000</v>
      </c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8">
        <f t="shared" si="68"/>
        <v>180000</v>
      </c>
      <c r="AD148" s="98">
        <f t="shared" si="69"/>
        <v>180000</v>
      </c>
      <c r="AE148" s="98">
        <f t="shared" si="70"/>
        <v>0</v>
      </c>
      <c r="AF148" s="129">
        <f t="shared" si="71"/>
        <v>0</v>
      </c>
      <c r="AG148" s="149"/>
      <c r="AH148" s="82"/>
      <c r="AI148" s="82"/>
    </row>
    <row r="149" spans="1:35" ht="30" customHeight="1">
      <c r="A149" s="91" t="s">
        <v>109</v>
      </c>
      <c r="B149" s="92" t="s">
        <v>201</v>
      </c>
      <c r="C149" s="93" t="s">
        <v>259</v>
      </c>
      <c r="D149" s="94" t="s">
        <v>131</v>
      </c>
      <c r="E149" s="95">
        <v>20</v>
      </c>
      <c r="F149" s="95">
        <v>5900</v>
      </c>
      <c r="G149" s="95">
        <f t="shared" si="72"/>
        <v>118000</v>
      </c>
      <c r="H149" s="95">
        <v>20</v>
      </c>
      <c r="I149" s="95">
        <v>5900</v>
      </c>
      <c r="J149" s="95">
        <f t="shared" si="73"/>
        <v>118000</v>
      </c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8">
        <f t="shared" si="68"/>
        <v>118000</v>
      </c>
      <c r="AD149" s="98">
        <f t="shared" si="69"/>
        <v>118000</v>
      </c>
      <c r="AE149" s="98">
        <f t="shared" si="70"/>
        <v>0</v>
      </c>
      <c r="AF149" s="129">
        <f t="shared" si="71"/>
        <v>0</v>
      </c>
      <c r="AG149" s="146"/>
      <c r="AH149" s="82"/>
      <c r="AI149" s="82"/>
    </row>
    <row r="150" spans="1:35" ht="30" customHeight="1">
      <c r="A150" s="91" t="s">
        <v>109</v>
      </c>
      <c r="B150" s="92" t="s">
        <v>203</v>
      </c>
      <c r="C150" s="93" t="s">
        <v>260</v>
      </c>
      <c r="D150" s="94" t="s">
        <v>131</v>
      </c>
      <c r="E150" s="95">
        <v>20</v>
      </c>
      <c r="F150" s="95">
        <v>5800</v>
      </c>
      <c r="G150" s="95">
        <f t="shared" si="72"/>
        <v>116000</v>
      </c>
      <c r="H150" s="95">
        <v>20</v>
      </c>
      <c r="I150" s="95">
        <v>5800</v>
      </c>
      <c r="J150" s="95">
        <f t="shared" si="73"/>
        <v>116000</v>
      </c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8">
        <f t="shared" si="68"/>
        <v>116000</v>
      </c>
      <c r="AD150" s="98">
        <f t="shared" si="69"/>
        <v>116000</v>
      </c>
      <c r="AE150" s="98">
        <f t="shared" si="70"/>
        <v>0</v>
      </c>
      <c r="AF150" s="129">
        <f t="shared" si="71"/>
        <v>0</v>
      </c>
      <c r="AG150" s="130"/>
      <c r="AH150" s="82"/>
      <c r="AI150" s="82"/>
    </row>
    <row r="151" spans="1:35" ht="15.75" customHeight="1" hidden="1">
      <c r="A151" s="83" t="s">
        <v>106</v>
      </c>
      <c r="B151" s="84" t="s">
        <v>261</v>
      </c>
      <c r="C151" s="123" t="s">
        <v>262</v>
      </c>
      <c r="D151" s="83"/>
      <c r="E151" s="86">
        <f aca="true" t="shared" si="74" ref="E151:AB151">SUM(E152:E154)</f>
        <v>0</v>
      </c>
      <c r="F151" s="86">
        <f t="shared" si="74"/>
        <v>0</v>
      </c>
      <c r="G151" s="86">
        <f t="shared" si="74"/>
        <v>0</v>
      </c>
      <c r="H151" s="86">
        <f t="shared" si="74"/>
        <v>0</v>
      </c>
      <c r="I151" s="86">
        <f t="shared" si="74"/>
        <v>0</v>
      </c>
      <c r="J151" s="86">
        <f t="shared" si="74"/>
        <v>0</v>
      </c>
      <c r="K151" s="86">
        <f t="shared" si="74"/>
        <v>0</v>
      </c>
      <c r="L151" s="86">
        <f t="shared" si="74"/>
        <v>0</v>
      </c>
      <c r="M151" s="86">
        <f t="shared" si="74"/>
        <v>0</v>
      </c>
      <c r="N151" s="86">
        <f t="shared" si="74"/>
        <v>0</v>
      </c>
      <c r="O151" s="86">
        <f t="shared" si="74"/>
        <v>0</v>
      </c>
      <c r="P151" s="86">
        <f t="shared" si="74"/>
        <v>0</v>
      </c>
      <c r="Q151" s="86">
        <f t="shared" si="74"/>
        <v>0</v>
      </c>
      <c r="R151" s="86">
        <f t="shared" si="74"/>
        <v>0</v>
      </c>
      <c r="S151" s="86">
        <f t="shared" si="74"/>
        <v>0</v>
      </c>
      <c r="T151" s="86">
        <f t="shared" si="74"/>
        <v>0</v>
      </c>
      <c r="U151" s="86">
        <f t="shared" si="74"/>
        <v>0</v>
      </c>
      <c r="V151" s="86">
        <f t="shared" si="74"/>
        <v>0</v>
      </c>
      <c r="W151" s="86">
        <f t="shared" si="74"/>
        <v>0</v>
      </c>
      <c r="X151" s="86">
        <f t="shared" si="74"/>
        <v>0</v>
      </c>
      <c r="Y151" s="86">
        <f t="shared" si="74"/>
        <v>0</v>
      </c>
      <c r="Z151" s="86">
        <f t="shared" si="74"/>
        <v>0</v>
      </c>
      <c r="AA151" s="86">
        <f t="shared" si="74"/>
        <v>0</v>
      </c>
      <c r="AB151" s="86">
        <f t="shared" si="74"/>
        <v>0</v>
      </c>
      <c r="AC151" s="87">
        <f t="shared" si="68"/>
        <v>0</v>
      </c>
      <c r="AD151" s="87">
        <f t="shared" si="69"/>
        <v>0</v>
      </c>
      <c r="AE151" s="87">
        <f t="shared" si="70"/>
        <v>0</v>
      </c>
      <c r="AF151" s="88" t="e">
        <f t="shared" si="71"/>
        <v>#DIV/0!</v>
      </c>
      <c r="AG151" s="89"/>
      <c r="AH151" s="90"/>
      <c r="AI151" s="90"/>
    </row>
    <row r="152" spans="1:35" ht="30" customHeight="1" hidden="1">
      <c r="A152" s="91" t="s">
        <v>109</v>
      </c>
      <c r="B152" s="92" t="s">
        <v>110</v>
      </c>
      <c r="C152" s="93" t="s">
        <v>263</v>
      </c>
      <c r="D152" s="94" t="s">
        <v>131</v>
      </c>
      <c r="E152" s="95"/>
      <c r="F152" s="95"/>
      <c r="G152" s="95">
        <f>E152*F152</f>
        <v>0</v>
      </c>
      <c r="H152" s="95"/>
      <c r="I152" s="95"/>
      <c r="J152" s="95">
        <f>H152*I152</f>
        <v>0</v>
      </c>
      <c r="K152" s="95"/>
      <c r="L152" s="95"/>
      <c r="M152" s="95">
        <f>K152*L152</f>
        <v>0</v>
      </c>
      <c r="N152" s="95"/>
      <c r="O152" s="95"/>
      <c r="P152" s="95">
        <f>N152*O152</f>
        <v>0</v>
      </c>
      <c r="Q152" s="95"/>
      <c r="R152" s="95"/>
      <c r="S152" s="95">
        <f>Q152*R152</f>
        <v>0</v>
      </c>
      <c r="T152" s="95"/>
      <c r="U152" s="95"/>
      <c r="V152" s="95">
        <f>T152*U152</f>
        <v>0</v>
      </c>
      <c r="W152" s="95"/>
      <c r="X152" s="95"/>
      <c r="Y152" s="95">
        <f>W152*X152</f>
        <v>0</v>
      </c>
      <c r="Z152" s="95"/>
      <c r="AA152" s="95"/>
      <c r="AB152" s="95">
        <f>Z152*AA152</f>
        <v>0</v>
      </c>
      <c r="AC152" s="98">
        <f t="shared" si="68"/>
        <v>0</v>
      </c>
      <c r="AD152" s="98">
        <f t="shared" si="69"/>
        <v>0</v>
      </c>
      <c r="AE152" s="98">
        <f t="shared" si="70"/>
        <v>0</v>
      </c>
      <c r="AF152" s="129" t="e">
        <f t="shared" si="71"/>
        <v>#DIV/0!</v>
      </c>
      <c r="AG152" s="141"/>
      <c r="AH152" s="82"/>
      <c r="AI152" s="82"/>
    </row>
    <row r="153" spans="1:35" ht="30" customHeight="1" hidden="1">
      <c r="A153" s="91" t="s">
        <v>109</v>
      </c>
      <c r="B153" s="92" t="s">
        <v>113</v>
      </c>
      <c r="C153" s="93" t="s">
        <v>263</v>
      </c>
      <c r="D153" s="94" t="s">
        <v>131</v>
      </c>
      <c r="E153" s="95"/>
      <c r="F153" s="95"/>
      <c r="G153" s="95">
        <f>E153*F153</f>
        <v>0</v>
      </c>
      <c r="H153" s="95"/>
      <c r="I153" s="95"/>
      <c r="J153" s="95">
        <f>H153*I153</f>
        <v>0</v>
      </c>
      <c r="K153" s="95"/>
      <c r="L153" s="95"/>
      <c r="M153" s="95">
        <f>K153*L153</f>
        <v>0</v>
      </c>
      <c r="N153" s="95"/>
      <c r="O153" s="95"/>
      <c r="P153" s="95">
        <f>N153*O153</f>
        <v>0</v>
      </c>
      <c r="Q153" s="95"/>
      <c r="R153" s="95"/>
      <c r="S153" s="95">
        <f>Q153*R153</f>
        <v>0</v>
      </c>
      <c r="T153" s="95"/>
      <c r="U153" s="95"/>
      <c r="V153" s="95">
        <f>T153*U153</f>
        <v>0</v>
      </c>
      <c r="W153" s="95"/>
      <c r="X153" s="95"/>
      <c r="Y153" s="95">
        <f>W153*X153</f>
        <v>0</v>
      </c>
      <c r="Z153" s="95"/>
      <c r="AA153" s="95"/>
      <c r="AB153" s="95">
        <f>Z153*AA153</f>
        <v>0</v>
      </c>
      <c r="AC153" s="98">
        <f t="shared" si="68"/>
        <v>0</v>
      </c>
      <c r="AD153" s="98">
        <f t="shared" si="69"/>
        <v>0</v>
      </c>
      <c r="AE153" s="98">
        <f t="shared" si="70"/>
        <v>0</v>
      </c>
      <c r="AF153" s="129" t="e">
        <f t="shared" si="71"/>
        <v>#DIV/0!</v>
      </c>
      <c r="AG153" s="141"/>
      <c r="AH153" s="82"/>
      <c r="AI153" s="82"/>
    </row>
    <row r="154" spans="1:35" ht="30" customHeight="1" hidden="1">
      <c r="A154" s="91" t="s">
        <v>109</v>
      </c>
      <c r="B154" s="92" t="s">
        <v>115</v>
      </c>
      <c r="C154" s="93" t="s">
        <v>263</v>
      </c>
      <c r="D154" s="94" t="s">
        <v>131</v>
      </c>
      <c r="E154" s="95"/>
      <c r="F154" s="95"/>
      <c r="G154" s="95">
        <f>E154*F154</f>
        <v>0</v>
      </c>
      <c r="H154" s="95"/>
      <c r="I154" s="95"/>
      <c r="J154" s="95">
        <f>H154*I154</f>
        <v>0</v>
      </c>
      <c r="K154" s="95"/>
      <c r="L154" s="95"/>
      <c r="M154" s="95">
        <f>K154*L154</f>
        <v>0</v>
      </c>
      <c r="N154" s="95"/>
      <c r="O154" s="95"/>
      <c r="P154" s="95">
        <f>N154*O154</f>
        <v>0</v>
      </c>
      <c r="Q154" s="95"/>
      <c r="R154" s="95"/>
      <c r="S154" s="95">
        <f>Q154*R154</f>
        <v>0</v>
      </c>
      <c r="T154" s="95"/>
      <c r="U154" s="95"/>
      <c r="V154" s="95">
        <f>T154*U154</f>
        <v>0</v>
      </c>
      <c r="W154" s="95"/>
      <c r="X154" s="95"/>
      <c r="Y154" s="95">
        <f>W154*X154</f>
        <v>0</v>
      </c>
      <c r="Z154" s="95"/>
      <c r="AA154" s="95"/>
      <c r="AB154" s="95">
        <f>Z154*AA154</f>
        <v>0</v>
      </c>
      <c r="AC154" s="98">
        <f t="shared" si="68"/>
        <v>0</v>
      </c>
      <c r="AD154" s="98">
        <f t="shared" si="69"/>
        <v>0</v>
      </c>
      <c r="AE154" s="98">
        <f t="shared" si="70"/>
        <v>0</v>
      </c>
      <c r="AF154" s="129" t="e">
        <f t="shared" si="71"/>
        <v>#DIV/0!</v>
      </c>
      <c r="AG154" s="141"/>
      <c r="AH154" s="82"/>
      <c r="AI154" s="82"/>
    </row>
    <row r="155" spans="1:35" ht="15.75" customHeight="1" hidden="1">
      <c r="A155" s="83" t="s">
        <v>106</v>
      </c>
      <c r="B155" s="84" t="s">
        <v>264</v>
      </c>
      <c r="C155" s="123" t="s">
        <v>265</v>
      </c>
      <c r="D155" s="83"/>
      <c r="E155" s="86">
        <f aca="true" t="shared" si="75" ref="E155:AB155">SUM(E156:E160)</f>
        <v>0</v>
      </c>
      <c r="F155" s="86">
        <f t="shared" si="75"/>
        <v>0</v>
      </c>
      <c r="G155" s="86">
        <f t="shared" si="75"/>
        <v>0</v>
      </c>
      <c r="H155" s="86">
        <f t="shared" si="75"/>
        <v>0</v>
      </c>
      <c r="I155" s="86">
        <f t="shared" si="75"/>
        <v>0</v>
      </c>
      <c r="J155" s="86">
        <f t="shared" si="75"/>
        <v>0</v>
      </c>
      <c r="K155" s="86">
        <f t="shared" si="75"/>
        <v>0</v>
      </c>
      <c r="L155" s="86">
        <f t="shared" si="75"/>
        <v>0</v>
      </c>
      <c r="M155" s="86">
        <f t="shared" si="75"/>
        <v>0</v>
      </c>
      <c r="N155" s="86">
        <f t="shared" si="75"/>
        <v>0</v>
      </c>
      <c r="O155" s="86">
        <f t="shared" si="75"/>
        <v>0</v>
      </c>
      <c r="P155" s="86">
        <f t="shared" si="75"/>
        <v>0</v>
      </c>
      <c r="Q155" s="86">
        <f t="shared" si="75"/>
        <v>0</v>
      </c>
      <c r="R155" s="86">
        <f t="shared" si="75"/>
        <v>0</v>
      </c>
      <c r="S155" s="86">
        <f t="shared" si="75"/>
        <v>0</v>
      </c>
      <c r="T155" s="86">
        <f t="shared" si="75"/>
        <v>0</v>
      </c>
      <c r="U155" s="86">
        <f t="shared" si="75"/>
        <v>0</v>
      </c>
      <c r="V155" s="86">
        <f t="shared" si="75"/>
        <v>0</v>
      </c>
      <c r="W155" s="86">
        <f t="shared" si="75"/>
        <v>0</v>
      </c>
      <c r="X155" s="86">
        <f t="shared" si="75"/>
        <v>0</v>
      </c>
      <c r="Y155" s="86">
        <f t="shared" si="75"/>
        <v>0</v>
      </c>
      <c r="Z155" s="86">
        <f t="shared" si="75"/>
        <v>0</v>
      </c>
      <c r="AA155" s="86">
        <f t="shared" si="75"/>
        <v>0</v>
      </c>
      <c r="AB155" s="86">
        <f t="shared" si="75"/>
        <v>0</v>
      </c>
      <c r="AC155" s="87">
        <f t="shared" si="68"/>
        <v>0</v>
      </c>
      <c r="AD155" s="87">
        <f t="shared" si="69"/>
        <v>0</v>
      </c>
      <c r="AE155" s="87">
        <f t="shared" si="70"/>
        <v>0</v>
      </c>
      <c r="AF155" s="88" t="e">
        <f t="shared" si="71"/>
        <v>#DIV/0!</v>
      </c>
      <c r="AG155" s="89"/>
      <c r="AH155" s="90"/>
      <c r="AI155" s="90"/>
    </row>
    <row r="156" spans="1:35" ht="30" customHeight="1" hidden="1">
      <c r="A156" s="91" t="s">
        <v>109</v>
      </c>
      <c r="B156" s="92" t="s">
        <v>110</v>
      </c>
      <c r="C156" s="93" t="s">
        <v>266</v>
      </c>
      <c r="D156" s="94" t="s">
        <v>267</v>
      </c>
      <c r="E156" s="95"/>
      <c r="F156" s="95"/>
      <c r="G156" s="95">
        <f>E156*F156</f>
        <v>0</v>
      </c>
      <c r="H156" s="95"/>
      <c r="I156" s="95"/>
      <c r="J156" s="95">
        <f>H156*I156</f>
        <v>0</v>
      </c>
      <c r="K156" s="95"/>
      <c r="L156" s="95"/>
      <c r="M156" s="95">
        <f>K156*L156</f>
        <v>0</v>
      </c>
      <c r="N156" s="95"/>
      <c r="O156" s="95"/>
      <c r="P156" s="95">
        <f>N156*O156</f>
        <v>0</v>
      </c>
      <c r="Q156" s="95"/>
      <c r="R156" s="95"/>
      <c r="S156" s="95">
        <f>Q156*R156</f>
        <v>0</v>
      </c>
      <c r="T156" s="95"/>
      <c r="U156" s="95"/>
      <c r="V156" s="95">
        <f>T156*U156</f>
        <v>0</v>
      </c>
      <c r="W156" s="95"/>
      <c r="X156" s="95"/>
      <c r="Y156" s="95">
        <f>W156*X156</f>
        <v>0</v>
      </c>
      <c r="Z156" s="95"/>
      <c r="AA156" s="95"/>
      <c r="AB156" s="95">
        <f>Z156*AA156</f>
        <v>0</v>
      </c>
      <c r="AC156" s="98">
        <f t="shared" si="68"/>
        <v>0</v>
      </c>
      <c r="AD156" s="98">
        <f t="shared" si="69"/>
        <v>0</v>
      </c>
      <c r="AE156" s="98">
        <f t="shared" si="70"/>
        <v>0</v>
      </c>
      <c r="AF156" s="129" t="e">
        <f t="shared" si="71"/>
        <v>#DIV/0!</v>
      </c>
      <c r="AG156" s="141"/>
      <c r="AH156" s="82"/>
      <c r="AI156" s="82"/>
    </row>
    <row r="157" spans="1:35" ht="30" customHeight="1" hidden="1">
      <c r="A157" s="91" t="s">
        <v>109</v>
      </c>
      <c r="B157" s="92" t="s">
        <v>113</v>
      </c>
      <c r="C157" s="93" t="s">
        <v>268</v>
      </c>
      <c r="D157" s="94" t="s">
        <v>267</v>
      </c>
      <c r="E157" s="95"/>
      <c r="F157" s="95"/>
      <c r="G157" s="95">
        <f>E157*F157</f>
        <v>0</v>
      </c>
      <c r="H157" s="95"/>
      <c r="I157" s="95"/>
      <c r="J157" s="95">
        <f>H157*I157</f>
        <v>0</v>
      </c>
      <c r="K157" s="95"/>
      <c r="L157" s="95"/>
      <c r="M157" s="95">
        <f>K157*L157</f>
        <v>0</v>
      </c>
      <c r="N157" s="95"/>
      <c r="O157" s="95"/>
      <c r="P157" s="95">
        <f>N157*O157</f>
        <v>0</v>
      </c>
      <c r="Q157" s="95"/>
      <c r="R157" s="95"/>
      <c r="S157" s="95">
        <f>Q157*R157</f>
        <v>0</v>
      </c>
      <c r="T157" s="95"/>
      <c r="U157" s="95"/>
      <c r="V157" s="95">
        <f>T157*U157</f>
        <v>0</v>
      </c>
      <c r="W157" s="95"/>
      <c r="X157" s="95"/>
      <c r="Y157" s="95">
        <f>W157*X157</f>
        <v>0</v>
      </c>
      <c r="Z157" s="95"/>
      <c r="AA157" s="95"/>
      <c r="AB157" s="95">
        <f>Z157*AA157</f>
        <v>0</v>
      </c>
      <c r="AC157" s="98">
        <f t="shared" si="68"/>
        <v>0</v>
      </c>
      <c r="AD157" s="98">
        <f t="shared" si="69"/>
        <v>0</v>
      </c>
      <c r="AE157" s="98">
        <f t="shared" si="70"/>
        <v>0</v>
      </c>
      <c r="AF157" s="129" t="e">
        <f t="shared" si="71"/>
        <v>#DIV/0!</v>
      </c>
      <c r="AG157" s="141"/>
      <c r="AH157" s="82"/>
      <c r="AI157" s="82"/>
    </row>
    <row r="158" spans="1:35" ht="30" customHeight="1" hidden="1">
      <c r="A158" s="91" t="s">
        <v>109</v>
      </c>
      <c r="B158" s="92" t="s">
        <v>115</v>
      </c>
      <c r="C158" s="93" t="s">
        <v>269</v>
      </c>
      <c r="D158" s="94" t="s">
        <v>267</v>
      </c>
      <c r="E158" s="95"/>
      <c r="F158" s="95"/>
      <c r="G158" s="95">
        <f>E158*F158</f>
        <v>0</v>
      </c>
      <c r="H158" s="95"/>
      <c r="I158" s="95"/>
      <c r="J158" s="95">
        <f>H158*I158</f>
        <v>0</v>
      </c>
      <c r="K158" s="95"/>
      <c r="L158" s="95"/>
      <c r="M158" s="95">
        <f>K158*L158</f>
        <v>0</v>
      </c>
      <c r="N158" s="95"/>
      <c r="O158" s="95"/>
      <c r="P158" s="95">
        <f>N158*O158</f>
        <v>0</v>
      </c>
      <c r="Q158" s="95"/>
      <c r="R158" s="95"/>
      <c r="S158" s="95">
        <f>Q158*R158</f>
        <v>0</v>
      </c>
      <c r="T158" s="95"/>
      <c r="U158" s="95"/>
      <c r="V158" s="95">
        <f>T158*U158</f>
        <v>0</v>
      </c>
      <c r="W158" s="95"/>
      <c r="X158" s="95"/>
      <c r="Y158" s="95">
        <f>W158*X158</f>
        <v>0</v>
      </c>
      <c r="Z158" s="95"/>
      <c r="AA158" s="95"/>
      <c r="AB158" s="95">
        <f>Z158*AA158</f>
        <v>0</v>
      </c>
      <c r="AC158" s="98">
        <f t="shared" si="68"/>
        <v>0</v>
      </c>
      <c r="AD158" s="98">
        <f t="shared" si="69"/>
        <v>0</v>
      </c>
      <c r="AE158" s="98">
        <f t="shared" si="70"/>
        <v>0</v>
      </c>
      <c r="AF158" s="129" t="e">
        <f t="shared" si="71"/>
        <v>#DIV/0!</v>
      </c>
      <c r="AG158" s="141"/>
      <c r="AH158" s="82"/>
      <c r="AI158" s="82"/>
    </row>
    <row r="159" spans="1:35" ht="30" customHeight="1" hidden="1">
      <c r="A159" s="91" t="s">
        <v>109</v>
      </c>
      <c r="B159" s="92" t="s">
        <v>197</v>
      </c>
      <c r="C159" s="93" t="s">
        <v>270</v>
      </c>
      <c r="D159" s="94" t="s">
        <v>267</v>
      </c>
      <c r="E159" s="95"/>
      <c r="F159" s="95"/>
      <c r="G159" s="95">
        <f>E159*F159</f>
        <v>0</v>
      </c>
      <c r="H159" s="95"/>
      <c r="I159" s="95"/>
      <c r="J159" s="95">
        <f>H159*I159</f>
        <v>0</v>
      </c>
      <c r="K159" s="95"/>
      <c r="L159" s="95"/>
      <c r="M159" s="95">
        <f>K159*L159</f>
        <v>0</v>
      </c>
      <c r="N159" s="95"/>
      <c r="O159" s="95"/>
      <c r="P159" s="95">
        <f>N159*O159</f>
        <v>0</v>
      </c>
      <c r="Q159" s="95"/>
      <c r="R159" s="95"/>
      <c r="S159" s="95">
        <f>Q159*R159</f>
        <v>0</v>
      </c>
      <c r="T159" s="95"/>
      <c r="U159" s="95"/>
      <c r="V159" s="95">
        <f>T159*U159</f>
        <v>0</v>
      </c>
      <c r="W159" s="95"/>
      <c r="X159" s="95"/>
      <c r="Y159" s="95">
        <f>W159*X159</f>
        <v>0</v>
      </c>
      <c r="Z159" s="95"/>
      <c r="AA159" s="95"/>
      <c r="AB159" s="95">
        <f>Z159*AA159</f>
        <v>0</v>
      </c>
      <c r="AC159" s="98">
        <f t="shared" si="68"/>
        <v>0</v>
      </c>
      <c r="AD159" s="98">
        <f t="shared" si="69"/>
        <v>0</v>
      </c>
      <c r="AE159" s="98">
        <f t="shared" si="70"/>
        <v>0</v>
      </c>
      <c r="AF159" s="129" t="e">
        <f t="shared" si="71"/>
        <v>#DIV/0!</v>
      </c>
      <c r="AG159" s="141"/>
      <c r="AH159" s="82"/>
      <c r="AI159" s="82"/>
    </row>
    <row r="160" spans="1:35" ht="30" customHeight="1" hidden="1">
      <c r="A160" s="91" t="s">
        <v>109</v>
      </c>
      <c r="B160" s="92" t="s">
        <v>199</v>
      </c>
      <c r="C160" s="93" t="s">
        <v>271</v>
      </c>
      <c r="D160" s="94" t="s">
        <v>267</v>
      </c>
      <c r="E160" s="95"/>
      <c r="F160" s="95"/>
      <c r="G160" s="95">
        <f>E160*F160</f>
        <v>0</v>
      </c>
      <c r="H160" s="95"/>
      <c r="I160" s="95"/>
      <c r="J160" s="95">
        <f>H160*I160</f>
        <v>0</v>
      </c>
      <c r="K160" s="95"/>
      <c r="L160" s="95"/>
      <c r="M160" s="95">
        <f>K160*L160</f>
        <v>0</v>
      </c>
      <c r="N160" s="95"/>
      <c r="O160" s="95"/>
      <c r="P160" s="95">
        <f>N160*O160</f>
        <v>0</v>
      </c>
      <c r="Q160" s="95"/>
      <c r="R160" s="95"/>
      <c r="S160" s="95">
        <f>Q160*R160</f>
        <v>0</v>
      </c>
      <c r="T160" s="95"/>
      <c r="U160" s="95"/>
      <c r="V160" s="95">
        <f>T160*U160</f>
        <v>0</v>
      </c>
      <c r="W160" s="95"/>
      <c r="X160" s="95"/>
      <c r="Y160" s="95">
        <f>W160*X160</f>
        <v>0</v>
      </c>
      <c r="Z160" s="95"/>
      <c r="AA160" s="95"/>
      <c r="AB160" s="95">
        <f>Z160*AA160</f>
        <v>0</v>
      </c>
      <c r="AC160" s="98">
        <f t="shared" si="68"/>
        <v>0</v>
      </c>
      <c r="AD160" s="98">
        <f t="shared" si="69"/>
        <v>0</v>
      </c>
      <c r="AE160" s="98">
        <f t="shared" si="70"/>
        <v>0</v>
      </c>
      <c r="AF160" s="129" t="e">
        <f t="shared" si="71"/>
        <v>#DIV/0!</v>
      </c>
      <c r="AG160" s="141"/>
      <c r="AH160" s="82"/>
      <c r="AI160" s="82"/>
    </row>
    <row r="161" spans="1:35" ht="15.75" customHeight="1">
      <c r="A161" s="83" t="s">
        <v>106</v>
      </c>
      <c r="B161" s="84" t="s">
        <v>272</v>
      </c>
      <c r="C161" s="123" t="s">
        <v>251</v>
      </c>
      <c r="D161" s="83"/>
      <c r="E161" s="86"/>
      <c r="F161" s="86"/>
      <c r="G161" s="86">
        <f aca="true" t="shared" si="76" ref="G161:AB161">SUM(G162:G196)</f>
        <v>2050750</v>
      </c>
      <c r="H161" s="86"/>
      <c r="I161" s="86"/>
      <c r="J161" s="86">
        <f t="shared" si="76"/>
        <v>2044915.301</v>
      </c>
      <c r="K161" s="86">
        <f t="shared" si="76"/>
        <v>0</v>
      </c>
      <c r="L161" s="86">
        <f t="shared" si="76"/>
        <v>0</v>
      </c>
      <c r="M161" s="86">
        <f t="shared" si="76"/>
        <v>0</v>
      </c>
      <c r="N161" s="86">
        <f t="shared" si="76"/>
        <v>0</v>
      </c>
      <c r="O161" s="86">
        <f t="shared" si="76"/>
        <v>0</v>
      </c>
      <c r="P161" s="86">
        <f t="shared" si="76"/>
        <v>0</v>
      </c>
      <c r="Q161" s="86">
        <f t="shared" si="76"/>
        <v>0</v>
      </c>
      <c r="R161" s="86">
        <f t="shared" si="76"/>
        <v>0</v>
      </c>
      <c r="S161" s="86">
        <f t="shared" si="76"/>
        <v>0</v>
      </c>
      <c r="T161" s="86">
        <f t="shared" si="76"/>
        <v>0</v>
      </c>
      <c r="U161" s="86">
        <f t="shared" si="76"/>
        <v>0</v>
      </c>
      <c r="V161" s="86">
        <f t="shared" si="76"/>
        <v>0</v>
      </c>
      <c r="W161" s="86">
        <f t="shared" si="76"/>
        <v>0</v>
      </c>
      <c r="X161" s="86">
        <f t="shared" si="76"/>
        <v>0</v>
      </c>
      <c r="Y161" s="86">
        <f t="shared" si="76"/>
        <v>0</v>
      </c>
      <c r="Z161" s="86">
        <f t="shared" si="76"/>
        <v>0</v>
      </c>
      <c r="AA161" s="86">
        <f t="shared" si="76"/>
        <v>0</v>
      </c>
      <c r="AB161" s="86">
        <f t="shared" si="76"/>
        <v>0</v>
      </c>
      <c r="AC161" s="87">
        <f t="shared" si="68"/>
        <v>2050750</v>
      </c>
      <c r="AD161" s="87">
        <f t="shared" si="69"/>
        <v>2044915.301</v>
      </c>
      <c r="AE161" s="87">
        <f t="shared" si="70"/>
        <v>5834.699000000022</v>
      </c>
      <c r="AF161" s="88">
        <f t="shared" si="71"/>
        <v>0.0028451537242472377</v>
      </c>
      <c r="AG161" s="89"/>
      <c r="AH161" s="90"/>
      <c r="AI161" s="90"/>
    </row>
    <row r="162" spans="1:35" ht="30" customHeight="1" hidden="1">
      <c r="A162" s="91" t="s">
        <v>109</v>
      </c>
      <c r="B162" s="92" t="s">
        <v>110</v>
      </c>
      <c r="C162" s="93" t="s">
        <v>273</v>
      </c>
      <c r="D162" s="94"/>
      <c r="E162" s="95"/>
      <c r="F162" s="95"/>
      <c r="G162" s="95">
        <f aca="true" t="shared" si="77" ref="G162:G196">E162*F162</f>
        <v>0</v>
      </c>
      <c r="H162" s="95"/>
      <c r="I162" s="95"/>
      <c r="J162" s="95">
        <f aca="true" t="shared" si="78" ref="J162:J196">H162*I162</f>
        <v>0</v>
      </c>
      <c r="K162" s="95"/>
      <c r="L162" s="95"/>
      <c r="M162" s="95">
        <f aca="true" t="shared" si="79" ref="M162:M196">K162*L162</f>
        <v>0</v>
      </c>
      <c r="N162" s="95"/>
      <c r="O162" s="95"/>
      <c r="P162" s="95">
        <f aca="true" t="shared" si="80" ref="P162:P196">N162*O162</f>
        <v>0</v>
      </c>
      <c r="Q162" s="95"/>
      <c r="R162" s="95"/>
      <c r="S162" s="95">
        <f aca="true" t="shared" si="81" ref="S162:S196">Q162*R162</f>
        <v>0</v>
      </c>
      <c r="T162" s="95"/>
      <c r="U162" s="95"/>
      <c r="V162" s="95">
        <f aca="true" t="shared" si="82" ref="V162:V196">T162*U162</f>
        <v>0</v>
      </c>
      <c r="W162" s="95"/>
      <c r="X162" s="95"/>
      <c r="Y162" s="95">
        <f aca="true" t="shared" si="83" ref="Y162:Y196">W162*X162</f>
        <v>0</v>
      </c>
      <c r="Z162" s="95"/>
      <c r="AA162" s="95"/>
      <c r="AB162" s="95">
        <f aca="true" t="shared" si="84" ref="AB162:AB196">Z162*AA162</f>
        <v>0</v>
      </c>
      <c r="AC162" s="98">
        <f t="shared" si="68"/>
        <v>0</v>
      </c>
      <c r="AD162" s="98">
        <f t="shared" si="69"/>
        <v>0</v>
      </c>
      <c r="AE162" s="98">
        <f t="shared" si="70"/>
        <v>0</v>
      </c>
      <c r="AF162" s="129" t="e">
        <f t="shared" si="71"/>
        <v>#DIV/0!</v>
      </c>
      <c r="AG162" s="141"/>
      <c r="AH162" s="82"/>
      <c r="AI162" s="82"/>
    </row>
    <row r="163" spans="1:35" ht="30" customHeight="1" hidden="1">
      <c r="A163" s="91" t="s">
        <v>109</v>
      </c>
      <c r="B163" s="92" t="s">
        <v>113</v>
      </c>
      <c r="C163" s="93" t="s">
        <v>274</v>
      </c>
      <c r="D163" s="94"/>
      <c r="E163" s="95"/>
      <c r="F163" s="95"/>
      <c r="G163" s="95">
        <f t="shared" si="77"/>
        <v>0</v>
      </c>
      <c r="H163" s="95"/>
      <c r="I163" s="95"/>
      <c r="J163" s="95">
        <f t="shared" si="78"/>
        <v>0</v>
      </c>
      <c r="K163" s="95"/>
      <c r="L163" s="95"/>
      <c r="M163" s="95">
        <f t="shared" si="79"/>
        <v>0</v>
      </c>
      <c r="N163" s="95"/>
      <c r="O163" s="95"/>
      <c r="P163" s="95">
        <f t="shared" si="80"/>
        <v>0</v>
      </c>
      <c r="Q163" s="95"/>
      <c r="R163" s="95"/>
      <c r="S163" s="95">
        <f t="shared" si="81"/>
        <v>0</v>
      </c>
      <c r="T163" s="95"/>
      <c r="U163" s="95"/>
      <c r="V163" s="95">
        <f t="shared" si="82"/>
        <v>0</v>
      </c>
      <c r="W163" s="95"/>
      <c r="X163" s="95"/>
      <c r="Y163" s="95">
        <f t="shared" si="83"/>
        <v>0</v>
      </c>
      <c r="Z163" s="95"/>
      <c r="AA163" s="95"/>
      <c r="AB163" s="95">
        <f t="shared" si="84"/>
        <v>0</v>
      </c>
      <c r="AC163" s="98">
        <f t="shared" si="68"/>
        <v>0</v>
      </c>
      <c r="AD163" s="98">
        <f t="shared" si="69"/>
        <v>0</v>
      </c>
      <c r="AE163" s="98">
        <f t="shared" si="70"/>
        <v>0</v>
      </c>
      <c r="AF163" s="129" t="e">
        <f t="shared" si="71"/>
        <v>#DIV/0!</v>
      </c>
      <c r="AG163" s="141"/>
      <c r="AH163" s="82"/>
      <c r="AI163" s="82"/>
    </row>
    <row r="164" spans="1:35" ht="30" customHeight="1" hidden="1">
      <c r="A164" s="91" t="s">
        <v>109</v>
      </c>
      <c r="B164" s="92" t="s">
        <v>115</v>
      </c>
      <c r="C164" s="93" t="s">
        <v>275</v>
      </c>
      <c r="D164" s="94"/>
      <c r="E164" s="95"/>
      <c r="F164" s="95"/>
      <c r="G164" s="95">
        <f t="shared" si="77"/>
        <v>0</v>
      </c>
      <c r="H164" s="95"/>
      <c r="I164" s="95"/>
      <c r="J164" s="95">
        <f t="shared" si="78"/>
        <v>0</v>
      </c>
      <c r="K164" s="95"/>
      <c r="L164" s="95"/>
      <c r="M164" s="95">
        <f t="shared" si="79"/>
        <v>0</v>
      </c>
      <c r="N164" s="95"/>
      <c r="O164" s="95"/>
      <c r="P164" s="95">
        <f t="shared" si="80"/>
        <v>0</v>
      </c>
      <c r="Q164" s="95"/>
      <c r="R164" s="95"/>
      <c r="S164" s="95">
        <f t="shared" si="81"/>
        <v>0</v>
      </c>
      <c r="T164" s="95"/>
      <c r="U164" s="95"/>
      <c r="V164" s="95">
        <f t="shared" si="82"/>
        <v>0</v>
      </c>
      <c r="W164" s="95"/>
      <c r="X164" s="95"/>
      <c r="Y164" s="95">
        <f t="shared" si="83"/>
        <v>0</v>
      </c>
      <c r="Z164" s="95"/>
      <c r="AA164" s="95"/>
      <c r="AB164" s="95">
        <f t="shared" si="84"/>
        <v>0</v>
      </c>
      <c r="AC164" s="98">
        <f t="shared" si="68"/>
        <v>0</v>
      </c>
      <c r="AD164" s="98">
        <f t="shared" si="69"/>
        <v>0</v>
      </c>
      <c r="AE164" s="98">
        <f t="shared" si="70"/>
        <v>0</v>
      </c>
      <c r="AF164" s="129" t="e">
        <f t="shared" si="71"/>
        <v>#DIV/0!</v>
      </c>
      <c r="AG164" s="141"/>
      <c r="AH164" s="82"/>
      <c r="AI164" s="82"/>
    </row>
    <row r="165" spans="1:35" ht="30" customHeight="1">
      <c r="A165" s="91" t="s">
        <v>109</v>
      </c>
      <c r="B165" s="92" t="s">
        <v>110</v>
      </c>
      <c r="C165" s="93" t="s">
        <v>276</v>
      </c>
      <c r="D165" s="94" t="s">
        <v>223</v>
      </c>
      <c r="E165" s="95">
        <v>4</v>
      </c>
      <c r="F165" s="95">
        <v>600</v>
      </c>
      <c r="G165" s="95">
        <f t="shared" si="77"/>
        <v>2400</v>
      </c>
      <c r="H165" s="96">
        <v>4</v>
      </c>
      <c r="I165" s="96">
        <v>141.325</v>
      </c>
      <c r="J165" s="96">
        <f t="shared" si="78"/>
        <v>565.3</v>
      </c>
      <c r="K165" s="95"/>
      <c r="L165" s="95"/>
      <c r="M165" s="95">
        <f t="shared" si="79"/>
        <v>0</v>
      </c>
      <c r="N165" s="95"/>
      <c r="O165" s="95"/>
      <c r="P165" s="95">
        <f t="shared" si="80"/>
        <v>0</v>
      </c>
      <c r="Q165" s="95"/>
      <c r="R165" s="95"/>
      <c r="S165" s="95">
        <f t="shared" si="81"/>
        <v>0</v>
      </c>
      <c r="T165" s="95"/>
      <c r="U165" s="95"/>
      <c r="V165" s="95">
        <f t="shared" si="82"/>
        <v>0</v>
      </c>
      <c r="W165" s="95"/>
      <c r="X165" s="95"/>
      <c r="Y165" s="95">
        <f t="shared" si="83"/>
        <v>0</v>
      </c>
      <c r="Z165" s="95"/>
      <c r="AA165" s="95"/>
      <c r="AB165" s="95">
        <f t="shared" si="84"/>
        <v>0</v>
      </c>
      <c r="AC165" s="98">
        <f t="shared" si="68"/>
        <v>2400</v>
      </c>
      <c r="AD165" s="98">
        <f t="shared" si="69"/>
        <v>565.3</v>
      </c>
      <c r="AE165" s="98">
        <f t="shared" si="70"/>
        <v>1834.7</v>
      </c>
      <c r="AF165" s="129">
        <f t="shared" si="71"/>
        <v>0.7644583333333334</v>
      </c>
      <c r="AG165" s="150"/>
      <c r="AH165" s="82"/>
      <c r="AI165" s="82"/>
    </row>
    <row r="166" spans="1:35" ht="30" customHeight="1" hidden="1">
      <c r="A166" s="91" t="s">
        <v>109</v>
      </c>
      <c r="B166" s="92" t="s">
        <v>199</v>
      </c>
      <c r="C166" s="93" t="s">
        <v>277</v>
      </c>
      <c r="D166" s="94"/>
      <c r="E166" s="95"/>
      <c r="F166" s="95"/>
      <c r="G166" s="95">
        <f t="shared" si="77"/>
        <v>0</v>
      </c>
      <c r="H166" s="95"/>
      <c r="I166" s="95"/>
      <c r="J166" s="95">
        <f t="shared" si="78"/>
        <v>0</v>
      </c>
      <c r="K166" s="95"/>
      <c r="L166" s="95"/>
      <c r="M166" s="95">
        <f t="shared" si="79"/>
        <v>0</v>
      </c>
      <c r="N166" s="95"/>
      <c r="O166" s="95"/>
      <c r="P166" s="95">
        <f t="shared" si="80"/>
        <v>0</v>
      </c>
      <c r="Q166" s="95"/>
      <c r="R166" s="95"/>
      <c r="S166" s="95">
        <f t="shared" si="81"/>
        <v>0</v>
      </c>
      <c r="T166" s="95"/>
      <c r="U166" s="95"/>
      <c r="V166" s="95">
        <f t="shared" si="82"/>
        <v>0</v>
      </c>
      <c r="W166" s="95"/>
      <c r="X166" s="95"/>
      <c r="Y166" s="95">
        <f t="shared" si="83"/>
        <v>0</v>
      </c>
      <c r="Z166" s="95"/>
      <c r="AA166" s="95"/>
      <c r="AB166" s="95">
        <f t="shared" si="84"/>
        <v>0</v>
      </c>
      <c r="AC166" s="98">
        <f t="shared" si="68"/>
        <v>0</v>
      </c>
      <c r="AD166" s="98">
        <f t="shared" si="69"/>
        <v>0</v>
      </c>
      <c r="AE166" s="98">
        <f t="shared" si="70"/>
        <v>0</v>
      </c>
      <c r="AF166" s="129" t="e">
        <f t="shared" si="71"/>
        <v>#DIV/0!</v>
      </c>
      <c r="AG166" s="141"/>
      <c r="AH166" s="82"/>
      <c r="AI166" s="82"/>
    </row>
    <row r="167" spans="1:35" ht="30" customHeight="1">
      <c r="A167" s="91" t="s">
        <v>109</v>
      </c>
      <c r="B167" s="92" t="s">
        <v>113</v>
      </c>
      <c r="C167" s="93" t="s">
        <v>278</v>
      </c>
      <c r="D167" s="94" t="s">
        <v>223</v>
      </c>
      <c r="E167" s="95">
        <v>20</v>
      </c>
      <c r="F167" s="95">
        <v>2100</v>
      </c>
      <c r="G167" s="95">
        <f t="shared" si="77"/>
        <v>42000</v>
      </c>
      <c r="H167" s="96">
        <v>20</v>
      </c>
      <c r="I167" s="96">
        <v>2600</v>
      </c>
      <c r="J167" s="96">
        <f t="shared" si="78"/>
        <v>52000</v>
      </c>
      <c r="K167" s="95"/>
      <c r="L167" s="95"/>
      <c r="M167" s="95">
        <f t="shared" si="79"/>
        <v>0</v>
      </c>
      <c r="N167" s="95"/>
      <c r="O167" s="95"/>
      <c r="P167" s="95">
        <f t="shared" si="80"/>
        <v>0</v>
      </c>
      <c r="Q167" s="95"/>
      <c r="R167" s="95"/>
      <c r="S167" s="95">
        <f t="shared" si="81"/>
        <v>0</v>
      </c>
      <c r="T167" s="95"/>
      <c r="U167" s="95"/>
      <c r="V167" s="95">
        <f t="shared" si="82"/>
        <v>0</v>
      </c>
      <c r="W167" s="95"/>
      <c r="X167" s="95"/>
      <c r="Y167" s="95">
        <f t="shared" si="83"/>
        <v>0</v>
      </c>
      <c r="Z167" s="95"/>
      <c r="AA167" s="95"/>
      <c r="AB167" s="95">
        <f t="shared" si="84"/>
        <v>0</v>
      </c>
      <c r="AC167" s="98">
        <f t="shared" si="68"/>
        <v>42000</v>
      </c>
      <c r="AD167" s="98">
        <f t="shared" si="69"/>
        <v>52000</v>
      </c>
      <c r="AE167" s="98">
        <f t="shared" si="70"/>
        <v>-10000</v>
      </c>
      <c r="AF167" s="129">
        <f t="shared" si="71"/>
        <v>-0.23809523809523808</v>
      </c>
      <c r="AG167" s="142"/>
      <c r="AH167" s="82"/>
      <c r="AI167" s="82"/>
    </row>
    <row r="168" spans="1:35" ht="30" customHeight="1">
      <c r="A168" s="91" t="s">
        <v>109</v>
      </c>
      <c r="B168" s="92" t="s">
        <v>115</v>
      </c>
      <c r="C168" s="93" t="s">
        <v>279</v>
      </c>
      <c r="D168" s="94" t="s">
        <v>223</v>
      </c>
      <c r="E168" s="95">
        <v>20</v>
      </c>
      <c r="F168" s="95">
        <v>3000</v>
      </c>
      <c r="G168" s="95">
        <f t="shared" si="77"/>
        <v>60000</v>
      </c>
      <c r="H168" s="96">
        <v>20</v>
      </c>
      <c r="I168" s="96">
        <v>3000</v>
      </c>
      <c r="J168" s="96">
        <f t="shared" si="78"/>
        <v>60000</v>
      </c>
      <c r="K168" s="95"/>
      <c r="L168" s="95"/>
      <c r="M168" s="95">
        <f t="shared" si="79"/>
        <v>0</v>
      </c>
      <c r="N168" s="95"/>
      <c r="O168" s="95"/>
      <c r="P168" s="95">
        <f t="shared" si="80"/>
        <v>0</v>
      </c>
      <c r="Q168" s="95"/>
      <c r="R168" s="95"/>
      <c r="S168" s="95">
        <f t="shared" si="81"/>
        <v>0</v>
      </c>
      <c r="T168" s="95"/>
      <c r="U168" s="95"/>
      <c r="V168" s="95">
        <f t="shared" si="82"/>
        <v>0</v>
      </c>
      <c r="W168" s="95"/>
      <c r="X168" s="95"/>
      <c r="Y168" s="95">
        <f t="shared" si="83"/>
        <v>0</v>
      </c>
      <c r="Z168" s="95"/>
      <c r="AA168" s="95"/>
      <c r="AB168" s="95">
        <f t="shared" si="84"/>
        <v>0</v>
      </c>
      <c r="AC168" s="98">
        <f t="shared" si="68"/>
        <v>60000</v>
      </c>
      <c r="AD168" s="98">
        <f t="shared" si="69"/>
        <v>60000</v>
      </c>
      <c r="AE168" s="98">
        <f t="shared" si="70"/>
        <v>0</v>
      </c>
      <c r="AF168" s="129">
        <f t="shared" si="71"/>
        <v>0</v>
      </c>
      <c r="AG168" s="142"/>
      <c r="AH168" s="82"/>
      <c r="AI168" s="82"/>
    </row>
    <row r="169" spans="1:35" ht="30" customHeight="1">
      <c r="A169" s="91" t="s">
        <v>109</v>
      </c>
      <c r="B169" s="92" t="s">
        <v>197</v>
      </c>
      <c r="C169" s="93" t="s">
        <v>280</v>
      </c>
      <c r="D169" s="94" t="s">
        <v>223</v>
      </c>
      <c r="E169" s="95">
        <v>3</v>
      </c>
      <c r="F169" s="95">
        <v>11000</v>
      </c>
      <c r="G169" s="95">
        <f t="shared" si="77"/>
        <v>33000</v>
      </c>
      <c r="H169" s="96">
        <v>3</v>
      </c>
      <c r="I169" s="96">
        <v>12500</v>
      </c>
      <c r="J169" s="96">
        <f t="shared" si="78"/>
        <v>37500</v>
      </c>
      <c r="K169" s="95"/>
      <c r="L169" s="95"/>
      <c r="M169" s="95">
        <f t="shared" si="79"/>
        <v>0</v>
      </c>
      <c r="N169" s="95"/>
      <c r="O169" s="95"/>
      <c r="P169" s="95">
        <f t="shared" si="80"/>
        <v>0</v>
      </c>
      <c r="Q169" s="95"/>
      <c r="R169" s="95"/>
      <c r="S169" s="95">
        <f t="shared" si="81"/>
        <v>0</v>
      </c>
      <c r="T169" s="95"/>
      <c r="U169" s="95"/>
      <c r="V169" s="95">
        <f t="shared" si="82"/>
        <v>0</v>
      </c>
      <c r="W169" s="95"/>
      <c r="X169" s="95"/>
      <c r="Y169" s="95">
        <f t="shared" si="83"/>
        <v>0</v>
      </c>
      <c r="Z169" s="95"/>
      <c r="AA169" s="95"/>
      <c r="AB169" s="95">
        <f t="shared" si="84"/>
        <v>0</v>
      </c>
      <c r="AC169" s="98">
        <f t="shared" si="68"/>
        <v>33000</v>
      </c>
      <c r="AD169" s="98">
        <f t="shared" si="69"/>
        <v>37500</v>
      </c>
      <c r="AE169" s="98">
        <f t="shared" si="70"/>
        <v>-4500</v>
      </c>
      <c r="AF169" s="129">
        <f t="shared" si="71"/>
        <v>-0.13636363636363635</v>
      </c>
      <c r="AG169" s="142"/>
      <c r="AH169" s="82"/>
      <c r="AI169" s="82"/>
    </row>
    <row r="170" spans="1:35" ht="30" customHeight="1">
      <c r="A170" s="91" t="s">
        <v>109</v>
      </c>
      <c r="B170" s="92" t="s">
        <v>199</v>
      </c>
      <c r="C170" s="93" t="s">
        <v>281</v>
      </c>
      <c r="D170" s="94" t="s">
        <v>223</v>
      </c>
      <c r="E170" s="95">
        <v>1</v>
      </c>
      <c r="F170" s="95">
        <v>120000</v>
      </c>
      <c r="G170" s="95">
        <f t="shared" si="77"/>
        <v>120000</v>
      </c>
      <c r="H170" s="96">
        <v>1</v>
      </c>
      <c r="I170" s="96">
        <v>128600</v>
      </c>
      <c r="J170" s="96">
        <f t="shared" si="78"/>
        <v>128600</v>
      </c>
      <c r="K170" s="95"/>
      <c r="L170" s="95"/>
      <c r="M170" s="95">
        <f t="shared" si="79"/>
        <v>0</v>
      </c>
      <c r="N170" s="95"/>
      <c r="O170" s="95"/>
      <c r="P170" s="95">
        <f t="shared" si="80"/>
        <v>0</v>
      </c>
      <c r="Q170" s="95"/>
      <c r="R170" s="95"/>
      <c r="S170" s="95">
        <f t="shared" si="81"/>
        <v>0</v>
      </c>
      <c r="T170" s="95"/>
      <c r="U170" s="95"/>
      <c r="V170" s="95">
        <f t="shared" si="82"/>
        <v>0</v>
      </c>
      <c r="W170" s="95"/>
      <c r="X170" s="95"/>
      <c r="Y170" s="95">
        <f t="shared" si="83"/>
        <v>0</v>
      </c>
      <c r="Z170" s="95"/>
      <c r="AA170" s="95"/>
      <c r="AB170" s="95">
        <f t="shared" si="84"/>
        <v>0</v>
      </c>
      <c r="AC170" s="98">
        <f t="shared" si="68"/>
        <v>120000</v>
      </c>
      <c r="AD170" s="98">
        <f t="shared" si="69"/>
        <v>128600</v>
      </c>
      <c r="AE170" s="98">
        <f t="shared" si="70"/>
        <v>-8600</v>
      </c>
      <c r="AF170" s="129">
        <f t="shared" si="71"/>
        <v>-0.07166666666666667</v>
      </c>
      <c r="AG170" s="142"/>
      <c r="AH170" s="82"/>
      <c r="AI170" s="82"/>
    </row>
    <row r="171" spans="1:35" ht="30" customHeight="1">
      <c r="A171" s="91" t="s">
        <v>109</v>
      </c>
      <c r="B171" s="92" t="s">
        <v>201</v>
      </c>
      <c r="C171" s="93" t="s">
        <v>282</v>
      </c>
      <c r="D171" s="94" t="s">
        <v>112</v>
      </c>
      <c r="E171" s="95">
        <v>5</v>
      </c>
      <c r="F171" s="95">
        <v>16200</v>
      </c>
      <c r="G171" s="95">
        <f t="shared" si="77"/>
        <v>81000</v>
      </c>
      <c r="H171" s="96">
        <v>1</v>
      </c>
      <c r="I171" s="96">
        <v>81000</v>
      </c>
      <c r="J171" s="96">
        <f t="shared" si="78"/>
        <v>81000</v>
      </c>
      <c r="K171" s="95"/>
      <c r="L171" s="95"/>
      <c r="M171" s="95">
        <f t="shared" si="79"/>
        <v>0</v>
      </c>
      <c r="N171" s="95"/>
      <c r="O171" s="95"/>
      <c r="P171" s="95">
        <f t="shared" si="80"/>
        <v>0</v>
      </c>
      <c r="Q171" s="95"/>
      <c r="R171" s="95"/>
      <c r="S171" s="95">
        <f t="shared" si="81"/>
        <v>0</v>
      </c>
      <c r="T171" s="95"/>
      <c r="U171" s="95"/>
      <c r="V171" s="95">
        <f t="shared" si="82"/>
        <v>0</v>
      </c>
      <c r="W171" s="95"/>
      <c r="X171" s="95"/>
      <c r="Y171" s="95">
        <f t="shared" si="83"/>
        <v>0</v>
      </c>
      <c r="Z171" s="95"/>
      <c r="AA171" s="95"/>
      <c r="AB171" s="95">
        <f t="shared" si="84"/>
        <v>0</v>
      </c>
      <c r="AC171" s="98">
        <f t="shared" si="68"/>
        <v>81000</v>
      </c>
      <c r="AD171" s="98">
        <f t="shared" si="69"/>
        <v>81000</v>
      </c>
      <c r="AE171" s="98">
        <f t="shared" si="70"/>
        <v>0</v>
      </c>
      <c r="AF171" s="129">
        <f t="shared" si="71"/>
        <v>0</v>
      </c>
      <c r="AG171" s="142"/>
      <c r="AH171" s="82"/>
      <c r="AI171" s="82"/>
    </row>
    <row r="172" spans="1:35" ht="30" customHeight="1">
      <c r="A172" s="91" t="s">
        <v>109</v>
      </c>
      <c r="B172" s="92" t="s">
        <v>203</v>
      </c>
      <c r="C172" s="93" t="s">
        <v>283</v>
      </c>
      <c r="D172" s="94" t="s">
        <v>112</v>
      </c>
      <c r="E172" s="95">
        <v>4</v>
      </c>
      <c r="F172" s="95">
        <v>13500</v>
      </c>
      <c r="G172" s="95">
        <f t="shared" si="77"/>
        <v>54000</v>
      </c>
      <c r="H172" s="95">
        <v>4</v>
      </c>
      <c r="I172" s="95">
        <v>14075</v>
      </c>
      <c r="J172" s="95">
        <f t="shared" si="78"/>
        <v>56300</v>
      </c>
      <c r="K172" s="95"/>
      <c r="L172" s="95"/>
      <c r="M172" s="95">
        <f t="shared" si="79"/>
        <v>0</v>
      </c>
      <c r="N172" s="95"/>
      <c r="O172" s="95"/>
      <c r="P172" s="95">
        <f t="shared" si="80"/>
        <v>0</v>
      </c>
      <c r="Q172" s="95"/>
      <c r="R172" s="95"/>
      <c r="S172" s="95">
        <f t="shared" si="81"/>
        <v>0</v>
      </c>
      <c r="T172" s="95"/>
      <c r="U172" s="95"/>
      <c r="V172" s="95">
        <f t="shared" si="82"/>
        <v>0</v>
      </c>
      <c r="W172" s="95"/>
      <c r="X172" s="95"/>
      <c r="Y172" s="95">
        <f t="shared" si="83"/>
        <v>0</v>
      </c>
      <c r="Z172" s="95"/>
      <c r="AA172" s="95"/>
      <c r="AB172" s="95">
        <f t="shared" si="84"/>
        <v>0</v>
      </c>
      <c r="AC172" s="98">
        <f t="shared" si="68"/>
        <v>54000</v>
      </c>
      <c r="AD172" s="98">
        <f t="shared" si="69"/>
        <v>56300</v>
      </c>
      <c r="AE172" s="98">
        <f t="shared" si="70"/>
        <v>-2300</v>
      </c>
      <c r="AF172" s="129">
        <f t="shared" si="71"/>
        <v>-0.04259259259259259</v>
      </c>
      <c r="AG172" s="151"/>
      <c r="AH172" s="82"/>
      <c r="AI172" s="82"/>
    </row>
    <row r="173" spans="1:35" ht="30" customHeight="1">
      <c r="A173" s="91" t="s">
        <v>109</v>
      </c>
      <c r="B173" s="92" t="s">
        <v>284</v>
      </c>
      <c r="C173" s="152" t="s">
        <v>285</v>
      </c>
      <c r="D173" s="153" t="s">
        <v>223</v>
      </c>
      <c r="E173" s="96">
        <v>1</v>
      </c>
      <c r="F173" s="96">
        <v>124800</v>
      </c>
      <c r="G173" s="96">
        <f t="shared" si="77"/>
        <v>124800</v>
      </c>
      <c r="H173" s="96">
        <v>1</v>
      </c>
      <c r="I173" s="96">
        <v>120000</v>
      </c>
      <c r="J173" s="96">
        <f t="shared" si="78"/>
        <v>120000</v>
      </c>
      <c r="K173" s="95"/>
      <c r="L173" s="95"/>
      <c r="M173" s="95">
        <f t="shared" si="79"/>
        <v>0</v>
      </c>
      <c r="N173" s="95"/>
      <c r="O173" s="95"/>
      <c r="P173" s="95">
        <f t="shared" si="80"/>
        <v>0</v>
      </c>
      <c r="Q173" s="95"/>
      <c r="R173" s="95"/>
      <c r="S173" s="95">
        <f t="shared" si="81"/>
        <v>0</v>
      </c>
      <c r="T173" s="95"/>
      <c r="U173" s="95"/>
      <c r="V173" s="95">
        <f t="shared" si="82"/>
        <v>0</v>
      </c>
      <c r="W173" s="95"/>
      <c r="X173" s="95"/>
      <c r="Y173" s="95">
        <f t="shared" si="83"/>
        <v>0</v>
      </c>
      <c r="Z173" s="95"/>
      <c r="AA173" s="95"/>
      <c r="AB173" s="95">
        <f t="shared" si="84"/>
        <v>0</v>
      </c>
      <c r="AC173" s="98">
        <f t="shared" si="68"/>
        <v>124800</v>
      </c>
      <c r="AD173" s="98">
        <f t="shared" si="69"/>
        <v>120000</v>
      </c>
      <c r="AE173" s="98">
        <f t="shared" si="70"/>
        <v>4800</v>
      </c>
      <c r="AF173" s="129">
        <f t="shared" si="71"/>
        <v>0.038461538461538464</v>
      </c>
      <c r="AG173" s="142"/>
      <c r="AH173" s="82"/>
      <c r="AI173" s="82"/>
    </row>
    <row r="174" spans="1:35" ht="30" customHeight="1">
      <c r="A174" s="91" t="s">
        <v>109</v>
      </c>
      <c r="B174" s="92" t="s">
        <v>286</v>
      </c>
      <c r="C174" s="93" t="s">
        <v>287</v>
      </c>
      <c r="D174" s="94" t="s">
        <v>112</v>
      </c>
      <c r="E174" s="95">
        <v>5</v>
      </c>
      <c r="F174" s="95">
        <v>22800</v>
      </c>
      <c r="G174" s="95">
        <f t="shared" si="77"/>
        <v>114000</v>
      </c>
      <c r="H174" s="95">
        <v>5</v>
      </c>
      <c r="I174" s="95">
        <v>17800</v>
      </c>
      <c r="J174" s="95">
        <f t="shared" si="78"/>
        <v>89000</v>
      </c>
      <c r="K174" s="95"/>
      <c r="L174" s="95"/>
      <c r="M174" s="95">
        <f t="shared" si="79"/>
        <v>0</v>
      </c>
      <c r="N174" s="95"/>
      <c r="O174" s="95"/>
      <c r="P174" s="95">
        <f t="shared" si="80"/>
        <v>0</v>
      </c>
      <c r="Q174" s="95"/>
      <c r="R174" s="95"/>
      <c r="S174" s="95">
        <f t="shared" si="81"/>
        <v>0</v>
      </c>
      <c r="T174" s="95"/>
      <c r="U174" s="95"/>
      <c r="V174" s="95">
        <f t="shared" si="82"/>
        <v>0</v>
      </c>
      <c r="W174" s="95"/>
      <c r="X174" s="95"/>
      <c r="Y174" s="95">
        <f t="shared" si="83"/>
        <v>0</v>
      </c>
      <c r="Z174" s="95"/>
      <c r="AA174" s="95"/>
      <c r="AB174" s="95">
        <f t="shared" si="84"/>
        <v>0</v>
      </c>
      <c r="AC174" s="98">
        <f t="shared" si="68"/>
        <v>114000</v>
      </c>
      <c r="AD174" s="98">
        <f t="shared" si="69"/>
        <v>89000</v>
      </c>
      <c r="AE174" s="98">
        <f t="shared" si="70"/>
        <v>25000</v>
      </c>
      <c r="AF174" s="129">
        <f t="shared" si="71"/>
        <v>0.21929824561403508</v>
      </c>
      <c r="AG174" s="151"/>
      <c r="AH174" s="82"/>
      <c r="AI174" s="82"/>
    </row>
    <row r="175" spans="1:35" ht="30" customHeight="1">
      <c r="A175" s="91" t="s">
        <v>109</v>
      </c>
      <c r="B175" s="92" t="s">
        <v>288</v>
      </c>
      <c r="C175" s="93" t="s">
        <v>289</v>
      </c>
      <c r="D175" s="94" t="s">
        <v>112</v>
      </c>
      <c r="E175" s="95">
        <v>5</v>
      </c>
      <c r="F175" s="95">
        <v>22000</v>
      </c>
      <c r="G175" s="95">
        <f t="shared" si="77"/>
        <v>110000</v>
      </c>
      <c r="H175" s="96">
        <v>5</v>
      </c>
      <c r="I175" s="96">
        <v>21600</v>
      </c>
      <c r="J175" s="96">
        <f t="shared" si="78"/>
        <v>108000</v>
      </c>
      <c r="K175" s="95"/>
      <c r="L175" s="95"/>
      <c r="M175" s="95">
        <f t="shared" si="79"/>
        <v>0</v>
      </c>
      <c r="N175" s="95"/>
      <c r="O175" s="95"/>
      <c r="P175" s="95">
        <f t="shared" si="80"/>
        <v>0</v>
      </c>
      <c r="Q175" s="95"/>
      <c r="R175" s="95"/>
      <c r="S175" s="95">
        <f t="shared" si="81"/>
        <v>0</v>
      </c>
      <c r="T175" s="95"/>
      <c r="U175" s="95"/>
      <c r="V175" s="95">
        <f t="shared" si="82"/>
        <v>0</v>
      </c>
      <c r="W175" s="95"/>
      <c r="X175" s="95"/>
      <c r="Y175" s="95">
        <f t="shared" si="83"/>
        <v>0</v>
      </c>
      <c r="Z175" s="95"/>
      <c r="AA175" s="95"/>
      <c r="AB175" s="95">
        <f t="shared" si="84"/>
        <v>0</v>
      </c>
      <c r="AC175" s="98">
        <f t="shared" si="68"/>
        <v>110000</v>
      </c>
      <c r="AD175" s="98">
        <f t="shared" si="69"/>
        <v>108000</v>
      </c>
      <c r="AE175" s="98">
        <f t="shared" si="70"/>
        <v>2000</v>
      </c>
      <c r="AF175" s="129">
        <f t="shared" si="71"/>
        <v>0.01818181818181818</v>
      </c>
      <c r="AG175" s="142"/>
      <c r="AH175" s="82"/>
      <c r="AI175" s="82"/>
    </row>
    <row r="176" spans="1:35" ht="30" customHeight="1">
      <c r="A176" s="91" t="s">
        <v>109</v>
      </c>
      <c r="B176" s="92" t="s">
        <v>290</v>
      </c>
      <c r="C176" s="93" t="s">
        <v>208</v>
      </c>
      <c r="D176" s="94" t="s">
        <v>112</v>
      </c>
      <c r="E176" s="95">
        <v>5</v>
      </c>
      <c r="F176" s="95">
        <v>19200</v>
      </c>
      <c r="G176" s="95">
        <f t="shared" si="77"/>
        <v>96000</v>
      </c>
      <c r="H176" s="96">
        <v>5</v>
      </c>
      <c r="I176" s="96">
        <v>20700</v>
      </c>
      <c r="J176" s="96">
        <f t="shared" si="78"/>
        <v>103500</v>
      </c>
      <c r="K176" s="95"/>
      <c r="L176" s="95"/>
      <c r="M176" s="95">
        <f t="shared" si="79"/>
        <v>0</v>
      </c>
      <c r="N176" s="95"/>
      <c r="O176" s="95"/>
      <c r="P176" s="95">
        <f t="shared" si="80"/>
        <v>0</v>
      </c>
      <c r="Q176" s="95"/>
      <c r="R176" s="95"/>
      <c r="S176" s="95">
        <f t="shared" si="81"/>
        <v>0</v>
      </c>
      <c r="T176" s="95"/>
      <c r="U176" s="95"/>
      <c r="V176" s="95">
        <f t="shared" si="82"/>
        <v>0</v>
      </c>
      <c r="W176" s="95"/>
      <c r="X176" s="95"/>
      <c r="Y176" s="95">
        <f t="shared" si="83"/>
        <v>0</v>
      </c>
      <c r="Z176" s="95"/>
      <c r="AA176" s="95"/>
      <c r="AB176" s="95">
        <f t="shared" si="84"/>
        <v>0</v>
      </c>
      <c r="AC176" s="98">
        <f t="shared" si="68"/>
        <v>96000</v>
      </c>
      <c r="AD176" s="98">
        <f t="shared" si="69"/>
        <v>103500</v>
      </c>
      <c r="AE176" s="98">
        <f t="shared" si="70"/>
        <v>-7500</v>
      </c>
      <c r="AF176" s="129">
        <f t="shared" si="71"/>
        <v>-0.078125</v>
      </c>
      <c r="AG176" s="142"/>
      <c r="AH176" s="82"/>
      <c r="AI176" s="82"/>
    </row>
    <row r="177" spans="1:35" ht="30" customHeight="1">
      <c r="A177" s="91" t="s">
        <v>109</v>
      </c>
      <c r="B177" s="92" t="s">
        <v>291</v>
      </c>
      <c r="C177" s="93" t="s">
        <v>292</v>
      </c>
      <c r="D177" s="94" t="s">
        <v>112</v>
      </c>
      <c r="E177" s="95">
        <v>5</v>
      </c>
      <c r="F177" s="95">
        <v>19200</v>
      </c>
      <c r="G177" s="95">
        <f t="shared" si="77"/>
        <v>96000</v>
      </c>
      <c r="H177" s="96">
        <v>5</v>
      </c>
      <c r="I177" s="96">
        <v>20970</v>
      </c>
      <c r="J177" s="96">
        <f t="shared" si="78"/>
        <v>104850</v>
      </c>
      <c r="K177" s="95"/>
      <c r="L177" s="95"/>
      <c r="M177" s="95">
        <f t="shared" si="79"/>
        <v>0</v>
      </c>
      <c r="N177" s="95"/>
      <c r="O177" s="95"/>
      <c r="P177" s="95">
        <f t="shared" si="80"/>
        <v>0</v>
      </c>
      <c r="Q177" s="95"/>
      <c r="R177" s="95"/>
      <c r="S177" s="95">
        <f t="shared" si="81"/>
        <v>0</v>
      </c>
      <c r="T177" s="95"/>
      <c r="U177" s="95"/>
      <c r="V177" s="95">
        <f t="shared" si="82"/>
        <v>0</v>
      </c>
      <c r="W177" s="95"/>
      <c r="X177" s="95"/>
      <c r="Y177" s="95">
        <f t="shared" si="83"/>
        <v>0</v>
      </c>
      <c r="Z177" s="95"/>
      <c r="AA177" s="95"/>
      <c r="AB177" s="95">
        <f t="shared" si="84"/>
        <v>0</v>
      </c>
      <c r="AC177" s="98">
        <f t="shared" si="68"/>
        <v>96000</v>
      </c>
      <c r="AD177" s="98">
        <f t="shared" si="69"/>
        <v>104850</v>
      </c>
      <c r="AE177" s="98">
        <f t="shared" si="70"/>
        <v>-8850</v>
      </c>
      <c r="AF177" s="129">
        <f t="shared" si="71"/>
        <v>-0.0921875</v>
      </c>
      <c r="AG177" s="142"/>
      <c r="AH177" s="82"/>
      <c r="AI177" s="82"/>
    </row>
    <row r="178" spans="1:35" ht="30" customHeight="1">
      <c r="A178" s="91" t="s">
        <v>109</v>
      </c>
      <c r="B178" s="92" t="s">
        <v>293</v>
      </c>
      <c r="C178" s="93" t="s">
        <v>294</v>
      </c>
      <c r="D178" s="94" t="s">
        <v>112</v>
      </c>
      <c r="E178" s="95">
        <v>5</v>
      </c>
      <c r="F178" s="95">
        <v>18000</v>
      </c>
      <c r="G178" s="95">
        <f t="shared" si="77"/>
        <v>90000</v>
      </c>
      <c r="H178" s="95">
        <v>5</v>
      </c>
      <c r="I178" s="95">
        <v>10550</v>
      </c>
      <c r="J178" s="95">
        <f t="shared" si="78"/>
        <v>52750</v>
      </c>
      <c r="K178" s="95"/>
      <c r="L178" s="95"/>
      <c r="M178" s="95">
        <f t="shared" si="79"/>
        <v>0</v>
      </c>
      <c r="N178" s="95"/>
      <c r="O178" s="95"/>
      <c r="P178" s="95">
        <f t="shared" si="80"/>
        <v>0</v>
      </c>
      <c r="Q178" s="95"/>
      <c r="R178" s="95"/>
      <c r="S178" s="95">
        <f t="shared" si="81"/>
        <v>0</v>
      </c>
      <c r="T178" s="95"/>
      <c r="U178" s="95"/>
      <c r="V178" s="95">
        <f t="shared" si="82"/>
        <v>0</v>
      </c>
      <c r="W178" s="95"/>
      <c r="X178" s="95"/>
      <c r="Y178" s="95">
        <f t="shared" si="83"/>
        <v>0</v>
      </c>
      <c r="Z178" s="95"/>
      <c r="AA178" s="95"/>
      <c r="AB178" s="95">
        <f t="shared" si="84"/>
        <v>0</v>
      </c>
      <c r="AC178" s="98">
        <f t="shared" si="68"/>
        <v>90000</v>
      </c>
      <c r="AD178" s="98">
        <f t="shared" si="69"/>
        <v>52750</v>
      </c>
      <c r="AE178" s="98">
        <f t="shared" si="70"/>
        <v>37250</v>
      </c>
      <c r="AF178" s="129">
        <f t="shared" si="71"/>
        <v>0.41388888888888886</v>
      </c>
      <c r="AG178" s="151"/>
      <c r="AH178" s="82"/>
      <c r="AI178" s="82"/>
    </row>
    <row r="179" spans="1:35" ht="30" customHeight="1">
      <c r="A179" s="91" t="s">
        <v>109</v>
      </c>
      <c r="B179" s="92" t="s">
        <v>295</v>
      </c>
      <c r="C179" s="93" t="s">
        <v>294</v>
      </c>
      <c r="D179" s="94" t="s">
        <v>112</v>
      </c>
      <c r="E179" s="95">
        <v>3</v>
      </c>
      <c r="F179" s="95">
        <v>17500</v>
      </c>
      <c r="G179" s="95">
        <f t="shared" si="77"/>
        <v>52500</v>
      </c>
      <c r="H179" s="95">
        <v>3</v>
      </c>
      <c r="I179" s="95">
        <v>17500</v>
      </c>
      <c r="J179" s="95">
        <f t="shared" si="78"/>
        <v>52500</v>
      </c>
      <c r="K179" s="95"/>
      <c r="L179" s="95"/>
      <c r="M179" s="95">
        <f t="shared" si="79"/>
        <v>0</v>
      </c>
      <c r="N179" s="95"/>
      <c r="O179" s="95"/>
      <c r="P179" s="95">
        <f t="shared" si="80"/>
        <v>0</v>
      </c>
      <c r="Q179" s="95"/>
      <c r="R179" s="95"/>
      <c r="S179" s="95">
        <f t="shared" si="81"/>
        <v>0</v>
      </c>
      <c r="T179" s="95"/>
      <c r="U179" s="95"/>
      <c r="V179" s="95">
        <f t="shared" si="82"/>
        <v>0</v>
      </c>
      <c r="W179" s="95"/>
      <c r="X179" s="95"/>
      <c r="Y179" s="95">
        <f t="shared" si="83"/>
        <v>0</v>
      </c>
      <c r="Z179" s="95"/>
      <c r="AA179" s="95"/>
      <c r="AB179" s="95">
        <f t="shared" si="84"/>
        <v>0</v>
      </c>
      <c r="AC179" s="98">
        <f t="shared" si="68"/>
        <v>52500</v>
      </c>
      <c r="AD179" s="98">
        <f t="shared" si="69"/>
        <v>52500</v>
      </c>
      <c r="AE179" s="98">
        <f t="shared" si="70"/>
        <v>0</v>
      </c>
      <c r="AF179" s="129">
        <f t="shared" si="71"/>
        <v>0</v>
      </c>
      <c r="AG179" s="151"/>
      <c r="AH179" s="82"/>
      <c r="AI179" s="82"/>
    </row>
    <row r="180" spans="1:35" ht="30" customHeight="1">
      <c r="A180" s="91" t="s">
        <v>109</v>
      </c>
      <c r="B180" s="92" t="s">
        <v>296</v>
      </c>
      <c r="C180" s="93" t="s">
        <v>294</v>
      </c>
      <c r="D180" s="94" t="s">
        <v>112</v>
      </c>
      <c r="E180" s="95">
        <v>3</v>
      </c>
      <c r="F180" s="95">
        <v>17000</v>
      </c>
      <c r="G180" s="95">
        <f t="shared" si="77"/>
        <v>51000</v>
      </c>
      <c r="H180" s="95">
        <v>3</v>
      </c>
      <c r="I180" s="95">
        <v>25166.667</v>
      </c>
      <c r="J180" s="95">
        <f t="shared" si="78"/>
        <v>75500.001</v>
      </c>
      <c r="K180" s="95"/>
      <c r="L180" s="95"/>
      <c r="M180" s="95">
        <f t="shared" si="79"/>
        <v>0</v>
      </c>
      <c r="N180" s="95"/>
      <c r="O180" s="95"/>
      <c r="P180" s="95">
        <f t="shared" si="80"/>
        <v>0</v>
      </c>
      <c r="Q180" s="95"/>
      <c r="R180" s="95"/>
      <c r="S180" s="95">
        <f t="shared" si="81"/>
        <v>0</v>
      </c>
      <c r="T180" s="95"/>
      <c r="U180" s="95"/>
      <c r="V180" s="95">
        <f t="shared" si="82"/>
        <v>0</v>
      </c>
      <c r="W180" s="95"/>
      <c r="X180" s="95"/>
      <c r="Y180" s="95">
        <f t="shared" si="83"/>
        <v>0</v>
      </c>
      <c r="Z180" s="95"/>
      <c r="AA180" s="95"/>
      <c r="AB180" s="95">
        <f t="shared" si="84"/>
        <v>0</v>
      </c>
      <c r="AC180" s="98">
        <f t="shared" si="68"/>
        <v>51000</v>
      </c>
      <c r="AD180" s="98">
        <f t="shared" si="69"/>
        <v>75500.001</v>
      </c>
      <c r="AE180" s="98">
        <f t="shared" si="70"/>
        <v>-24500.001000000004</v>
      </c>
      <c r="AF180" s="129">
        <f t="shared" si="71"/>
        <v>-0.4803921764705883</v>
      </c>
      <c r="AG180" s="151"/>
      <c r="AH180" s="82"/>
      <c r="AI180" s="82"/>
    </row>
    <row r="181" spans="1:35" ht="30" customHeight="1">
      <c r="A181" s="91" t="s">
        <v>109</v>
      </c>
      <c r="B181" s="92" t="s">
        <v>297</v>
      </c>
      <c r="C181" s="93" t="s">
        <v>298</v>
      </c>
      <c r="D181" s="94" t="s">
        <v>112</v>
      </c>
      <c r="E181" s="95">
        <v>5</v>
      </c>
      <c r="F181" s="95">
        <v>24000</v>
      </c>
      <c r="G181" s="95">
        <f t="shared" si="77"/>
        <v>120000</v>
      </c>
      <c r="H181" s="95">
        <v>5</v>
      </c>
      <c r="I181" s="95">
        <v>24654</v>
      </c>
      <c r="J181" s="95">
        <f t="shared" si="78"/>
        <v>123270</v>
      </c>
      <c r="K181" s="95"/>
      <c r="L181" s="95"/>
      <c r="M181" s="95">
        <f t="shared" si="79"/>
        <v>0</v>
      </c>
      <c r="N181" s="95"/>
      <c r="O181" s="95"/>
      <c r="P181" s="95">
        <f t="shared" si="80"/>
        <v>0</v>
      </c>
      <c r="Q181" s="95"/>
      <c r="R181" s="95"/>
      <c r="S181" s="95">
        <f t="shared" si="81"/>
        <v>0</v>
      </c>
      <c r="T181" s="95"/>
      <c r="U181" s="95"/>
      <c r="V181" s="95">
        <f t="shared" si="82"/>
        <v>0</v>
      </c>
      <c r="W181" s="95"/>
      <c r="X181" s="95"/>
      <c r="Y181" s="95">
        <f t="shared" si="83"/>
        <v>0</v>
      </c>
      <c r="Z181" s="95"/>
      <c r="AA181" s="95"/>
      <c r="AB181" s="95">
        <f t="shared" si="84"/>
        <v>0</v>
      </c>
      <c r="AC181" s="98">
        <f t="shared" si="68"/>
        <v>120000</v>
      </c>
      <c r="AD181" s="98">
        <f t="shared" si="69"/>
        <v>123270</v>
      </c>
      <c r="AE181" s="98">
        <f t="shared" si="70"/>
        <v>-3270</v>
      </c>
      <c r="AF181" s="129">
        <f t="shared" si="71"/>
        <v>-0.02725</v>
      </c>
      <c r="AG181" s="151"/>
      <c r="AH181" s="82"/>
      <c r="AI181" s="82"/>
    </row>
    <row r="182" spans="1:35" ht="30" customHeight="1">
      <c r="A182" s="91" t="s">
        <v>109</v>
      </c>
      <c r="B182" s="92" t="s">
        <v>299</v>
      </c>
      <c r="C182" s="93" t="s">
        <v>300</v>
      </c>
      <c r="D182" s="94" t="s">
        <v>112</v>
      </c>
      <c r="E182" s="95">
        <v>5</v>
      </c>
      <c r="F182" s="95">
        <v>23000</v>
      </c>
      <c r="G182" s="95">
        <f t="shared" si="77"/>
        <v>115000</v>
      </c>
      <c r="H182" s="95">
        <v>5</v>
      </c>
      <c r="I182" s="95">
        <v>23460</v>
      </c>
      <c r="J182" s="95">
        <f t="shared" si="78"/>
        <v>117300</v>
      </c>
      <c r="K182" s="95"/>
      <c r="L182" s="95"/>
      <c r="M182" s="95">
        <f t="shared" si="79"/>
        <v>0</v>
      </c>
      <c r="N182" s="95"/>
      <c r="O182" s="95"/>
      <c r="P182" s="95">
        <f t="shared" si="80"/>
        <v>0</v>
      </c>
      <c r="Q182" s="95"/>
      <c r="R182" s="95"/>
      <c r="S182" s="95">
        <f t="shared" si="81"/>
        <v>0</v>
      </c>
      <c r="T182" s="95"/>
      <c r="U182" s="95"/>
      <c r="V182" s="95">
        <f t="shared" si="82"/>
        <v>0</v>
      </c>
      <c r="W182" s="95"/>
      <c r="X182" s="95"/>
      <c r="Y182" s="95">
        <f t="shared" si="83"/>
        <v>0</v>
      </c>
      <c r="Z182" s="95"/>
      <c r="AA182" s="95"/>
      <c r="AB182" s="95">
        <f t="shared" si="84"/>
        <v>0</v>
      </c>
      <c r="AC182" s="98">
        <f t="shared" si="68"/>
        <v>115000</v>
      </c>
      <c r="AD182" s="98">
        <f t="shared" si="69"/>
        <v>117300</v>
      </c>
      <c r="AE182" s="98">
        <f t="shared" si="70"/>
        <v>-2300</v>
      </c>
      <c r="AF182" s="129">
        <f t="shared" si="71"/>
        <v>-0.02</v>
      </c>
      <c r="AG182" s="151"/>
      <c r="AH182" s="82"/>
      <c r="AI182" s="82"/>
    </row>
    <row r="183" spans="1:35" ht="30" customHeight="1">
      <c r="A183" s="91" t="s">
        <v>109</v>
      </c>
      <c r="B183" s="92" t="s">
        <v>301</v>
      </c>
      <c r="C183" s="93" t="s">
        <v>300</v>
      </c>
      <c r="D183" s="94" t="s">
        <v>112</v>
      </c>
      <c r="E183" s="95">
        <v>5</v>
      </c>
      <c r="F183" s="95">
        <v>23000</v>
      </c>
      <c r="G183" s="95">
        <f t="shared" si="77"/>
        <v>115000</v>
      </c>
      <c r="H183" s="96">
        <v>5</v>
      </c>
      <c r="I183" s="96">
        <v>22680</v>
      </c>
      <c r="J183" s="96">
        <f t="shared" si="78"/>
        <v>113400</v>
      </c>
      <c r="K183" s="95"/>
      <c r="L183" s="95"/>
      <c r="M183" s="95">
        <f t="shared" si="79"/>
        <v>0</v>
      </c>
      <c r="N183" s="95"/>
      <c r="O183" s="95"/>
      <c r="P183" s="95">
        <f t="shared" si="80"/>
        <v>0</v>
      </c>
      <c r="Q183" s="95"/>
      <c r="R183" s="95"/>
      <c r="S183" s="95">
        <f t="shared" si="81"/>
        <v>0</v>
      </c>
      <c r="T183" s="95"/>
      <c r="U183" s="95"/>
      <c r="V183" s="95">
        <f t="shared" si="82"/>
        <v>0</v>
      </c>
      <c r="W183" s="95"/>
      <c r="X183" s="95"/>
      <c r="Y183" s="95">
        <f t="shared" si="83"/>
        <v>0</v>
      </c>
      <c r="Z183" s="95"/>
      <c r="AA183" s="95"/>
      <c r="AB183" s="95">
        <f t="shared" si="84"/>
        <v>0</v>
      </c>
      <c r="AC183" s="98">
        <f t="shared" si="68"/>
        <v>115000</v>
      </c>
      <c r="AD183" s="98">
        <f t="shared" si="69"/>
        <v>113400</v>
      </c>
      <c r="AE183" s="98">
        <f t="shared" si="70"/>
        <v>1600</v>
      </c>
      <c r="AF183" s="129">
        <f t="shared" si="71"/>
        <v>0.01391304347826087</v>
      </c>
      <c r="AG183" s="142"/>
      <c r="AH183" s="82"/>
      <c r="AI183" s="82"/>
    </row>
    <row r="184" spans="1:35" ht="30" customHeight="1">
      <c r="A184" s="91" t="s">
        <v>109</v>
      </c>
      <c r="B184" s="92" t="s">
        <v>302</v>
      </c>
      <c r="C184" s="93" t="s">
        <v>303</v>
      </c>
      <c r="D184" s="94" t="s">
        <v>112</v>
      </c>
      <c r="E184" s="95">
        <v>5</v>
      </c>
      <c r="F184" s="95">
        <v>24000</v>
      </c>
      <c r="G184" s="95">
        <f t="shared" si="77"/>
        <v>120000</v>
      </c>
      <c r="H184" s="96">
        <v>5</v>
      </c>
      <c r="I184" s="96">
        <v>23580</v>
      </c>
      <c r="J184" s="96">
        <f t="shared" si="78"/>
        <v>117900</v>
      </c>
      <c r="K184" s="95"/>
      <c r="L184" s="95"/>
      <c r="M184" s="95">
        <f t="shared" si="79"/>
        <v>0</v>
      </c>
      <c r="N184" s="95"/>
      <c r="O184" s="95"/>
      <c r="P184" s="95">
        <f t="shared" si="80"/>
        <v>0</v>
      </c>
      <c r="Q184" s="95"/>
      <c r="R184" s="95"/>
      <c r="S184" s="95">
        <f t="shared" si="81"/>
        <v>0</v>
      </c>
      <c r="T184" s="95"/>
      <c r="U184" s="95"/>
      <c r="V184" s="95">
        <f t="shared" si="82"/>
        <v>0</v>
      </c>
      <c r="W184" s="95"/>
      <c r="X184" s="95"/>
      <c r="Y184" s="95">
        <f t="shared" si="83"/>
        <v>0</v>
      </c>
      <c r="Z184" s="95"/>
      <c r="AA184" s="95"/>
      <c r="AB184" s="95">
        <f t="shared" si="84"/>
        <v>0</v>
      </c>
      <c r="AC184" s="98">
        <f t="shared" si="68"/>
        <v>120000</v>
      </c>
      <c r="AD184" s="98">
        <f t="shared" si="69"/>
        <v>117900</v>
      </c>
      <c r="AE184" s="98">
        <f t="shared" si="70"/>
        <v>2100</v>
      </c>
      <c r="AF184" s="129">
        <f t="shared" si="71"/>
        <v>0.0175</v>
      </c>
      <c r="AG184" s="142"/>
      <c r="AH184" s="82"/>
      <c r="AI184" s="82"/>
    </row>
    <row r="185" spans="1:35" ht="30" customHeight="1">
      <c r="A185" s="91" t="s">
        <v>109</v>
      </c>
      <c r="B185" s="92" t="s">
        <v>304</v>
      </c>
      <c r="C185" s="93" t="s">
        <v>305</v>
      </c>
      <c r="D185" s="94" t="s">
        <v>112</v>
      </c>
      <c r="E185" s="95">
        <v>5</v>
      </c>
      <c r="F185" s="95">
        <v>24500</v>
      </c>
      <c r="G185" s="95">
        <f t="shared" si="77"/>
        <v>122500</v>
      </c>
      <c r="H185" s="96">
        <v>5</v>
      </c>
      <c r="I185" s="96">
        <v>23940</v>
      </c>
      <c r="J185" s="96">
        <f t="shared" si="78"/>
        <v>119700</v>
      </c>
      <c r="K185" s="95"/>
      <c r="L185" s="95"/>
      <c r="M185" s="95">
        <f t="shared" si="79"/>
        <v>0</v>
      </c>
      <c r="N185" s="95"/>
      <c r="O185" s="95"/>
      <c r="P185" s="95">
        <f t="shared" si="80"/>
        <v>0</v>
      </c>
      <c r="Q185" s="95"/>
      <c r="R185" s="95"/>
      <c r="S185" s="95">
        <f t="shared" si="81"/>
        <v>0</v>
      </c>
      <c r="T185" s="95"/>
      <c r="U185" s="95"/>
      <c r="V185" s="95">
        <f t="shared" si="82"/>
        <v>0</v>
      </c>
      <c r="W185" s="95"/>
      <c r="X185" s="95"/>
      <c r="Y185" s="95">
        <f t="shared" si="83"/>
        <v>0</v>
      </c>
      <c r="Z185" s="95"/>
      <c r="AA185" s="95"/>
      <c r="AB185" s="95">
        <f t="shared" si="84"/>
        <v>0</v>
      </c>
      <c r="AC185" s="98">
        <f t="shared" si="68"/>
        <v>122500</v>
      </c>
      <c r="AD185" s="98">
        <f t="shared" si="69"/>
        <v>119700</v>
      </c>
      <c r="AE185" s="98">
        <f t="shared" si="70"/>
        <v>2800</v>
      </c>
      <c r="AF185" s="129">
        <f t="shared" si="71"/>
        <v>0.022857142857142857</v>
      </c>
      <c r="AG185" s="142"/>
      <c r="AH185" s="82"/>
      <c r="AI185" s="82"/>
    </row>
    <row r="186" spans="1:35" ht="30" customHeight="1">
      <c r="A186" s="91" t="s">
        <v>109</v>
      </c>
      <c r="B186" s="92" t="s">
        <v>306</v>
      </c>
      <c r="C186" s="93" t="s">
        <v>307</v>
      </c>
      <c r="D186" s="94" t="s">
        <v>223</v>
      </c>
      <c r="E186" s="95">
        <v>1</v>
      </c>
      <c r="F186" s="95">
        <v>12000</v>
      </c>
      <c r="G186" s="95">
        <f t="shared" si="77"/>
        <v>12000</v>
      </c>
      <c r="H186" s="95">
        <v>1</v>
      </c>
      <c r="I186" s="95">
        <v>12130</v>
      </c>
      <c r="J186" s="95">
        <f t="shared" si="78"/>
        <v>12130</v>
      </c>
      <c r="K186" s="95"/>
      <c r="L186" s="95"/>
      <c r="M186" s="95">
        <f t="shared" si="79"/>
        <v>0</v>
      </c>
      <c r="N186" s="95"/>
      <c r="O186" s="95"/>
      <c r="P186" s="95">
        <f t="shared" si="80"/>
        <v>0</v>
      </c>
      <c r="Q186" s="95"/>
      <c r="R186" s="95"/>
      <c r="S186" s="95">
        <f t="shared" si="81"/>
        <v>0</v>
      </c>
      <c r="T186" s="95"/>
      <c r="U186" s="95"/>
      <c r="V186" s="95">
        <f t="shared" si="82"/>
        <v>0</v>
      </c>
      <c r="W186" s="95"/>
      <c r="X186" s="95"/>
      <c r="Y186" s="95">
        <f t="shared" si="83"/>
        <v>0</v>
      </c>
      <c r="Z186" s="95"/>
      <c r="AA186" s="95"/>
      <c r="AB186" s="95">
        <f t="shared" si="84"/>
        <v>0</v>
      </c>
      <c r="AC186" s="98">
        <f t="shared" si="68"/>
        <v>12000</v>
      </c>
      <c r="AD186" s="98">
        <f t="shared" si="69"/>
        <v>12130</v>
      </c>
      <c r="AE186" s="98">
        <f t="shared" si="70"/>
        <v>-130</v>
      </c>
      <c r="AF186" s="129">
        <f t="shared" si="71"/>
        <v>-0.010833333333333334</v>
      </c>
      <c r="AG186" s="151"/>
      <c r="AH186" s="82"/>
      <c r="AI186" s="82"/>
    </row>
    <row r="187" spans="1:35" ht="30" customHeight="1">
      <c r="A187" s="91" t="s">
        <v>109</v>
      </c>
      <c r="B187" s="92" t="s">
        <v>308</v>
      </c>
      <c r="C187" s="93" t="s">
        <v>309</v>
      </c>
      <c r="D187" s="94" t="s">
        <v>223</v>
      </c>
      <c r="E187" s="95">
        <v>1</v>
      </c>
      <c r="F187" s="95">
        <v>14000</v>
      </c>
      <c r="G187" s="95">
        <f t="shared" si="77"/>
        <v>14000</v>
      </c>
      <c r="H187" s="96">
        <v>1</v>
      </c>
      <c r="I187" s="96">
        <v>13600</v>
      </c>
      <c r="J187" s="96">
        <f t="shared" si="78"/>
        <v>13600</v>
      </c>
      <c r="K187" s="95"/>
      <c r="L187" s="95"/>
      <c r="M187" s="95">
        <f t="shared" si="79"/>
        <v>0</v>
      </c>
      <c r="N187" s="95"/>
      <c r="O187" s="95"/>
      <c r="P187" s="95">
        <f t="shared" si="80"/>
        <v>0</v>
      </c>
      <c r="Q187" s="95"/>
      <c r="R187" s="95"/>
      <c r="S187" s="95">
        <f t="shared" si="81"/>
        <v>0</v>
      </c>
      <c r="T187" s="95"/>
      <c r="U187" s="95"/>
      <c r="V187" s="95">
        <f t="shared" si="82"/>
        <v>0</v>
      </c>
      <c r="W187" s="95"/>
      <c r="X187" s="95"/>
      <c r="Y187" s="95">
        <f t="shared" si="83"/>
        <v>0</v>
      </c>
      <c r="Z187" s="95"/>
      <c r="AA187" s="95"/>
      <c r="AB187" s="95">
        <f t="shared" si="84"/>
        <v>0</v>
      </c>
      <c r="AC187" s="98">
        <f t="shared" si="68"/>
        <v>14000</v>
      </c>
      <c r="AD187" s="98">
        <f t="shared" si="69"/>
        <v>13600</v>
      </c>
      <c r="AE187" s="98">
        <f t="shared" si="70"/>
        <v>400</v>
      </c>
      <c r="AF187" s="129">
        <f t="shared" si="71"/>
        <v>0.02857142857142857</v>
      </c>
      <c r="AG187" s="142"/>
      <c r="AH187" s="82"/>
      <c r="AI187" s="82"/>
    </row>
    <row r="188" spans="1:35" ht="30" customHeight="1">
      <c r="A188" s="91" t="s">
        <v>109</v>
      </c>
      <c r="B188" s="92" t="s">
        <v>310</v>
      </c>
      <c r="C188" s="93" t="s">
        <v>311</v>
      </c>
      <c r="D188" s="94" t="s">
        <v>112</v>
      </c>
      <c r="E188" s="95">
        <v>4.5</v>
      </c>
      <c r="F188" s="95">
        <v>3900</v>
      </c>
      <c r="G188" s="95">
        <f t="shared" si="77"/>
        <v>17550</v>
      </c>
      <c r="H188" s="96">
        <v>4.5</v>
      </c>
      <c r="I188" s="96">
        <v>3900</v>
      </c>
      <c r="J188" s="96">
        <f t="shared" si="78"/>
        <v>17550</v>
      </c>
      <c r="K188" s="95"/>
      <c r="L188" s="95"/>
      <c r="M188" s="95">
        <f t="shared" si="79"/>
        <v>0</v>
      </c>
      <c r="N188" s="95"/>
      <c r="O188" s="95"/>
      <c r="P188" s="95">
        <f t="shared" si="80"/>
        <v>0</v>
      </c>
      <c r="Q188" s="95"/>
      <c r="R188" s="95"/>
      <c r="S188" s="95">
        <f t="shared" si="81"/>
        <v>0</v>
      </c>
      <c r="T188" s="95"/>
      <c r="U188" s="95"/>
      <c r="V188" s="95">
        <f t="shared" si="82"/>
        <v>0</v>
      </c>
      <c r="W188" s="95"/>
      <c r="X188" s="95"/>
      <c r="Y188" s="95">
        <f t="shared" si="83"/>
        <v>0</v>
      </c>
      <c r="Z188" s="95"/>
      <c r="AA188" s="95"/>
      <c r="AB188" s="95">
        <f t="shared" si="84"/>
        <v>0</v>
      </c>
      <c r="AC188" s="98">
        <f t="shared" si="68"/>
        <v>17550</v>
      </c>
      <c r="AD188" s="98">
        <f t="shared" si="69"/>
        <v>17550</v>
      </c>
      <c r="AE188" s="98">
        <f t="shared" si="70"/>
        <v>0</v>
      </c>
      <c r="AF188" s="129">
        <f t="shared" si="71"/>
        <v>0</v>
      </c>
      <c r="AG188" s="142"/>
      <c r="AH188" s="82"/>
      <c r="AI188" s="82"/>
    </row>
    <row r="189" spans="1:35" ht="30" customHeight="1">
      <c r="A189" s="91" t="s">
        <v>109</v>
      </c>
      <c r="B189" s="92" t="s">
        <v>312</v>
      </c>
      <c r="C189" s="93" t="s">
        <v>313</v>
      </c>
      <c r="D189" s="94" t="s">
        <v>112</v>
      </c>
      <c r="E189" s="95">
        <v>4.5</v>
      </c>
      <c r="F189" s="95">
        <v>8000</v>
      </c>
      <c r="G189" s="95">
        <f t="shared" si="77"/>
        <v>36000</v>
      </c>
      <c r="H189" s="95">
        <v>4.5</v>
      </c>
      <c r="I189" s="95">
        <v>8000</v>
      </c>
      <c r="J189" s="95">
        <f t="shared" si="78"/>
        <v>36000</v>
      </c>
      <c r="K189" s="95"/>
      <c r="L189" s="95"/>
      <c r="M189" s="95">
        <f t="shared" si="79"/>
        <v>0</v>
      </c>
      <c r="N189" s="95"/>
      <c r="O189" s="95"/>
      <c r="P189" s="95">
        <f t="shared" si="80"/>
        <v>0</v>
      </c>
      <c r="Q189" s="95"/>
      <c r="R189" s="95"/>
      <c r="S189" s="95">
        <f t="shared" si="81"/>
        <v>0</v>
      </c>
      <c r="T189" s="95"/>
      <c r="U189" s="95"/>
      <c r="V189" s="95">
        <f t="shared" si="82"/>
        <v>0</v>
      </c>
      <c r="W189" s="95"/>
      <c r="X189" s="95"/>
      <c r="Y189" s="95">
        <f t="shared" si="83"/>
        <v>0</v>
      </c>
      <c r="Z189" s="95"/>
      <c r="AA189" s="95"/>
      <c r="AB189" s="95">
        <f t="shared" si="84"/>
        <v>0</v>
      </c>
      <c r="AC189" s="98">
        <f t="shared" si="68"/>
        <v>36000</v>
      </c>
      <c r="AD189" s="98">
        <f t="shared" si="69"/>
        <v>36000</v>
      </c>
      <c r="AE189" s="98">
        <f t="shared" si="70"/>
        <v>0</v>
      </c>
      <c r="AF189" s="129">
        <f t="shared" si="71"/>
        <v>0</v>
      </c>
      <c r="AG189" s="151"/>
      <c r="AH189" s="82"/>
      <c r="AI189" s="82"/>
    </row>
    <row r="190" spans="1:35" ht="30" customHeight="1">
      <c r="A190" s="91" t="s">
        <v>109</v>
      </c>
      <c r="B190" s="92" t="s">
        <v>314</v>
      </c>
      <c r="C190" s="93" t="s">
        <v>315</v>
      </c>
      <c r="D190" s="94" t="s">
        <v>112</v>
      </c>
      <c r="E190" s="95">
        <v>4.5</v>
      </c>
      <c r="F190" s="95">
        <v>8000</v>
      </c>
      <c r="G190" s="95">
        <f t="shared" si="77"/>
        <v>36000</v>
      </c>
      <c r="H190" s="95">
        <v>4.5</v>
      </c>
      <c r="I190" s="95">
        <v>8000</v>
      </c>
      <c r="J190" s="95">
        <f t="shared" si="78"/>
        <v>36000</v>
      </c>
      <c r="K190" s="95"/>
      <c r="L190" s="95"/>
      <c r="M190" s="95">
        <f t="shared" si="79"/>
        <v>0</v>
      </c>
      <c r="N190" s="95"/>
      <c r="O190" s="95"/>
      <c r="P190" s="95">
        <f t="shared" si="80"/>
        <v>0</v>
      </c>
      <c r="Q190" s="95"/>
      <c r="R190" s="95"/>
      <c r="S190" s="95">
        <f t="shared" si="81"/>
        <v>0</v>
      </c>
      <c r="T190" s="95"/>
      <c r="U190" s="95"/>
      <c r="V190" s="95">
        <f t="shared" si="82"/>
        <v>0</v>
      </c>
      <c r="W190" s="95"/>
      <c r="X190" s="95"/>
      <c r="Y190" s="95">
        <f t="shared" si="83"/>
        <v>0</v>
      </c>
      <c r="Z190" s="95"/>
      <c r="AA190" s="95"/>
      <c r="AB190" s="95">
        <f t="shared" si="84"/>
        <v>0</v>
      </c>
      <c r="AC190" s="98">
        <f t="shared" si="68"/>
        <v>36000</v>
      </c>
      <c r="AD190" s="98">
        <f t="shared" si="69"/>
        <v>36000</v>
      </c>
      <c r="AE190" s="98">
        <f t="shared" si="70"/>
        <v>0</v>
      </c>
      <c r="AF190" s="129">
        <f t="shared" si="71"/>
        <v>0</v>
      </c>
      <c r="AG190" s="151"/>
      <c r="AH190" s="82"/>
      <c r="AI190" s="82"/>
    </row>
    <row r="191" spans="1:35" ht="30" customHeight="1">
      <c r="A191" s="91" t="s">
        <v>109</v>
      </c>
      <c r="B191" s="92" t="s">
        <v>316</v>
      </c>
      <c r="C191" s="93" t="s">
        <v>317</v>
      </c>
      <c r="D191" s="94" t="s">
        <v>112</v>
      </c>
      <c r="E191" s="95">
        <v>4.5</v>
      </c>
      <c r="F191" s="95">
        <v>8000</v>
      </c>
      <c r="G191" s="95">
        <f t="shared" si="77"/>
        <v>36000</v>
      </c>
      <c r="H191" s="95">
        <v>4.5</v>
      </c>
      <c r="I191" s="95">
        <v>8000</v>
      </c>
      <c r="J191" s="95">
        <f t="shared" si="78"/>
        <v>36000</v>
      </c>
      <c r="K191" s="95"/>
      <c r="L191" s="95"/>
      <c r="M191" s="95">
        <f t="shared" si="79"/>
        <v>0</v>
      </c>
      <c r="N191" s="95"/>
      <c r="O191" s="95"/>
      <c r="P191" s="95">
        <f t="shared" si="80"/>
        <v>0</v>
      </c>
      <c r="Q191" s="95"/>
      <c r="R191" s="95"/>
      <c r="S191" s="95">
        <f t="shared" si="81"/>
        <v>0</v>
      </c>
      <c r="T191" s="95"/>
      <c r="U191" s="95"/>
      <c r="V191" s="95">
        <f t="shared" si="82"/>
        <v>0</v>
      </c>
      <c r="W191" s="95"/>
      <c r="X191" s="95"/>
      <c r="Y191" s="95">
        <f t="shared" si="83"/>
        <v>0</v>
      </c>
      <c r="Z191" s="95"/>
      <c r="AA191" s="95"/>
      <c r="AB191" s="95">
        <f t="shared" si="84"/>
        <v>0</v>
      </c>
      <c r="AC191" s="98">
        <f t="shared" si="68"/>
        <v>36000</v>
      </c>
      <c r="AD191" s="98">
        <f t="shared" si="69"/>
        <v>36000</v>
      </c>
      <c r="AE191" s="98">
        <f t="shared" si="70"/>
        <v>0</v>
      </c>
      <c r="AF191" s="129">
        <f t="shared" si="71"/>
        <v>0</v>
      </c>
      <c r="AG191" s="151"/>
      <c r="AH191" s="82"/>
      <c r="AI191" s="82"/>
    </row>
    <row r="192" spans="1:35" ht="30" customHeight="1">
      <c r="A192" s="91" t="s">
        <v>109</v>
      </c>
      <c r="B192" s="92" t="s">
        <v>318</v>
      </c>
      <c r="C192" s="93" t="s">
        <v>319</v>
      </c>
      <c r="D192" s="94" t="s">
        <v>112</v>
      </c>
      <c r="E192" s="95">
        <v>4.5</v>
      </c>
      <c r="F192" s="95">
        <v>8000</v>
      </c>
      <c r="G192" s="95">
        <f t="shared" si="77"/>
        <v>36000</v>
      </c>
      <c r="H192" s="95">
        <v>4.5</v>
      </c>
      <c r="I192" s="95">
        <v>8000</v>
      </c>
      <c r="J192" s="95">
        <f t="shared" si="78"/>
        <v>36000</v>
      </c>
      <c r="K192" s="95"/>
      <c r="L192" s="95"/>
      <c r="M192" s="95">
        <f t="shared" si="79"/>
        <v>0</v>
      </c>
      <c r="N192" s="95"/>
      <c r="O192" s="95"/>
      <c r="P192" s="95">
        <f t="shared" si="80"/>
        <v>0</v>
      </c>
      <c r="Q192" s="95"/>
      <c r="R192" s="95"/>
      <c r="S192" s="95">
        <f t="shared" si="81"/>
        <v>0</v>
      </c>
      <c r="T192" s="95"/>
      <c r="U192" s="95"/>
      <c r="V192" s="95">
        <f t="shared" si="82"/>
        <v>0</v>
      </c>
      <c r="W192" s="95"/>
      <c r="X192" s="95"/>
      <c r="Y192" s="95">
        <f t="shared" si="83"/>
        <v>0</v>
      </c>
      <c r="Z192" s="95"/>
      <c r="AA192" s="95"/>
      <c r="AB192" s="95">
        <f t="shared" si="84"/>
        <v>0</v>
      </c>
      <c r="AC192" s="98">
        <f t="shared" si="68"/>
        <v>36000</v>
      </c>
      <c r="AD192" s="98">
        <f t="shared" si="69"/>
        <v>36000</v>
      </c>
      <c r="AE192" s="98">
        <f t="shared" si="70"/>
        <v>0</v>
      </c>
      <c r="AF192" s="129">
        <f t="shared" si="71"/>
        <v>0</v>
      </c>
      <c r="AG192" s="151"/>
      <c r="AH192" s="82"/>
      <c r="AI192" s="82"/>
    </row>
    <row r="193" spans="1:35" ht="30" customHeight="1">
      <c r="A193" s="91" t="s">
        <v>109</v>
      </c>
      <c r="B193" s="92" t="s">
        <v>320</v>
      </c>
      <c r="C193" s="93" t="s">
        <v>321</v>
      </c>
      <c r="D193" s="94" t="s">
        <v>112</v>
      </c>
      <c r="E193" s="95">
        <v>4.5</v>
      </c>
      <c r="F193" s="95">
        <v>8000</v>
      </c>
      <c r="G193" s="95">
        <f t="shared" si="77"/>
        <v>36000</v>
      </c>
      <c r="H193" s="95">
        <v>4.5</v>
      </c>
      <c r="I193" s="95">
        <v>8000</v>
      </c>
      <c r="J193" s="95">
        <f t="shared" si="78"/>
        <v>36000</v>
      </c>
      <c r="K193" s="95"/>
      <c r="L193" s="95"/>
      <c r="M193" s="95">
        <f t="shared" si="79"/>
        <v>0</v>
      </c>
      <c r="N193" s="95"/>
      <c r="O193" s="95"/>
      <c r="P193" s="95">
        <f t="shared" si="80"/>
        <v>0</v>
      </c>
      <c r="Q193" s="95"/>
      <c r="R193" s="95"/>
      <c r="S193" s="95">
        <f t="shared" si="81"/>
        <v>0</v>
      </c>
      <c r="T193" s="95"/>
      <c r="U193" s="95"/>
      <c r="V193" s="95">
        <f t="shared" si="82"/>
        <v>0</v>
      </c>
      <c r="W193" s="95"/>
      <c r="X193" s="95"/>
      <c r="Y193" s="95">
        <f t="shared" si="83"/>
        <v>0</v>
      </c>
      <c r="Z193" s="95"/>
      <c r="AA193" s="95"/>
      <c r="AB193" s="95">
        <f t="shared" si="84"/>
        <v>0</v>
      </c>
      <c r="AC193" s="98">
        <f t="shared" si="68"/>
        <v>36000</v>
      </c>
      <c r="AD193" s="98">
        <f t="shared" si="69"/>
        <v>36000</v>
      </c>
      <c r="AE193" s="98">
        <f t="shared" si="70"/>
        <v>0</v>
      </c>
      <c r="AF193" s="129">
        <f t="shared" si="71"/>
        <v>0</v>
      </c>
      <c r="AG193" s="154"/>
      <c r="AH193" s="82"/>
      <c r="AI193" s="82"/>
    </row>
    <row r="194" spans="1:35" ht="30" customHeight="1">
      <c r="A194" s="91" t="s">
        <v>109</v>
      </c>
      <c r="B194" s="92" t="s">
        <v>322</v>
      </c>
      <c r="C194" s="93" t="s">
        <v>323</v>
      </c>
      <c r="D194" s="94" t="s">
        <v>112</v>
      </c>
      <c r="E194" s="95">
        <v>4.5</v>
      </c>
      <c r="F194" s="95">
        <v>8000</v>
      </c>
      <c r="G194" s="95">
        <f t="shared" si="77"/>
        <v>36000</v>
      </c>
      <c r="H194" s="95">
        <v>4.5</v>
      </c>
      <c r="I194" s="95">
        <v>8000</v>
      </c>
      <c r="J194" s="95">
        <f t="shared" si="78"/>
        <v>36000</v>
      </c>
      <c r="K194" s="95"/>
      <c r="L194" s="95"/>
      <c r="M194" s="95">
        <f t="shared" si="79"/>
        <v>0</v>
      </c>
      <c r="N194" s="95"/>
      <c r="O194" s="95"/>
      <c r="P194" s="95">
        <f t="shared" si="80"/>
        <v>0</v>
      </c>
      <c r="Q194" s="95"/>
      <c r="R194" s="95"/>
      <c r="S194" s="95">
        <f t="shared" si="81"/>
        <v>0</v>
      </c>
      <c r="T194" s="95"/>
      <c r="U194" s="95"/>
      <c r="V194" s="95">
        <f t="shared" si="82"/>
        <v>0</v>
      </c>
      <c r="W194" s="95"/>
      <c r="X194" s="95"/>
      <c r="Y194" s="95">
        <f t="shared" si="83"/>
        <v>0</v>
      </c>
      <c r="Z194" s="95"/>
      <c r="AA194" s="95"/>
      <c r="AB194" s="95">
        <f t="shared" si="84"/>
        <v>0</v>
      </c>
      <c r="AC194" s="98">
        <f t="shared" si="68"/>
        <v>36000</v>
      </c>
      <c r="AD194" s="98">
        <f t="shared" si="69"/>
        <v>36000</v>
      </c>
      <c r="AE194" s="98">
        <f t="shared" si="70"/>
        <v>0</v>
      </c>
      <c r="AF194" s="129">
        <f t="shared" si="71"/>
        <v>0</v>
      </c>
      <c r="AG194" s="151"/>
      <c r="AH194" s="82"/>
      <c r="AI194" s="82"/>
    </row>
    <row r="195" spans="1:35" ht="30" customHeight="1">
      <c r="A195" s="91" t="s">
        <v>109</v>
      </c>
      <c r="B195" s="92" t="s">
        <v>324</v>
      </c>
      <c r="C195" s="93" t="s">
        <v>325</v>
      </c>
      <c r="D195" s="94" t="s">
        <v>112</v>
      </c>
      <c r="E195" s="95">
        <v>4.5</v>
      </c>
      <c r="F195" s="95">
        <v>8000</v>
      </c>
      <c r="G195" s="95">
        <f t="shared" si="77"/>
        <v>36000</v>
      </c>
      <c r="H195" s="95">
        <v>4.5</v>
      </c>
      <c r="I195" s="95">
        <v>8000</v>
      </c>
      <c r="J195" s="95">
        <f t="shared" si="78"/>
        <v>36000</v>
      </c>
      <c r="K195" s="95"/>
      <c r="L195" s="95"/>
      <c r="M195" s="95">
        <f t="shared" si="79"/>
        <v>0</v>
      </c>
      <c r="N195" s="95"/>
      <c r="O195" s="95"/>
      <c r="P195" s="95">
        <f t="shared" si="80"/>
        <v>0</v>
      </c>
      <c r="Q195" s="95"/>
      <c r="R195" s="95"/>
      <c r="S195" s="95">
        <f t="shared" si="81"/>
        <v>0</v>
      </c>
      <c r="T195" s="95"/>
      <c r="U195" s="95"/>
      <c r="V195" s="95">
        <f t="shared" si="82"/>
        <v>0</v>
      </c>
      <c r="W195" s="95"/>
      <c r="X195" s="95"/>
      <c r="Y195" s="95">
        <f t="shared" si="83"/>
        <v>0</v>
      </c>
      <c r="Z195" s="95"/>
      <c r="AA195" s="95"/>
      <c r="AB195" s="95">
        <f t="shared" si="84"/>
        <v>0</v>
      </c>
      <c r="AC195" s="98">
        <f t="shared" si="68"/>
        <v>36000</v>
      </c>
      <c r="AD195" s="98">
        <f t="shared" si="69"/>
        <v>36000</v>
      </c>
      <c r="AE195" s="98">
        <f t="shared" si="70"/>
        <v>0</v>
      </c>
      <c r="AF195" s="129">
        <f t="shared" si="71"/>
        <v>0</v>
      </c>
      <c r="AG195" s="154"/>
      <c r="AH195" s="82"/>
      <c r="AI195" s="82"/>
    </row>
    <row r="196" spans="1:35" ht="30" customHeight="1">
      <c r="A196" s="91" t="s">
        <v>109</v>
      </c>
      <c r="B196" s="92" t="s">
        <v>326</v>
      </c>
      <c r="C196" s="93" t="s">
        <v>327</v>
      </c>
      <c r="D196" s="94" t="s">
        <v>112</v>
      </c>
      <c r="E196" s="95">
        <v>4.5</v>
      </c>
      <c r="F196" s="95">
        <v>8000</v>
      </c>
      <c r="G196" s="95">
        <f t="shared" si="77"/>
        <v>36000</v>
      </c>
      <c r="H196" s="95">
        <v>4.5</v>
      </c>
      <c r="I196" s="95">
        <v>8000</v>
      </c>
      <c r="J196" s="95">
        <f t="shared" si="78"/>
        <v>36000</v>
      </c>
      <c r="K196" s="95"/>
      <c r="L196" s="95"/>
      <c r="M196" s="95">
        <f t="shared" si="79"/>
        <v>0</v>
      </c>
      <c r="N196" s="95"/>
      <c r="O196" s="95"/>
      <c r="P196" s="95">
        <f t="shared" si="80"/>
        <v>0</v>
      </c>
      <c r="Q196" s="95"/>
      <c r="R196" s="95"/>
      <c r="S196" s="95">
        <f t="shared" si="81"/>
        <v>0</v>
      </c>
      <c r="T196" s="95"/>
      <c r="U196" s="95"/>
      <c r="V196" s="95">
        <f t="shared" si="82"/>
        <v>0</v>
      </c>
      <c r="W196" s="95"/>
      <c r="X196" s="95"/>
      <c r="Y196" s="95">
        <f t="shared" si="83"/>
        <v>0</v>
      </c>
      <c r="Z196" s="95"/>
      <c r="AA196" s="95"/>
      <c r="AB196" s="95">
        <f t="shared" si="84"/>
        <v>0</v>
      </c>
      <c r="AC196" s="98">
        <f t="shared" si="68"/>
        <v>36000</v>
      </c>
      <c r="AD196" s="98">
        <f t="shared" si="69"/>
        <v>36000</v>
      </c>
      <c r="AE196" s="98">
        <f t="shared" si="70"/>
        <v>0</v>
      </c>
      <c r="AF196" s="129">
        <f t="shared" si="71"/>
        <v>0</v>
      </c>
      <c r="AG196" s="154"/>
      <c r="AH196" s="82"/>
      <c r="AI196" s="82"/>
    </row>
    <row r="197" spans="1:35" ht="15.75" customHeight="1">
      <c r="A197" s="287" t="s">
        <v>328</v>
      </c>
      <c r="B197" s="288"/>
      <c r="C197" s="289"/>
      <c r="D197" s="254"/>
      <c r="E197" s="255"/>
      <c r="F197" s="255"/>
      <c r="G197" s="255">
        <f aca="true" t="shared" si="85" ref="G197:AB197">G161+G155+G151+G143</f>
        <v>2968750</v>
      </c>
      <c r="H197" s="255"/>
      <c r="I197" s="255"/>
      <c r="J197" s="255">
        <f t="shared" si="85"/>
        <v>2962915.301</v>
      </c>
      <c r="K197" s="255">
        <f t="shared" si="85"/>
        <v>0</v>
      </c>
      <c r="L197" s="255">
        <f t="shared" si="85"/>
        <v>0</v>
      </c>
      <c r="M197" s="255">
        <f t="shared" si="85"/>
        <v>0</v>
      </c>
      <c r="N197" s="255">
        <f t="shared" si="85"/>
        <v>0</v>
      </c>
      <c r="O197" s="255">
        <f t="shared" si="85"/>
        <v>0</v>
      </c>
      <c r="P197" s="255">
        <f t="shared" si="85"/>
        <v>0</v>
      </c>
      <c r="Q197" s="255">
        <f t="shared" si="85"/>
        <v>0</v>
      </c>
      <c r="R197" s="255">
        <f t="shared" si="85"/>
        <v>0</v>
      </c>
      <c r="S197" s="255">
        <f t="shared" si="85"/>
        <v>0</v>
      </c>
      <c r="T197" s="255">
        <f t="shared" si="85"/>
        <v>0</v>
      </c>
      <c r="U197" s="255">
        <f t="shared" si="85"/>
        <v>0</v>
      </c>
      <c r="V197" s="255">
        <f t="shared" si="85"/>
        <v>0</v>
      </c>
      <c r="W197" s="255">
        <f t="shared" si="85"/>
        <v>0</v>
      </c>
      <c r="X197" s="255">
        <f t="shared" si="85"/>
        <v>0</v>
      </c>
      <c r="Y197" s="255">
        <f t="shared" si="85"/>
        <v>0</v>
      </c>
      <c r="Z197" s="255">
        <f t="shared" si="85"/>
        <v>0</v>
      </c>
      <c r="AA197" s="255">
        <f t="shared" si="85"/>
        <v>0</v>
      </c>
      <c r="AB197" s="255">
        <f t="shared" si="85"/>
        <v>0</v>
      </c>
      <c r="AC197" s="255">
        <f t="shared" si="68"/>
        <v>2968750</v>
      </c>
      <c r="AD197" s="255">
        <f t="shared" si="69"/>
        <v>2962915.301</v>
      </c>
      <c r="AE197" s="255">
        <f t="shared" si="70"/>
        <v>5834.699000000022</v>
      </c>
      <c r="AF197" s="256">
        <f t="shared" si="71"/>
        <v>0.0019653722947368495</v>
      </c>
      <c r="AG197" s="139"/>
      <c r="AH197" s="82"/>
      <c r="AI197" s="82"/>
    </row>
    <row r="198" spans="1:35" ht="15.75" customHeight="1">
      <c r="A198" s="155" t="s">
        <v>329</v>
      </c>
      <c r="B198" s="156"/>
      <c r="C198" s="157"/>
      <c r="D198" s="158"/>
      <c r="E198" s="159"/>
      <c r="F198" s="159"/>
      <c r="G198" s="159">
        <f>G25+G29+G43+G53+G75+G81+G95+G108+G118+G122+G130+G135+G141+G197</f>
        <v>4337383.0600000005</v>
      </c>
      <c r="H198" s="159"/>
      <c r="I198" s="159"/>
      <c r="J198" s="159">
        <f>J25+J29+J43+J53+J75+J81+J95+J108+J118+J122+J130+J135+J141+J197</f>
        <v>4334017.581</v>
      </c>
      <c r="K198" s="159"/>
      <c r="L198" s="159"/>
      <c r="M198" s="159">
        <f>M25+M29+M43+M53+M75+M81+M95+M108+M118+M122+M130+M135+M141+M197</f>
        <v>0</v>
      </c>
      <c r="N198" s="159"/>
      <c r="O198" s="159"/>
      <c r="P198" s="159">
        <f>P25+P29+P43+P53+P75+P81+P95+P108+P118+P122+P130+P135+P141+P197</f>
        <v>0</v>
      </c>
      <c r="Q198" s="159"/>
      <c r="R198" s="159"/>
      <c r="S198" s="159">
        <f>S25+S29+S43+S53+S75+S81+S95+S108+S118+S122+S130+S135+S141+S197</f>
        <v>0</v>
      </c>
      <c r="T198" s="159"/>
      <c r="U198" s="159"/>
      <c r="V198" s="159">
        <f>V25+V29+V43+V53+V75+V81+V95+V108+V118+V122+V130+V135+V141+V197</f>
        <v>0</v>
      </c>
      <c r="W198" s="159"/>
      <c r="X198" s="159"/>
      <c r="Y198" s="159">
        <f>Y25+Y29+Y43+Y53+Y75+Y81+Y95+Y108+Y118+Y122+Y130+Y135+Y141+Y197</f>
        <v>0</v>
      </c>
      <c r="Z198" s="159"/>
      <c r="AA198" s="159"/>
      <c r="AB198" s="159">
        <f>AB25+AB29+AB43+AB53+AB75+AB81+AB95+AB108+AB118+AB122+AB130+AB135+AB141+AB197</f>
        <v>0</v>
      </c>
      <c r="AC198" s="159">
        <f>AC25+AC29+AC43+AC53+AC75+AC81+AC95+AC108+AC118+AC122+AC130+AC135+AC141+AC197</f>
        <v>4337383.0600000005</v>
      </c>
      <c r="AD198" s="159">
        <f>AD25+AD29+AD43+AD53+AD75+AD81+AD95+AD108+AD118+AD122+AD130+AD135+AD141+AD197</f>
        <v>4334017.581</v>
      </c>
      <c r="AE198" s="159">
        <f t="shared" si="70"/>
        <v>3365.479000000283</v>
      </c>
      <c r="AF198" s="160">
        <f t="shared" si="71"/>
        <v>0.0007759238585674475</v>
      </c>
      <c r="AG198" s="161"/>
      <c r="AH198" s="162"/>
      <c r="AI198" s="162"/>
    </row>
    <row r="199" spans="1:35" ht="15.75" customHeight="1">
      <c r="A199" s="290"/>
      <c r="B199" s="262"/>
      <c r="C199" s="262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5"/>
      <c r="AD199" s="165"/>
      <c r="AE199" s="165"/>
      <c r="AF199" s="166"/>
      <c r="AG199" s="167"/>
      <c r="AH199" s="3"/>
      <c r="AI199" s="3"/>
    </row>
    <row r="200" spans="1:35" ht="15.75" customHeight="1">
      <c r="A200" s="291" t="s">
        <v>330</v>
      </c>
      <c r="B200" s="292"/>
      <c r="C200" s="293"/>
      <c r="D200" s="168"/>
      <c r="E200" s="169"/>
      <c r="F200" s="169"/>
      <c r="G200" s="169">
        <f>Фінансування!C20-Витрати!G198</f>
        <v>0</v>
      </c>
      <c r="H200" s="169"/>
      <c r="I200" s="169"/>
      <c r="J200" s="169">
        <f>Фінансування!C21-Витрати!J198</f>
        <v>0</v>
      </c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  <c r="AB200" s="169"/>
      <c r="AC200" s="169">
        <f>Фінансування!N20-Витрати!AC198</f>
        <v>0</v>
      </c>
      <c r="AD200" s="169">
        <f>Фінансування!N21-Витрати!AD198</f>
        <v>0</v>
      </c>
      <c r="AE200" s="170"/>
      <c r="AF200" s="171"/>
      <c r="AG200" s="172"/>
      <c r="AH200" s="3"/>
      <c r="AI200" s="3"/>
    </row>
    <row r="201" spans="1:33" ht="15.75" customHeight="1">
      <c r="A201" s="13"/>
      <c r="B201" s="173"/>
      <c r="C201" s="174"/>
      <c r="D201" s="13"/>
      <c r="E201" s="13"/>
      <c r="F201" s="13"/>
      <c r="G201" s="13"/>
      <c r="H201" s="13"/>
      <c r="I201" s="13"/>
      <c r="J201" s="13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  <c r="AC201" s="176"/>
      <c r="AD201" s="176"/>
      <c r="AE201" s="176"/>
      <c r="AF201" s="176"/>
      <c r="AG201" s="177"/>
    </row>
    <row r="202" spans="1:33" ht="15.75" customHeight="1">
      <c r="A202" s="13"/>
      <c r="B202" s="173"/>
      <c r="C202" s="174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1"/>
      <c r="AD202" s="11"/>
      <c r="AE202" s="11"/>
      <c r="AF202" s="11"/>
      <c r="AG202" s="50"/>
    </row>
    <row r="203" spans="1:33" ht="15.75" customHeight="1">
      <c r="A203" s="13"/>
      <c r="B203" s="173"/>
      <c r="C203" s="174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1"/>
      <c r="AD203" s="11"/>
      <c r="AE203" s="11"/>
      <c r="AF203" s="11"/>
      <c r="AG203" s="50"/>
    </row>
    <row r="204" spans="1:33" ht="15.75" customHeight="1">
      <c r="A204" s="13"/>
      <c r="B204" s="173"/>
      <c r="C204" s="174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1"/>
      <c r="AD204" s="11"/>
      <c r="AE204" s="11"/>
      <c r="AF204" s="11"/>
      <c r="AG204" s="50"/>
    </row>
    <row r="205" spans="1:33" ht="15.75" customHeight="1">
      <c r="A205" s="13"/>
      <c r="B205" s="173"/>
      <c r="C205" s="48" t="s">
        <v>331</v>
      </c>
      <c r="D205" s="178" t="s">
        <v>332</v>
      </c>
      <c r="E205" s="178" t="s">
        <v>333</v>
      </c>
      <c r="G205" s="178"/>
      <c r="H205" s="178"/>
      <c r="I205" s="178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1"/>
      <c r="AD205" s="11"/>
      <c r="AE205" s="11"/>
      <c r="AF205" s="11"/>
      <c r="AG205" s="50"/>
    </row>
    <row r="206" spans="1:33" ht="15.75" customHeight="1">
      <c r="A206" s="13"/>
      <c r="B206" s="173"/>
      <c r="D206" s="48" t="s">
        <v>43</v>
      </c>
      <c r="G206" s="48" t="s">
        <v>44</v>
      </c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1"/>
      <c r="AD206" s="11"/>
      <c r="AE206" s="11"/>
      <c r="AF206" s="11"/>
      <c r="AG206" s="50"/>
    </row>
    <row r="207" spans="1:33" ht="15.75" customHeight="1">
      <c r="A207" s="13"/>
      <c r="B207" s="173"/>
      <c r="C207" s="174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1"/>
      <c r="AD207" s="11"/>
      <c r="AE207" s="11"/>
      <c r="AF207" s="11"/>
      <c r="AG207" s="50"/>
    </row>
    <row r="208" spans="1:33" ht="15.75" customHeight="1">
      <c r="A208" s="13"/>
      <c r="B208" s="173"/>
      <c r="C208" s="174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1"/>
      <c r="AD208" s="11"/>
      <c r="AE208" s="11"/>
      <c r="AF208" s="11"/>
      <c r="AG208" s="50"/>
    </row>
    <row r="209" spans="1:33" ht="15.75" customHeight="1">
      <c r="A209" s="48"/>
      <c r="B209" s="179"/>
      <c r="C209" s="180"/>
      <c r="AG209" s="180"/>
    </row>
    <row r="210" spans="1:33" ht="15.75" customHeight="1">
      <c r="A210" s="48"/>
      <c r="B210" s="179"/>
      <c r="C210" s="180"/>
      <c r="AG210" s="180"/>
    </row>
    <row r="211" spans="1:33" ht="15.75" customHeight="1">
      <c r="A211" s="48"/>
      <c r="B211" s="179"/>
      <c r="C211" s="180"/>
      <c r="AG211" s="180"/>
    </row>
    <row r="212" spans="1:33" ht="15.75" customHeight="1">
      <c r="A212" s="48"/>
      <c r="B212" s="179"/>
      <c r="C212" s="180"/>
      <c r="AG212" s="180"/>
    </row>
    <row r="213" spans="1:33" ht="15.75" customHeight="1">
      <c r="A213" s="48"/>
      <c r="B213" s="179"/>
      <c r="C213" s="180"/>
      <c r="G213" s="181"/>
      <c r="AG213" s="180"/>
    </row>
    <row r="214" spans="1:33" ht="15.75" customHeight="1">
      <c r="A214" s="48"/>
      <c r="B214" s="179"/>
      <c r="C214" s="180"/>
      <c r="G214" s="182"/>
      <c r="AG214" s="180"/>
    </row>
    <row r="215" spans="1:33" ht="15.75" customHeight="1">
      <c r="A215" s="48"/>
      <c r="B215" s="179"/>
      <c r="C215" s="180"/>
      <c r="AG215" s="180"/>
    </row>
    <row r="216" spans="1:33" ht="15.75" customHeight="1">
      <c r="A216" s="48"/>
      <c r="B216" s="179"/>
      <c r="C216" s="180"/>
      <c r="AG216" s="180"/>
    </row>
    <row r="217" spans="1:33" ht="15.75" customHeight="1">
      <c r="A217" s="48"/>
      <c r="B217" s="179"/>
      <c r="C217" s="180"/>
      <c r="AG217" s="180"/>
    </row>
    <row r="218" spans="1:33" ht="15.75" customHeight="1">
      <c r="A218" s="48"/>
      <c r="B218" s="179"/>
      <c r="C218" s="180"/>
      <c r="AG218" s="180"/>
    </row>
    <row r="219" spans="1:33" ht="15.75" customHeight="1">
      <c r="A219" s="48"/>
      <c r="B219" s="179"/>
      <c r="C219" s="180"/>
      <c r="AG219" s="180"/>
    </row>
    <row r="220" spans="1:33" ht="15.75" customHeight="1">
      <c r="A220" s="48"/>
      <c r="B220" s="179"/>
      <c r="C220" s="180"/>
      <c r="AG220" s="180"/>
    </row>
    <row r="221" spans="1:33" ht="15.75" customHeight="1">
      <c r="A221" s="48"/>
      <c r="B221" s="179"/>
      <c r="C221" s="180"/>
      <c r="AG221" s="180"/>
    </row>
    <row r="222" spans="1:33" ht="15.75" customHeight="1">
      <c r="A222" s="48"/>
      <c r="B222" s="179"/>
      <c r="C222" s="180"/>
      <c r="AG222" s="180"/>
    </row>
    <row r="223" spans="1:33" ht="15.75" customHeight="1">
      <c r="A223" s="48"/>
      <c r="B223" s="179"/>
      <c r="C223" s="180"/>
      <c r="AG223" s="180"/>
    </row>
    <row r="224" spans="1:33" ht="15.75" customHeight="1">
      <c r="A224" s="48"/>
      <c r="B224" s="179"/>
      <c r="C224" s="180"/>
      <c r="AG224" s="180"/>
    </row>
    <row r="225" spans="1:33" ht="15.75" customHeight="1">
      <c r="A225" s="48"/>
      <c r="B225" s="179"/>
      <c r="C225" s="180"/>
      <c r="AG225" s="180"/>
    </row>
    <row r="226" spans="1:33" ht="15.75" customHeight="1">
      <c r="A226" s="48"/>
      <c r="B226" s="179"/>
      <c r="C226" s="180"/>
      <c r="AG226" s="180"/>
    </row>
    <row r="227" spans="1:33" ht="15.75" customHeight="1">
      <c r="A227" s="48"/>
      <c r="B227" s="179"/>
      <c r="C227" s="180"/>
      <c r="AG227" s="180"/>
    </row>
    <row r="228" spans="1:33" ht="15.75" customHeight="1">
      <c r="A228" s="48"/>
      <c r="B228" s="179"/>
      <c r="C228" s="180"/>
      <c r="AG228" s="180"/>
    </row>
    <row r="229" spans="1:33" ht="15.75" customHeight="1">
      <c r="A229" s="48"/>
      <c r="B229" s="179"/>
      <c r="C229" s="180"/>
      <c r="AG229" s="180"/>
    </row>
    <row r="230" spans="1:33" ht="15.75" customHeight="1">
      <c r="A230" s="48"/>
      <c r="B230" s="179"/>
      <c r="C230" s="180"/>
      <c r="AG230" s="180"/>
    </row>
    <row r="231" spans="1:33" ht="15.75" customHeight="1">
      <c r="A231" s="48"/>
      <c r="B231" s="179"/>
      <c r="C231" s="180"/>
      <c r="AG231" s="180"/>
    </row>
    <row r="232" spans="1:33" ht="15.75" customHeight="1">
      <c r="A232" s="48"/>
      <c r="B232" s="179"/>
      <c r="C232" s="180"/>
      <c r="AG232" s="180"/>
    </row>
    <row r="233" spans="1:33" ht="15.75" customHeight="1">
      <c r="A233" s="48"/>
      <c r="B233" s="179"/>
      <c r="C233" s="180"/>
      <c r="AG233" s="180"/>
    </row>
    <row r="234" spans="1:33" ht="15.75" customHeight="1">
      <c r="A234" s="48"/>
      <c r="B234" s="179"/>
      <c r="C234" s="180"/>
      <c r="AG234" s="180"/>
    </row>
    <row r="235" spans="1:33" ht="15.75" customHeight="1">
      <c r="A235" s="48"/>
      <c r="B235" s="179"/>
      <c r="C235" s="180"/>
      <c r="AG235" s="180"/>
    </row>
    <row r="236" spans="1:33" ht="15.75" customHeight="1">
      <c r="A236" s="48"/>
      <c r="B236" s="179"/>
      <c r="C236" s="180"/>
      <c r="AG236" s="180"/>
    </row>
    <row r="237" spans="1:33" ht="15.75" customHeight="1">
      <c r="A237" s="48"/>
      <c r="B237" s="179"/>
      <c r="C237" s="180"/>
      <c r="AG237" s="180"/>
    </row>
    <row r="238" spans="1:33" ht="15.75" customHeight="1">
      <c r="A238" s="48"/>
      <c r="B238" s="179"/>
      <c r="C238" s="180"/>
      <c r="AG238" s="180"/>
    </row>
    <row r="239" spans="1:33" ht="15.75" customHeight="1">
      <c r="A239" s="48"/>
      <c r="B239" s="179"/>
      <c r="C239" s="180"/>
      <c r="AG239" s="180"/>
    </row>
    <row r="240" spans="1:33" ht="15.75" customHeight="1">
      <c r="A240" s="48"/>
      <c r="B240" s="179"/>
      <c r="C240" s="180"/>
      <c r="AG240" s="180"/>
    </row>
    <row r="241" spans="1:33" ht="15.75" customHeight="1">
      <c r="A241" s="48"/>
      <c r="B241" s="179"/>
      <c r="C241" s="180"/>
      <c r="AG241" s="180"/>
    </row>
    <row r="242" spans="1:33" ht="15.75" customHeight="1">
      <c r="A242" s="48"/>
      <c r="B242" s="179"/>
      <c r="C242" s="180"/>
      <c r="AG242" s="180"/>
    </row>
    <row r="243" spans="1:33" ht="15.75" customHeight="1">
      <c r="A243" s="48"/>
      <c r="B243" s="179"/>
      <c r="C243" s="180"/>
      <c r="AG243" s="180"/>
    </row>
    <row r="244" spans="1:33" ht="15.75" customHeight="1">
      <c r="A244" s="48"/>
      <c r="B244" s="179"/>
      <c r="C244" s="180"/>
      <c r="AG244" s="180"/>
    </row>
    <row r="245" spans="1:33" ht="15.75" customHeight="1">
      <c r="A245" s="48"/>
      <c r="B245" s="179"/>
      <c r="C245" s="180"/>
      <c r="AG245" s="180"/>
    </row>
    <row r="246" spans="1:33" ht="15.75" customHeight="1">
      <c r="A246" s="48"/>
      <c r="B246" s="179"/>
      <c r="C246" s="180"/>
      <c r="AG246" s="180"/>
    </row>
    <row r="247" spans="1:33" ht="15.75" customHeight="1">
      <c r="A247" s="48"/>
      <c r="B247" s="179"/>
      <c r="C247" s="180"/>
      <c r="AG247" s="180"/>
    </row>
    <row r="248" spans="1:33" ht="15.75" customHeight="1">
      <c r="A248" s="48"/>
      <c r="B248" s="179"/>
      <c r="C248" s="180"/>
      <c r="AG248" s="180"/>
    </row>
    <row r="249" spans="1:33" ht="15.75" customHeight="1">
      <c r="A249" s="48"/>
      <c r="B249" s="179"/>
      <c r="C249" s="180"/>
      <c r="AG249" s="180"/>
    </row>
    <row r="250" spans="1:33" ht="15.75" customHeight="1">
      <c r="A250" s="48"/>
      <c r="B250" s="179"/>
      <c r="C250" s="180"/>
      <c r="AG250" s="180"/>
    </row>
    <row r="251" spans="1:33" ht="15.75" customHeight="1">
      <c r="A251" s="48"/>
      <c r="B251" s="179"/>
      <c r="C251" s="180"/>
      <c r="AG251" s="180"/>
    </row>
    <row r="252" spans="1:33" ht="15.75" customHeight="1">
      <c r="A252" s="48"/>
      <c r="B252" s="179"/>
      <c r="C252" s="180"/>
      <c r="AG252" s="180"/>
    </row>
    <row r="253" spans="1:33" ht="15.75" customHeight="1">
      <c r="A253" s="48"/>
      <c r="B253" s="179"/>
      <c r="C253" s="180"/>
      <c r="AG253" s="180"/>
    </row>
    <row r="254" spans="1:33" ht="15.75" customHeight="1">
      <c r="A254" s="48"/>
      <c r="B254" s="179"/>
      <c r="C254" s="180"/>
      <c r="AG254" s="180"/>
    </row>
    <row r="255" spans="1:33" ht="15.75" customHeight="1">
      <c r="A255" s="48"/>
      <c r="B255" s="179"/>
      <c r="C255" s="180"/>
      <c r="AG255" s="180"/>
    </row>
    <row r="256" spans="1:33" ht="15.75" customHeight="1">
      <c r="A256" s="48"/>
      <c r="B256" s="179"/>
      <c r="C256" s="180"/>
      <c r="AG256" s="180"/>
    </row>
    <row r="257" spans="1:33" ht="15.75" customHeight="1">
      <c r="A257" s="48"/>
      <c r="B257" s="179"/>
      <c r="C257" s="180"/>
      <c r="AG257" s="180"/>
    </row>
    <row r="258" spans="1:33" ht="15.75" customHeight="1">
      <c r="A258" s="48"/>
      <c r="B258" s="179"/>
      <c r="C258" s="180"/>
      <c r="AG258" s="180"/>
    </row>
    <row r="259" spans="1:33" ht="15.75" customHeight="1">
      <c r="A259" s="48"/>
      <c r="B259" s="179"/>
      <c r="C259" s="180"/>
      <c r="AG259" s="180"/>
    </row>
    <row r="260" spans="1:33" ht="15.75" customHeight="1">
      <c r="A260" s="48"/>
      <c r="B260" s="179"/>
      <c r="C260" s="180"/>
      <c r="AG260" s="180"/>
    </row>
    <row r="261" spans="1:33" ht="15.75" customHeight="1">
      <c r="A261" s="48"/>
      <c r="B261" s="179"/>
      <c r="C261" s="180"/>
      <c r="AG261" s="180"/>
    </row>
    <row r="262" spans="1:33" ht="15.75" customHeight="1">
      <c r="A262" s="48"/>
      <c r="B262" s="179"/>
      <c r="C262" s="180"/>
      <c r="AG262" s="180"/>
    </row>
    <row r="263" spans="1:33" ht="15.75" customHeight="1">
      <c r="A263" s="48"/>
      <c r="B263" s="179"/>
      <c r="C263" s="180"/>
      <c r="AG263" s="180"/>
    </row>
    <row r="264" spans="1:33" ht="15.75" customHeight="1">
      <c r="A264" s="48"/>
      <c r="B264" s="179"/>
      <c r="C264" s="180"/>
      <c r="AG264" s="180"/>
    </row>
    <row r="265" spans="1:33" ht="15.75" customHeight="1">
      <c r="A265" s="48"/>
      <c r="B265" s="179"/>
      <c r="C265" s="180"/>
      <c r="AG265" s="180"/>
    </row>
    <row r="266" spans="1:33" ht="15.75" customHeight="1">
      <c r="A266" s="48"/>
      <c r="B266" s="179"/>
      <c r="C266" s="180"/>
      <c r="AG266" s="180"/>
    </row>
    <row r="267" spans="1:33" ht="15.75" customHeight="1">
      <c r="A267" s="48"/>
      <c r="B267" s="179"/>
      <c r="C267" s="180"/>
      <c r="AG267" s="180"/>
    </row>
    <row r="268" spans="1:33" ht="15.75" customHeight="1">
      <c r="A268" s="48"/>
      <c r="B268" s="179"/>
      <c r="C268" s="180"/>
      <c r="AG268" s="180"/>
    </row>
    <row r="269" spans="1:33" ht="15.75" customHeight="1">
      <c r="A269" s="48"/>
      <c r="B269" s="179"/>
      <c r="C269" s="180"/>
      <c r="AG269" s="180"/>
    </row>
    <row r="270" spans="1:33" ht="15.75" customHeight="1">
      <c r="A270" s="48"/>
      <c r="B270" s="179"/>
      <c r="C270" s="180"/>
      <c r="AG270" s="180"/>
    </row>
    <row r="271" spans="1:33" ht="15.75" customHeight="1">
      <c r="A271" s="48"/>
      <c r="B271" s="179"/>
      <c r="C271" s="180"/>
      <c r="AG271" s="180"/>
    </row>
    <row r="272" spans="1:33" ht="15.75" customHeight="1">
      <c r="A272" s="48"/>
      <c r="B272" s="179"/>
      <c r="C272" s="180"/>
      <c r="AG272" s="180"/>
    </row>
    <row r="273" spans="1:33" ht="15.75" customHeight="1">
      <c r="A273" s="48"/>
      <c r="B273" s="179"/>
      <c r="C273" s="180"/>
      <c r="AG273" s="180"/>
    </row>
    <row r="274" spans="1:33" ht="15.75" customHeight="1">
      <c r="A274" s="48"/>
      <c r="B274" s="179"/>
      <c r="C274" s="180"/>
      <c r="AG274" s="180"/>
    </row>
    <row r="275" spans="1:33" ht="15.75" customHeight="1">
      <c r="A275" s="48"/>
      <c r="B275" s="179"/>
      <c r="C275" s="180"/>
      <c r="AG275" s="180"/>
    </row>
    <row r="276" spans="1:33" ht="15.75" customHeight="1">
      <c r="A276" s="48"/>
      <c r="B276" s="179"/>
      <c r="C276" s="180"/>
      <c r="AG276" s="180"/>
    </row>
    <row r="277" spans="1:33" ht="15.75" customHeight="1">
      <c r="A277" s="48"/>
      <c r="B277" s="179"/>
      <c r="C277" s="180"/>
      <c r="AG277" s="180"/>
    </row>
    <row r="278" spans="1:33" ht="15.75" customHeight="1">
      <c r="A278" s="48"/>
      <c r="B278" s="179"/>
      <c r="C278" s="180"/>
      <c r="AG278" s="180"/>
    </row>
    <row r="279" spans="1:33" ht="15.75" customHeight="1">
      <c r="A279" s="48"/>
      <c r="B279" s="179"/>
      <c r="C279" s="180"/>
      <c r="AG279" s="180"/>
    </row>
    <row r="280" spans="1:33" ht="15.75" customHeight="1">
      <c r="A280" s="48"/>
      <c r="B280" s="179"/>
      <c r="C280" s="180"/>
      <c r="AG280" s="180"/>
    </row>
    <row r="281" spans="1:33" ht="15.75" customHeight="1">
      <c r="A281" s="48"/>
      <c r="B281" s="179"/>
      <c r="C281" s="180"/>
      <c r="AG281" s="180"/>
    </row>
    <row r="282" spans="1:33" ht="15.75" customHeight="1">
      <c r="A282" s="48"/>
      <c r="B282" s="179"/>
      <c r="C282" s="180"/>
      <c r="AG282" s="180"/>
    </row>
    <row r="283" spans="1:33" ht="15.75" customHeight="1">
      <c r="A283" s="48"/>
      <c r="B283" s="179"/>
      <c r="C283" s="180"/>
      <c r="AG283" s="180"/>
    </row>
    <row r="284" spans="1:33" ht="15.75" customHeight="1">
      <c r="A284" s="48"/>
      <c r="B284" s="179"/>
      <c r="C284" s="180"/>
      <c r="AG284" s="180"/>
    </row>
    <row r="285" spans="1:33" ht="15.75" customHeight="1">
      <c r="A285" s="48"/>
      <c r="B285" s="179"/>
      <c r="C285" s="180"/>
      <c r="AG285" s="180"/>
    </row>
    <row r="286" spans="1:33" ht="15.75" customHeight="1">
      <c r="A286" s="48"/>
      <c r="B286" s="179"/>
      <c r="C286" s="180"/>
      <c r="AG286" s="180"/>
    </row>
    <row r="287" spans="1:33" ht="15.75" customHeight="1">
      <c r="A287" s="48"/>
      <c r="B287" s="179"/>
      <c r="C287" s="180"/>
      <c r="AG287" s="180"/>
    </row>
    <row r="288" spans="1:33" ht="15.75" customHeight="1">
      <c r="A288" s="48"/>
      <c r="B288" s="179"/>
      <c r="C288" s="180"/>
      <c r="AG288" s="180"/>
    </row>
    <row r="289" spans="1:33" ht="15.75" customHeight="1">
      <c r="A289" s="48"/>
      <c r="B289" s="179"/>
      <c r="C289" s="180"/>
      <c r="AG289" s="180"/>
    </row>
    <row r="290" spans="1:33" ht="15.75" customHeight="1">
      <c r="A290" s="48"/>
      <c r="B290" s="179"/>
      <c r="C290" s="180"/>
      <c r="AG290" s="180"/>
    </row>
    <row r="291" spans="1:33" ht="15.75" customHeight="1">
      <c r="A291" s="48"/>
      <c r="B291" s="179"/>
      <c r="C291" s="180"/>
      <c r="AG291" s="180"/>
    </row>
    <row r="292" spans="1:33" ht="15.75" customHeight="1">
      <c r="A292" s="48"/>
      <c r="B292" s="179"/>
      <c r="C292" s="180"/>
      <c r="AG292" s="180"/>
    </row>
    <row r="293" spans="1:33" ht="15.75" customHeight="1">
      <c r="A293" s="48"/>
      <c r="B293" s="179"/>
      <c r="C293" s="180"/>
      <c r="AG293" s="180"/>
    </row>
    <row r="294" spans="1:33" ht="15.75" customHeight="1">
      <c r="A294" s="48"/>
      <c r="B294" s="179"/>
      <c r="C294" s="180"/>
      <c r="AG294" s="180"/>
    </row>
    <row r="295" spans="1:33" ht="15.75" customHeight="1">
      <c r="A295" s="48"/>
      <c r="B295" s="179"/>
      <c r="C295" s="180"/>
      <c r="AG295" s="180"/>
    </row>
    <row r="296" spans="1:33" ht="15.75" customHeight="1">
      <c r="A296" s="48"/>
      <c r="B296" s="179"/>
      <c r="C296" s="180"/>
      <c r="AG296" s="180"/>
    </row>
    <row r="297" spans="1:33" ht="15.75" customHeight="1">
      <c r="A297" s="48"/>
      <c r="B297" s="179"/>
      <c r="C297" s="180"/>
      <c r="AG297" s="180"/>
    </row>
    <row r="298" spans="1:33" ht="15.75" customHeight="1">
      <c r="A298" s="48"/>
      <c r="B298" s="179"/>
      <c r="C298" s="180"/>
      <c r="AG298" s="180"/>
    </row>
    <row r="299" spans="1:33" ht="15.75" customHeight="1">
      <c r="A299" s="48"/>
      <c r="B299" s="179"/>
      <c r="C299" s="180"/>
      <c r="AG299" s="180"/>
    </row>
    <row r="300" spans="1:33" ht="15.75" customHeight="1">
      <c r="A300" s="48"/>
      <c r="B300" s="179"/>
      <c r="C300" s="180"/>
      <c r="AG300" s="180"/>
    </row>
    <row r="301" spans="1:33" ht="15.75" customHeight="1">
      <c r="A301" s="48"/>
      <c r="B301" s="179"/>
      <c r="C301" s="180"/>
      <c r="AG301" s="180"/>
    </row>
    <row r="302" spans="1:33" ht="15.75" customHeight="1">
      <c r="A302" s="48"/>
      <c r="B302" s="179"/>
      <c r="C302" s="180"/>
      <c r="AG302" s="180"/>
    </row>
    <row r="303" spans="1:33" ht="15.75" customHeight="1">
      <c r="A303" s="48"/>
      <c r="B303" s="179"/>
      <c r="C303" s="180"/>
      <c r="AG303" s="180"/>
    </row>
    <row r="304" spans="1:33" ht="15.75" customHeight="1">
      <c r="A304" s="48"/>
      <c r="B304" s="179"/>
      <c r="C304" s="180"/>
      <c r="AG304" s="180"/>
    </row>
    <row r="305" spans="1:33" ht="15.75" customHeight="1">
      <c r="A305" s="48"/>
      <c r="B305" s="179"/>
      <c r="C305" s="180"/>
      <c r="AG305" s="180"/>
    </row>
    <row r="306" spans="1:33" ht="15.75" customHeight="1">
      <c r="A306" s="48"/>
      <c r="B306" s="179"/>
      <c r="C306" s="180"/>
      <c r="AG306" s="180"/>
    </row>
    <row r="307" spans="1:33" ht="15.75" customHeight="1">
      <c r="A307" s="48"/>
      <c r="B307" s="179"/>
      <c r="C307" s="180"/>
      <c r="AG307" s="180"/>
    </row>
    <row r="308" spans="1:33" ht="15.75" customHeight="1">
      <c r="A308" s="48"/>
      <c r="B308" s="179"/>
      <c r="C308" s="180"/>
      <c r="AG308" s="180"/>
    </row>
    <row r="309" spans="1:33" ht="15.75" customHeight="1">
      <c r="A309" s="48"/>
      <c r="B309" s="179"/>
      <c r="C309" s="180"/>
      <c r="AG309" s="180"/>
    </row>
    <row r="310" spans="1:33" ht="15.75" customHeight="1">
      <c r="A310" s="48"/>
      <c r="B310" s="179"/>
      <c r="C310" s="180"/>
      <c r="AG310" s="180"/>
    </row>
    <row r="311" spans="1:33" ht="15.75" customHeight="1">
      <c r="A311" s="48"/>
      <c r="B311" s="179"/>
      <c r="C311" s="180"/>
      <c r="AG311" s="180"/>
    </row>
    <row r="312" spans="1:33" ht="15.75" customHeight="1">
      <c r="A312" s="48"/>
      <c r="B312" s="179"/>
      <c r="C312" s="180"/>
      <c r="AG312" s="180"/>
    </row>
    <row r="313" spans="1:33" ht="15.75" customHeight="1">
      <c r="A313" s="48"/>
      <c r="B313" s="179"/>
      <c r="C313" s="180"/>
      <c r="AG313" s="180"/>
    </row>
    <row r="314" spans="1:33" ht="15.75" customHeight="1">
      <c r="A314" s="48"/>
      <c r="B314" s="179"/>
      <c r="C314" s="180"/>
      <c r="AG314" s="180"/>
    </row>
    <row r="315" spans="1:33" ht="15.75" customHeight="1">
      <c r="A315" s="48"/>
      <c r="B315" s="179"/>
      <c r="C315" s="180"/>
      <c r="AG315" s="180"/>
    </row>
    <row r="316" spans="1:33" ht="15.75" customHeight="1">
      <c r="A316" s="48"/>
      <c r="B316" s="179"/>
      <c r="C316" s="180"/>
      <c r="AG316" s="180"/>
    </row>
    <row r="317" spans="1:33" ht="15.75" customHeight="1">
      <c r="A317" s="48"/>
      <c r="B317" s="179"/>
      <c r="C317" s="180"/>
      <c r="AG317" s="180"/>
    </row>
    <row r="318" spans="1:33" ht="15.75" customHeight="1">
      <c r="A318" s="48"/>
      <c r="B318" s="179"/>
      <c r="C318" s="180"/>
      <c r="AG318" s="180"/>
    </row>
    <row r="319" spans="1:33" ht="15.75" customHeight="1">
      <c r="A319" s="48"/>
      <c r="B319" s="179"/>
      <c r="C319" s="180"/>
      <c r="AG319" s="180"/>
    </row>
    <row r="320" spans="1:33" ht="15.75" customHeight="1">
      <c r="A320" s="48"/>
      <c r="B320" s="179"/>
      <c r="C320" s="180"/>
      <c r="AG320" s="180"/>
    </row>
    <row r="321" spans="1:33" ht="15.75" customHeight="1">
      <c r="A321" s="48"/>
      <c r="B321" s="179"/>
      <c r="C321" s="180"/>
      <c r="AG321" s="180"/>
    </row>
    <row r="322" spans="1:33" ht="15.75" customHeight="1">
      <c r="A322" s="48"/>
      <c r="B322" s="179"/>
      <c r="C322" s="180"/>
      <c r="AG322" s="180"/>
    </row>
    <row r="323" spans="1:33" ht="15.75" customHeight="1">
      <c r="A323" s="48"/>
      <c r="B323" s="179"/>
      <c r="C323" s="180"/>
      <c r="AG323" s="180"/>
    </row>
    <row r="324" spans="1:33" ht="15.75" customHeight="1">
      <c r="A324" s="48"/>
      <c r="B324" s="179"/>
      <c r="C324" s="180"/>
      <c r="AG324" s="180"/>
    </row>
    <row r="325" spans="1:33" ht="15.75" customHeight="1">
      <c r="A325" s="48"/>
      <c r="B325" s="179"/>
      <c r="C325" s="180"/>
      <c r="AG325" s="180"/>
    </row>
    <row r="326" spans="1:33" ht="15.75" customHeight="1">
      <c r="A326" s="48"/>
      <c r="B326" s="179"/>
      <c r="C326" s="180"/>
      <c r="AG326" s="180"/>
    </row>
    <row r="327" spans="1:33" ht="15.75" customHeight="1">
      <c r="A327" s="48"/>
      <c r="B327" s="179"/>
      <c r="C327" s="180"/>
      <c r="AG327" s="180"/>
    </row>
    <row r="328" spans="1:33" ht="15.75" customHeight="1">
      <c r="A328" s="48"/>
      <c r="B328" s="179"/>
      <c r="C328" s="180"/>
      <c r="AG328" s="180"/>
    </row>
    <row r="329" spans="1:33" ht="15.75" customHeight="1">
      <c r="A329" s="48"/>
      <c r="B329" s="179"/>
      <c r="C329" s="180"/>
      <c r="AG329" s="180"/>
    </row>
    <row r="330" spans="1:33" ht="15.75" customHeight="1">
      <c r="A330" s="48"/>
      <c r="B330" s="179"/>
      <c r="C330" s="180"/>
      <c r="AG330" s="180"/>
    </row>
    <row r="331" spans="1:33" ht="15.75" customHeight="1">
      <c r="A331" s="48"/>
      <c r="B331" s="179"/>
      <c r="C331" s="180"/>
      <c r="AG331" s="180"/>
    </row>
    <row r="332" spans="1:33" ht="15.75" customHeight="1">
      <c r="A332" s="48"/>
      <c r="B332" s="179"/>
      <c r="C332" s="180"/>
      <c r="AG332" s="180"/>
    </row>
    <row r="333" spans="1:33" ht="15.75" customHeight="1">
      <c r="A333" s="48"/>
      <c r="B333" s="179"/>
      <c r="C333" s="180"/>
      <c r="AG333" s="180"/>
    </row>
    <row r="334" spans="1:33" ht="15.75" customHeight="1">
      <c r="A334" s="48"/>
      <c r="B334" s="179"/>
      <c r="C334" s="180"/>
      <c r="AG334" s="180"/>
    </row>
    <row r="335" spans="1:33" ht="15.75" customHeight="1">
      <c r="A335" s="48"/>
      <c r="B335" s="179"/>
      <c r="C335" s="180"/>
      <c r="AG335" s="180"/>
    </row>
    <row r="336" spans="1:33" ht="15.75" customHeight="1">
      <c r="A336" s="48"/>
      <c r="B336" s="179"/>
      <c r="C336" s="180"/>
      <c r="AG336" s="180"/>
    </row>
    <row r="337" spans="1:33" ht="15.75" customHeight="1">
      <c r="A337" s="48"/>
      <c r="B337" s="179"/>
      <c r="C337" s="180"/>
      <c r="AG337" s="180"/>
    </row>
    <row r="338" spans="1:33" ht="15.75" customHeight="1">
      <c r="A338" s="48"/>
      <c r="B338" s="179"/>
      <c r="C338" s="180"/>
      <c r="AG338" s="180"/>
    </row>
    <row r="339" spans="1:33" ht="15.75" customHeight="1">
      <c r="A339" s="48"/>
      <c r="B339" s="179"/>
      <c r="C339" s="180"/>
      <c r="AG339" s="180"/>
    </row>
    <row r="340" spans="1:33" ht="15.75" customHeight="1">
      <c r="A340" s="48"/>
      <c r="B340" s="179"/>
      <c r="C340" s="180"/>
      <c r="AG340" s="180"/>
    </row>
    <row r="341" spans="1:33" ht="15.75" customHeight="1">
      <c r="A341" s="48"/>
      <c r="B341" s="179"/>
      <c r="C341" s="180"/>
      <c r="AG341" s="180"/>
    </row>
    <row r="342" spans="1:33" ht="15.75" customHeight="1">
      <c r="A342" s="48"/>
      <c r="B342" s="179"/>
      <c r="C342" s="180"/>
      <c r="AG342" s="180"/>
    </row>
    <row r="343" spans="1:33" ht="15.75" customHeight="1">
      <c r="A343" s="48"/>
      <c r="B343" s="179"/>
      <c r="C343" s="180"/>
      <c r="AG343" s="180"/>
    </row>
    <row r="344" spans="1:33" ht="15.75" customHeight="1">
      <c r="A344" s="48"/>
      <c r="B344" s="179"/>
      <c r="C344" s="180"/>
      <c r="AG344" s="180"/>
    </row>
    <row r="345" spans="1:33" ht="15.75" customHeight="1">
      <c r="A345" s="48"/>
      <c r="B345" s="179"/>
      <c r="C345" s="180"/>
      <c r="AG345" s="180"/>
    </row>
    <row r="346" spans="1:33" ht="15.75" customHeight="1">
      <c r="A346" s="48"/>
      <c r="B346" s="179"/>
      <c r="C346" s="180"/>
      <c r="AG346" s="180"/>
    </row>
    <row r="347" spans="1:33" ht="15.75" customHeight="1">
      <c r="A347" s="48"/>
      <c r="B347" s="179"/>
      <c r="C347" s="180"/>
      <c r="AG347" s="180"/>
    </row>
    <row r="348" spans="1:33" ht="15.75" customHeight="1">
      <c r="A348" s="48"/>
      <c r="B348" s="179"/>
      <c r="C348" s="180"/>
      <c r="AG348" s="180"/>
    </row>
    <row r="349" spans="1:33" ht="15.75" customHeight="1">
      <c r="A349" s="48"/>
      <c r="B349" s="179"/>
      <c r="C349" s="180"/>
      <c r="AG349" s="180"/>
    </row>
    <row r="350" spans="1:33" ht="15.75" customHeight="1">
      <c r="A350" s="48"/>
      <c r="B350" s="179"/>
      <c r="C350" s="180"/>
      <c r="AG350" s="180"/>
    </row>
    <row r="351" spans="1:33" ht="15.75" customHeight="1">
      <c r="A351" s="48"/>
      <c r="B351" s="179"/>
      <c r="C351" s="180"/>
      <c r="AG351" s="180"/>
    </row>
    <row r="352" spans="1:33" ht="15.75" customHeight="1">
      <c r="A352" s="48"/>
      <c r="B352" s="179"/>
      <c r="C352" s="180"/>
      <c r="AG352" s="180"/>
    </row>
    <row r="353" spans="1:33" ht="15.75" customHeight="1">
      <c r="A353" s="48"/>
      <c r="B353" s="179"/>
      <c r="C353" s="180"/>
      <c r="AG353" s="180"/>
    </row>
    <row r="354" spans="1:33" ht="15.75" customHeight="1">
      <c r="A354" s="48"/>
      <c r="B354" s="179"/>
      <c r="C354" s="180"/>
      <c r="AG354" s="180"/>
    </row>
    <row r="355" spans="1:33" ht="15.75" customHeight="1">
      <c r="A355" s="48"/>
      <c r="B355" s="179"/>
      <c r="C355" s="180"/>
      <c r="AG355" s="180"/>
    </row>
    <row r="356" spans="1:33" ht="15.75" customHeight="1">
      <c r="A356" s="48"/>
      <c r="B356" s="179"/>
      <c r="C356" s="180"/>
      <c r="AG356" s="180"/>
    </row>
    <row r="357" spans="1:33" ht="15.75" customHeight="1">
      <c r="A357" s="48"/>
      <c r="B357" s="179"/>
      <c r="C357" s="180"/>
      <c r="AG357" s="180"/>
    </row>
    <row r="358" spans="1:33" ht="15.75" customHeight="1">
      <c r="A358" s="48"/>
      <c r="B358" s="179"/>
      <c r="C358" s="180"/>
      <c r="AG358" s="180"/>
    </row>
    <row r="359" spans="1:33" ht="15.75" customHeight="1">
      <c r="A359" s="48"/>
      <c r="B359" s="179"/>
      <c r="C359" s="180"/>
      <c r="AG359" s="180"/>
    </row>
    <row r="360" spans="1:33" ht="15.75" customHeight="1">
      <c r="A360" s="48"/>
      <c r="B360" s="179"/>
      <c r="C360" s="180"/>
      <c r="AG360" s="180"/>
    </row>
    <row r="361" spans="1:33" ht="15.75" customHeight="1">
      <c r="A361" s="48"/>
      <c r="B361" s="179"/>
      <c r="C361" s="180"/>
      <c r="AG361" s="180"/>
    </row>
    <row r="362" spans="1:33" ht="15.75" customHeight="1">
      <c r="A362" s="48"/>
      <c r="B362" s="179"/>
      <c r="C362" s="180"/>
      <c r="AG362" s="180"/>
    </row>
    <row r="363" spans="1:33" ht="15.75" customHeight="1">
      <c r="A363" s="48"/>
      <c r="B363" s="179"/>
      <c r="C363" s="180"/>
      <c r="AG363" s="180"/>
    </row>
    <row r="364" spans="1:33" ht="15.75" customHeight="1">
      <c r="A364" s="48"/>
      <c r="B364" s="179"/>
      <c r="C364" s="180"/>
      <c r="AG364" s="180"/>
    </row>
    <row r="365" spans="1:33" ht="15.75" customHeight="1">
      <c r="A365" s="48"/>
      <c r="B365" s="179"/>
      <c r="C365" s="180"/>
      <c r="AG365" s="180"/>
    </row>
    <row r="366" spans="1:33" ht="15.75" customHeight="1">
      <c r="A366" s="48"/>
      <c r="B366" s="179"/>
      <c r="C366" s="180"/>
      <c r="AG366" s="180"/>
    </row>
    <row r="367" spans="1:33" ht="15.75" customHeight="1">
      <c r="A367" s="48"/>
      <c r="B367" s="179"/>
      <c r="C367" s="180"/>
      <c r="AG367" s="180"/>
    </row>
    <row r="368" spans="1:33" ht="15.75" customHeight="1">
      <c r="A368" s="48"/>
      <c r="B368" s="179"/>
      <c r="C368" s="180"/>
      <c r="AG368" s="180"/>
    </row>
    <row r="369" spans="1:33" ht="15.75" customHeight="1">
      <c r="A369" s="48"/>
      <c r="B369" s="179"/>
      <c r="C369" s="180"/>
      <c r="AG369" s="180"/>
    </row>
    <row r="370" spans="1:33" ht="15.75" customHeight="1">
      <c r="A370" s="48"/>
      <c r="B370" s="179"/>
      <c r="C370" s="180"/>
      <c r="AG370" s="180"/>
    </row>
    <row r="371" spans="1:33" ht="15.75" customHeight="1">
      <c r="A371" s="48"/>
      <c r="B371" s="179"/>
      <c r="C371" s="180"/>
      <c r="AG371" s="180"/>
    </row>
    <row r="372" spans="1:33" ht="15.75" customHeight="1">
      <c r="A372" s="48"/>
      <c r="B372" s="179"/>
      <c r="C372" s="180"/>
      <c r="AG372" s="180"/>
    </row>
    <row r="373" spans="1:33" ht="15.75" customHeight="1">
      <c r="A373" s="48"/>
      <c r="B373" s="179"/>
      <c r="C373" s="180"/>
      <c r="AG373" s="180"/>
    </row>
    <row r="374" spans="1:33" ht="15.75" customHeight="1">
      <c r="A374" s="48"/>
      <c r="B374" s="179"/>
      <c r="C374" s="180"/>
      <c r="AG374" s="180"/>
    </row>
    <row r="375" spans="1:33" ht="15.75" customHeight="1">
      <c r="A375" s="48"/>
      <c r="B375" s="179"/>
      <c r="C375" s="180"/>
      <c r="AG375" s="180"/>
    </row>
    <row r="376" spans="1:33" ht="15.75" customHeight="1">
      <c r="A376" s="48"/>
      <c r="B376" s="179"/>
      <c r="C376" s="180"/>
      <c r="AG376" s="180"/>
    </row>
    <row r="377" spans="1:33" ht="15.75" customHeight="1">
      <c r="A377" s="48"/>
      <c r="B377" s="179"/>
      <c r="C377" s="180"/>
      <c r="AG377" s="180"/>
    </row>
    <row r="378" spans="1:33" ht="15.75" customHeight="1">
      <c r="A378" s="48"/>
      <c r="B378" s="179"/>
      <c r="C378" s="180"/>
      <c r="AG378" s="180"/>
    </row>
    <row r="379" spans="1:33" ht="15.75" customHeight="1">
      <c r="A379" s="48"/>
      <c r="B379" s="179"/>
      <c r="C379" s="180"/>
      <c r="AG379" s="180"/>
    </row>
    <row r="380" spans="1:33" ht="15.75" customHeight="1">
      <c r="A380" s="48"/>
      <c r="B380" s="179"/>
      <c r="C380" s="180"/>
      <c r="AG380" s="180"/>
    </row>
    <row r="381" spans="1:33" ht="15.75" customHeight="1">
      <c r="A381" s="48"/>
      <c r="B381" s="179"/>
      <c r="C381" s="180"/>
      <c r="AG381" s="180"/>
    </row>
    <row r="382" spans="1:33" ht="15.75" customHeight="1">
      <c r="A382" s="48"/>
      <c r="B382" s="179"/>
      <c r="C382" s="180"/>
      <c r="AG382" s="180"/>
    </row>
    <row r="383" spans="1:33" ht="15.75" customHeight="1">
      <c r="A383" s="48"/>
      <c r="B383" s="179"/>
      <c r="C383" s="180"/>
      <c r="AG383" s="180"/>
    </row>
    <row r="384" spans="1:33" ht="15.75" customHeight="1">
      <c r="A384" s="48"/>
      <c r="B384" s="179"/>
      <c r="C384" s="180"/>
      <c r="AG384" s="180"/>
    </row>
    <row r="385" spans="1:33" ht="15.75" customHeight="1">
      <c r="A385" s="48"/>
      <c r="B385" s="179"/>
      <c r="C385" s="180"/>
      <c r="AG385" s="180"/>
    </row>
    <row r="386" spans="1:33" ht="15.75" customHeight="1">
      <c r="A386" s="48"/>
      <c r="B386" s="179"/>
      <c r="C386" s="180"/>
      <c r="AG386" s="180"/>
    </row>
    <row r="387" spans="1:33" ht="15.75" customHeight="1">
      <c r="A387" s="48"/>
      <c r="B387" s="179"/>
      <c r="C387" s="180"/>
      <c r="AG387" s="180"/>
    </row>
    <row r="388" spans="1:33" ht="15.75" customHeight="1">
      <c r="A388" s="48"/>
      <c r="B388" s="179"/>
      <c r="C388" s="180"/>
      <c r="AG388" s="180"/>
    </row>
    <row r="389" spans="1:33" ht="15.75" customHeight="1">
      <c r="A389" s="48"/>
      <c r="B389" s="179"/>
      <c r="C389" s="180"/>
      <c r="AG389" s="180"/>
    </row>
    <row r="390" spans="1:33" ht="15.75" customHeight="1">
      <c r="A390" s="48"/>
      <c r="B390" s="179"/>
      <c r="C390" s="180"/>
      <c r="AG390" s="180"/>
    </row>
    <row r="391" spans="1:33" ht="15.75" customHeight="1">
      <c r="A391" s="48"/>
      <c r="B391" s="179"/>
      <c r="C391" s="180"/>
      <c r="AG391" s="180"/>
    </row>
    <row r="392" spans="1:33" ht="15.75" customHeight="1">
      <c r="A392" s="48"/>
      <c r="B392" s="179"/>
      <c r="C392" s="180"/>
      <c r="AG392" s="180"/>
    </row>
    <row r="393" spans="1:33" ht="15.75" customHeight="1">
      <c r="A393" s="48"/>
      <c r="B393" s="179"/>
      <c r="C393" s="180"/>
      <c r="AG393" s="180"/>
    </row>
    <row r="394" spans="1:33" ht="15.75" customHeight="1">
      <c r="A394" s="48"/>
      <c r="B394" s="179"/>
      <c r="C394" s="180"/>
      <c r="AG394" s="180"/>
    </row>
    <row r="395" spans="1:33" ht="15.75" customHeight="1">
      <c r="A395" s="48"/>
      <c r="B395" s="179"/>
      <c r="C395" s="180"/>
      <c r="AG395" s="180"/>
    </row>
    <row r="396" spans="1:33" ht="15.75" customHeight="1">
      <c r="A396" s="48"/>
      <c r="B396" s="179"/>
      <c r="C396" s="180"/>
      <c r="AG396" s="180"/>
    </row>
    <row r="397" spans="1:33" ht="15.75" customHeight="1">
      <c r="A397" s="48"/>
      <c r="B397" s="179"/>
      <c r="C397" s="180"/>
      <c r="AG397" s="180"/>
    </row>
    <row r="398" spans="1:33" ht="15.75" customHeight="1">
      <c r="A398" s="48"/>
      <c r="B398" s="179"/>
      <c r="C398" s="180"/>
      <c r="AG398" s="180"/>
    </row>
    <row r="399" spans="1:33" ht="15.75" customHeight="1">
      <c r="A399" s="48"/>
      <c r="B399" s="179"/>
      <c r="C399" s="180"/>
      <c r="AG399" s="180"/>
    </row>
    <row r="400" spans="1:33" ht="15.75" customHeight="1">
      <c r="A400" s="48"/>
      <c r="B400" s="179"/>
      <c r="C400" s="180"/>
      <c r="AG400" s="180"/>
    </row>
    <row r="401" spans="1:33" ht="15.75" customHeight="1">
      <c r="A401" s="48"/>
      <c r="B401" s="179"/>
      <c r="C401" s="180"/>
      <c r="AG401" s="180"/>
    </row>
    <row r="402" spans="1:33" ht="15.75" customHeight="1">
      <c r="A402" s="48"/>
      <c r="B402" s="179"/>
      <c r="C402" s="180"/>
      <c r="AG402" s="180"/>
    </row>
    <row r="403" spans="1:33" ht="15.75" customHeight="1">
      <c r="A403" s="48"/>
      <c r="B403" s="179"/>
      <c r="C403" s="180"/>
      <c r="AG403" s="180"/>
    </row>
    <row r="404" spans="1:33" ht="15.75" customHeight="1">
      <c r="A404" s="48"/>
      <c r="B404" s="179"/>
      <c r="C404" s="180"/>
      <c r="AG404" s="180"/>
    </row>
    <row r="405" spans="1:33" ht="15.75" customHeight="1">
      <c r="A405" s="48"/>
      <c r="B405" s="179"/>
      <c r="C405" s="180"/>
      <c r="AG405" s="180"/>
    </row>
    <row r="406" spans="1:33" ht="15.75" customHeight="1">
      <c r="A406" s="48"/>
      <c r="B406" s="179"/>
      <c r="C406" s="180"/>
      <c r="AG406" s="180"/>
    </row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autoFilter ref="A9:AG198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97:C197"/>
    <mergeCell ref="A199:C199"/>
    <mergeCell ref="A200:C200"/>
    <mergeCell ref="K7:M7"/>
    <mergeCell ref="N7:P7"/>
    <mergeCell ref="E7:G7"/>
    <mergeCell ref="H7:J7"/>
    <mergeCell ref="A130:C130"/>
    <mergeCell ref="A135:C135"/>
    <mergeCell ref="A141:C141"/>
    <mergeCell ref="W6:AB6"/>
    <mergeCell ref="AC6:AF6"/>
    <mergeCell ref="AG6:AG8"/>
    <mergeCell ref="W7:Y7"/>
    <mergeCell ref="Z7:AB7"/>
    <mergeCell ref="AC7:AC8"/>
    <mergeCell ref="AD7:AD8"/>
    <mergeCell ref="AE7:AF7"/>
  </mergeCells>
  <printOptions/>
  <pageMargins left="0.7086614173228347" right="0.7086614173228347" top="0.7480314960629921" bottom="0.7480314960629921" header="0" footer="0"/>
  <pageSetup fitToHeight="5" fitToWidth="1" horizontalDpi="600" verticalDpi="600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8"/>
  <sheetViews>
    <sheetView view="pageBreakPreview" zoomScale="80" zoomScaleSheetLayoutView="80" zoomScalePageLayoutView="0" workbookViewId="0" topLeftCell="B1">
      <selection activeCell="G20" sqref="G20"/>
    </sheetView>
  </sheetViews>
  <sheetFormatPr defaultColWidth="12.625" defaultRowHeight="14.25"/>
  <cols>
    <col min="1" max="1" width="16.875" style="215" hidden="1" customWidth="1"/>
    <col min="2" max="2" width="9.625" style="215" customWidth="1"/>
    <col min="3" max="3" width="29.875" style="215" customWidth="1"/>
    <col min="4" max="4" width="12.875" style="215" customWidth="1"/>
    <col min="5" max="5" width="20.625" style="215" customWidth="1"/>
    <col min="6" max="6" width="14.375" style="215" customWidth="1"/>
    <col min="7" max="7" width="25.875" style="215" customWidth="1"/>
    <col min="8" max="8" width="28.125" style="215" customWidth="1"/>
    <col min="9" max="9" width="13.625" style="215" customWidth="1"/>
    <col min="10" max="10" width="33.125" style="215" customWidth="1"/>
    <col min="11" max="11" width="15.00390625" style="215" customWidth="1"/>
    <col min="12" max="26" width="7.625" style="215" customWidth="1"/>
    <col min="27" max="16384" width="12.625" style="215" customWidth="1"/>
  </cols>
  <sheetData>
    <row r="1" spans="1:26" ht="15">
      <c r="A1" s="186"/>
      <c r="B1" s="186"/>
      <c r="C1" s="186"/>
      <c r="D1" s="187"/>
      <c r="E1" s="186"/>
      <c r="F1" s="187"/>
      <c r="G1" s="186"/>
      <c r="H1" s="186"/>
      <c r="I1" s="188"/>
      <c r="J1" s="189" t="s">
        <v>334</v>
      </c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</row>
    <row r="2" spans="1:26" ht="15">
      <c r="A2" s="186"/>
      <c r="B2" s="186"/>
      <c r="C2" s="186"/>
      <c r="D2" s="187"/>
      <c r="E2" s="186"/>
      <c r="F2" s="187"/>
      <c r="G2" s="186"/>
      <c r="H2" s="305" t="s">
        <v>335</v>
      </c>
      <c r="I2" s="305"/>
      <c r="J2" s="305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26" ht="15">
      <c r="A3" s="186"/>
      <c r="B3" s="186"/>
      <c r="C3" s="186"/>
      <c r="D3" s="187"/>
      <c r="E3" s="186"/>
      <c r="F3" s="187"/>
      <c r="G3" s="186"/>
      <c r="H3" s="305"/>
      <c r="I3" s="305"/>
      <c r="J3" s="305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26" ht="15">
      <c r="A4" s="186"/>
      <c r="B4" s="186"/>
      <c r="C4" s="186"/>
      <c r="D4" s="187"/>
      <c r="E4" s="186"/>
      <c r="F4" s="187"/>
      <c r="G4" s="186"/>
      <c r="H4" s="194"/>
      <c r="I4" s="194"/>
      <c r="J4" s="194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</row>
    <row r="5" spans="1:26" ht="24.75">
      <c r="A5" s="186"/>
      <c r="B5" s="309" t="s">
        <v>520</v>
      </c>
      <c r="C5" s="310"/>
      <c r="D5" s="310"/>
      <c r="E5" s="310"/>
      <c r="F5" s="310"/>
      <c r="G5" s="310"/>
      <c r="H5" s="310"/>
      <c r="I5" s="310"/>
      <c r="J5" s="310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</row>
    <row r="6" spans="1:26" ht="33">
      <c r="A6" s="186"/>
      <c r="B6" s="311" t="s">
        <v>519</v>
      </c>
      <c r="C6" s="312"/>
      <c r="D6" s="312"/>
      <c r="E6" s="312"/>
      <c r="F6" s="312"/>
      <c r="G6" s="312"/>
      <c r="H6" s="312"/>
      <c r="I6" s="312"/>
      <c r="J6" s="312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</row>
    <row r="7" spans="1:26" s="190" customFormat="1" ht="21">
      <c r="A7" s="216"/>
      <c r="B7" s="313" t="s">
        <v>336</v>
      </c>
      <c r="C7" s="314"/>
      <c r="D7" s="314"/>
      <c r="E7" s="314"/>
      <c r="F7" s="314"/>
      <c r="G7" s="314"/>
      <c r="H7" s="314"/>
      <c r="I7" s="314"/>
      <c r="J7" s="314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</row>
    <row r="8" spans="1:26" ht="15.75" thickBot="1">
      <c r="A8" s="186"/>
      <c r="B8" s="186"/>
      <c r="C8" s="186"/>
      <c r="D8" s="187"/>
      <c r="E8" s="186"/>
      <c r="F8" s="187"/>
      <c r="G8" s="186"/>
      <c r="H8" s="186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</row>
    <row r="9" spans="1:26" ht="15.75" thickBot="1">
      <c r="A9" s="15"/>
      <c r="B9" s="315" t="s">
        <v>524</v>
      </c>
      <c r="C9" s="316"/>
      <c r="D9" s="317"/>
      <c r="E9" s="306" t="s">
        <v>525</v>
      </c>
      <c r="F9" s="307"/>
      <c r="G9" s="307"/>
      <c r="H9" s="307"/>
      <c r="I9" s="307"/>
      <c r="J9" s="307"/>
      <c r="K9" s="308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81" thickBot="1">
      <c r="A10" s="195" t="s">
        <v>337</v>
      </c>
      <c r="B10" s="211" t="s">
        <v>338</v>
      </c>
      <c r="C10" s="199" t="s">
        <v>50</v>
      </c>
      <c r="D10" s="204" t="s">
        <v>339</v>
      </c>
      <c r="E10" s="202" t="s">
        <v>340</v>
      </c>
      <c r="F10" s="200" t="s">
        <v>339</v>
      </c>
      <c r="G10" s="199" t="s">
        <v>341</v>
      </c>
      <c r="H10" s="199" t="s">
        <v>342</v>
      </c>
      <c r="I10" s="199" t="s">
        <v>343</v>
      </c>
      <c r="J10" s="201" t="s">
        <v>344</v>
      </c>
      <c r="K10" s="199" t="s">
        <v>526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40">
      <c r="A11" s="195"/>
      <c r="B11" s="205" t="s">
        <v>345</v>
      </c>
      <c r="C11" s="196" t="s">
        <v>346</v>
      </c>
      <c r="D11" s="206">
        <v>31530</v>
      </c>
      <c r="E11" s="203" t="s">
        <v>347</v>
      </c>
      <c r="F11" s="197">
        <v>31530</v>
      </c>
      <c r="G11" s="299" t="s">
        <v>348</v>
      </c>
      <c r="H11" s="300"/>
      <c r="I11" s="198">
        <v>31470.77</v>
      </c>
      <c r="J11" s="212" t="s">
        <v>349</v>
      </c>
      <c r="K11" s="209">
        <f>F11-I11</f>
        <v>59.22999999999956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79.5">
      <c r="A12" s="195"/>
      <c r="B12" s="207" t="s">
        <v>350</v>
      </c>
      <c r="C12" s="184" t="s">
        <v>123</v>
      </c>
      <c r="D12" s="208">
        <v>6936.6</v>
      </c>
      <c r="E12" s="253" t="s">
        <v>351</v>
      </c>
      <c r="F12" s="183">
        <v>6936.6</v>
      </c>
      <c r="G12" s="301" t="s">
        <v>348</v>
      </c>
      <c r="H12" s="302"/>
      <c r="I12" s="191">
        <v>6936.6</v>
      </c>
      <c r="J12" s="213" t="s">
        <v>352</v>
      </c>
      <c r="K12" s="210">
        <f aca="true" t="shared" si="0" ref="K12:K57">F12-I12</f>
        <v>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31.5">
      <c r="A13" s="195"/>
      <c r="B13" s="207" t="s">
        <v>353</v>
      </c>
      <c r="C13" s="184" t="s">
        <v>154</v>
      </c>
      <c r="D13" s="218">
        <v>8400</v>
      </c>
      <c r="E13" s="253" t="s">
        <v>354</v>
      </c>
      <c r="F13" s="219">
        <v>8400</v>
      </c>
      <c r="G13" s="185" t="s">
        <v>527</v>
      </c>
      <c r="H13" s="185" t="s">
        <v>355</v>
      </c>
      <c r="I13" s="219">
        <v>8400</v>
      </c>
      <c r="J13" s="252" t="s">
        <v>356</v>
      </c>
      <c r="K13" s="210">
        <f t="shared" si="0"/>
        <v>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31.5">
      <c r="A14" s="195"/>
      <c r="B14" s="207" t="s">
        <v>357</v>
      </c>
      <c r="C14" s="184" t="s">
        <v>184</v>
      </c>
      <c r="D14" s="218">
        <v>955.68</v>
      </c>
      <c r="E14" s="253" t="s">
        <v>358</v>
      </c>
      <c r="F14" s="219">
        <v>955.68</v>
      </c>
      <c r="G14" s="185" t="s">
        <v>528</v>
      </c>
      <c r="H14" s="185" t="s">
        <v>529</v>
      </c>
      <c r="I14" s="219">
        <v>955.68</v>
      </c>
      <c r="J14" s="252" t="s">
        <v>359</v>
      </c>
      <c r="K14" s="210">
        <f t="shared" si="0"/>
        <v>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31.5">
      <c r="A15" s="195"/>
      <c r="B15" s="207" t="s">
        <v>360</v>
      </c>
      <c r="C15" s="184" t="s">
        <v>196</v>
      </c>
      <c r="D15" s="208">
        <v>7608</v>
      </c>
      <c r="E15" s="253" t="s">
        <v>361</v>
      </c>
      <c r="F15" s="183">
        <v>7608</v>
      </c>
      <c r="G15" s="185" t="s">
        <v>530</v>
      </c>
      <c r="H15" s="185" t="s">
        <v>531</v>
      </c>
      <c r="I15" s="183">
        <v>7608</v>
      </c>
      <c r="J15" s="252" t="s">
        <v>362</v>
      </c>
      <c r="K15" s="210">
        <f t="shared" si="0"/>
        <v>0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31.5">
      <c r="A16" s="195"/>
      <c r="B16" s="207" t="s">
        <v>363</v>
      </c>
      <c r="C16" s="184" t="s">
        <v>208</v>
      </c>
      <c r="D16" s="218">
        <v>3800</v>
      </c>
      <c r="E16" s="253" t="s">
        <v>484</v>
      </c>
      <c r="F16" s="219">
        <v>3800</v>
      </c>
      <c r="G16" s="184" t="s">
        <v>533</v>
      </c>
      <c r="H16" s="184" t="s">
        <v>532</v>
      </c>
      <c r="I16" s="219"/>
      <c r="J16" s="252"/>
      <c r="K16" s="210">
        <f t="shared" si="0"/>
        <v>3800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31.5">
      <c r="A17" s="195"/>
      <c r="B17" s="220" t="s">
        <v>366</v>
      </c>
      <c r="C17" s="184" t="s">
        <v>213</v>
      </c>
      <c r="D17" s="218">
        <v>87000</v>
      </c>
      <c r="E17" s="253" t="s">
        <v>367</v>
      </c>
      <c r="F17" s="219">
        <v>87000</v>
      </c>
      <c r="G17" s="184" t="s">
        <v>368</v>
      </c>
      <c r="H17" s="184" t="s">
        <v>365</v>
      </c>
      <c r="I17" s="219">
        <v>87000</v>
      </c>
      <c r="J17" s="252" t="s">
        <v>369</v>
      </c>
      <c r="K17" s="210">
        <f t="shared" si="0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63.75">
      <c r="A18" s="195"/>
      <c r="B18" s="220" t="s">
        <v>366</v>
      </c>
      <c r="C18" s="184" t="s">
        <v>370</v>
      </c>
      <c r="D18" s="218">
        <v>176000</v>
      </c>
      <c r="E18" s="253" t="s">
        <v>371</v>
      </c>
      <c r="F18" s="219">
        <v>176000</v>
      </c>
      <c r="G18" s="184" t="s">
        <v>372</v>
      </c>
      <c r="H18" s="184" t="s">
        <v>365</v>
      </c>
      <c r="I18" s="219">
        <v>120000</v>
      </c>
      <c r="J18" s="252" t="s">
        <v>373</v>
      </c>
      <c r="K18" s="210">
        <f t="shared" si="0"/>
        <v>56000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31.5">
      <c r="A19" s="195"/>
      <c r="B19" s="207" t="s">
        <v>374</v>
      </c>
      <c r="C19" s="184" t="s">
        <v>215</v>
      </c>
      <c r="D19" s="218">
        <v>192000</v>
      </c>
      <c r="E19" s="253" t="s">
        <v>375</v>
      </c>
      <c r="F19" s="219">
        <v>192000</v>
      </c>
      <c r="G19" s="184" t="s">
        <v>376</v>
      </c>
      <c r="H19" s="184" t="s">
        <v>365</v>
      </c>
      <c r="I19" s="219">
        <v>160000</v>
      </c>
      <c r="J19" s="252" t="s">
        <v>377</v>
      </c>
      <c r="K19" s="210">
        <f t="shared" si="0"/>
        <v>32000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31.5">
      <c r="A20" s="195"/>
      <c r="B20" s="207" t="s">
        <v>378</v>
      </c>
      <c r="C20" s="184" t="s">
        <v>217</v>
      </c>
      <c r="D20" s="218">
        <v>122000</v>
      </c>
      <c r="E20" s="253" t="s">
        <v>379</v>
      </c>
      <c r="F20" s="219">
        <v>122000</v>
      </c>
      <c r="G20" s="184" t="s">
        <v>380</v>
      </c>
      <c r="H20" s="184" t="s">
        <v>365</v>
      </c>
      <c r="I20" s="219">
        <v>90000</v>
      </c>
      <c r="J20" s="252" t="s">
        <v>381</v>
      </c>
      <c r="K20" s="210">
        <f t="shared" si="0"/>
        <v>32000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31.5">
      <c r="A21" s="195"/>
      <c r="B21" s="207" t="s">
        <v>378</v>
      </c>
      <c r="C21" s="184" t="s">
        <v>217</v>
      </c>
      <c r="D21" s="218">
        <v>122000</v>
      </c>
      <c r="E21" s="253" t="s">
        <v>382</v>
      </c>
      <c r="F21" s="219">
        <v>122000</v>
      </c>
      <c r="G21" s="184" t="s">
        <v>383</v>
      </c>
      <c r="H21" s="184" t="s">
        <v>365</v>
      </c>
      <c r="I21" s="219">
        <v>90000</v>
      </c>
      <c r="J21" s="252" t="s">
        <v>384</v>
      </c>
      <c r="K21" s="210">
        <f t="shared" si="0"/>
        <v>32000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31.5">
      <c r="A22" s="195"/>
      <c r="B22" s="207" t="s">
        <v>385</v>
      </c>
      <c r="C22" s="184" t="s">
        <v>218</v>
      </c>
      <c r="D22" s="218">
        <v>207000</v>
      </c>
      <c r="E22" s="253" t="s">
        <v>386</v>
      </c>
      <c r="F22" s="219">
        <v>207000</v>
      </c>
      <c r="G22" s="184" t="s">
        <v>387</v>
      </c>
      <c r="H22" s="184" t="s">
        <v>365</v>
      </c>
      <c r="I22" s="219">
        <v>183000</v>
      </c>
      <c r="J22" s="252" t="s">
        <v>388</v>
      </c>
      <c r="K22" s="210">
        <f t="shared" si="0"/>
        <v>24000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31.5">
      <c r="A23" s="195"/>
      <c r="B23" s="207" t="s">
        <v>389</v>
      </c>
      <c r="C23" s="184" t="s">
        <v>219</v>
      </c>
      <c r="D23" s="218">
        <v>44000</v>
      </c>
      <c r="E23" s="253" t="s">
        <v>390</v>
      </c>
      <c r="F23" s="219">
        <v>44000</v>
      </c>
      <c r="G23" s="184" t="s">
        <v>391</v>
      </c>
      <c r="H23" s="184" t="s">
        <v>365</v>
      </c>
      <c r="I23" s="219">
        <v>44000</v>
      </c>
      <c r="J23" s="252" t="s">
        <v>392</v>
      </c>
      <c r="K23" s="210">
        <f t="shared" si="0"/>
        <v>0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31.5">
      <c r="A24" s="195"/>
      <c r="B24" s="207" t="s">
        <v>393</v>
      </c>
      <c r="C24" s="184" t="s">
        <v>220</v>
      </c>
      <c r="D24" s="218">
        <v>26000</v>
      </c>
      <c r="E24" s="253" t="s">
        <v>394</v>
      </c>
      <c r="F24" s="219">
        <v>26000</v>
      </c>
      <c r="G24" s="258" t="s">
        <v>395</v>
      </c>
      <c r="H24" s="184" t="s">
        <v>365</v>
      </c>
      <c r="I24" s="219"/>
      <c r="J24" s="252"/>
      <c r="K24" s="210">
        <f t="shared" si="0"/>
        <v>26000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48">
      <c r="A25" s="195"/>
      <c r="B25" s="207" t="s">
        <v>396</v>
      </c>
      <c r="C25" s="184" t="s">
        <v>397</v>
      </c>
      <c r="D25" s="218">
        <v>53400</v>
      </c>
      <c r="E25" s="253" t="s">
        <v>398</v>
      </c>
      <c r="F25" s="219">
        <v>53400</v>
      </c>
      <c r="G25" s="184" t="s">
        <v>399</v>
      </c>
      <c r="H25" s="184" t="s">
        <v>365</v>
      </c>
      <c r="I25" s="219">
        <v>39600</v>
      </c>
      <c r="J25" s="252" t="s">
        <v>400</v>
      </c>
      <c r="K25" s="210">
        <f t="shared" si="0"/>
        <v>13800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63.75">
      <c r="A26" s="195"/>
      <c r="B26" s="207" t="s">
        <v>401</v>
      </c>
      <c r="C26" s="184" t="s">
        <v>402</v>
      </c>
      <c r="D26" s="218">
        <v>250</v>
      </c>
      <c r="E26" s="253" t="s">
        <v>403</v>
      </c>
      <c r="F26" s="219">
        <v>250</v>
      </c>
      <c r="G26" s="184" t="s">
        <v>404</v>
      </c>
      <c r="H26" s="184" t="s">
        <v>405</v>
      </c>
      <c r="I26" s="219">
        <v>250</v>
      </c>
      <c r="J26" s="252" t="s">
        <v>406</v>
      </c>
      <c r="K26" s="210">
        <f t="shared" si="0"/>
        <v>0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63.75">
      <c r="A27" s="195"/>
      <c r="B27" s="207" t="s">
        <v>407</v>
      </c>
      <c r="C27" s="184" t="s">
        <v>408</v>
      </c>
      <c r="D27" s="218">
        <v>220</v>
      </c>
      <c r="E27" s="253" t="s">
        <v>403</v>
      </c>
      <c r="F27" s="219">
        <v>220</v>
      </c>
      <c r="G27" s="184" t="s">
        <v>404</v>
      </c>
      <c r="H27" s="184" t="s">
        <v>405</v>
      </c>
      <c r="I27" s="219">
        <v>220</v>
      </c>
      <c r="J27" s="252" t="s">
        <v>406</v>
      </c>
      <c r="K27" s="210">
        <f t="shared" si="0"/>
        <v>0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31.5">
      <c r="A28" s="195"/>
      <c r="B28" s="207" t="s">
        <v>409</v>
      </c>
      <c r="C28" s="184" t="s">
        <v>410</v>
      </c>
      <c r="D28" s="218">
        <v>250</v>
      </c>
      <c r="E28" s="253" t="s">
        <v>403</v>
      </c>
      <c r="F28" s="219">
        <v>250</v>
      </c>
      <c r="G28" s="184" t="s">
        <v>404</v>
      </c>
      <c r="H28" s="184" t="s">
        <v>405</v>
      </c>
      <c r="I28" s="219">
        <v>250</v>
      </c>
      <c r="J28" s="258" t="s">
        <v>406</v>
      </c>
      <c r="K28" s="210">
        <f t="shared" si="0"/>
        <v>0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31.5">
      <c r="A29" s="195"/>
      <c r="B29" s="207" t="s">
        <v>411</v>
      </c>
      <c r="C29" s="184" t="s">
        <v>412</v>
      </c>
      <c r="D29" s="218">
        <v>250</v>
      </c>
      <c r="E29" s="253" t="s">
        <v>403</v>
      </c>
      <c r="F29" s="219">
        <v>250</v>
      </c>
      <c r="G29" s="184" t="s">
        <v>404</v>
      </c>
      <c r="H29" s="184" t="s">
        <v>405</v>
      </c>
      <c r="I29" s="219">
        <v>250</v>
      </c>
      <c r="J29" s="252" t="s">
        <v>406</v>
      </c>
      <c r="K29" s="210">
        <f t="shared" si="0"/>
        <v>0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31.5">
      <c r="A30" s="195"/>
      <c r="B30" s="207" t="s">
        <v>413</v>
      </c>
      <c r="C30" s="184" t="s">
        <v>414</v>
      </c>
      <c r="D30" s="218">
        <v>300</v>
      </c>
      <c r="E30" s="253" t="s">
        <v>403</v>
      </c>
      <c r="F30" s="219">
        <v>300</v>
      </c>
      <c r="G30" s="184" t="s">
        <v>404</v>
      </c>
      <c r="H30" s="184" t="s">
        <v>405</v>
      </c>
      <c r="I30" s="219">
        <v>300</v>
      </c>
      <c r="J30" s="252" t="s">
        <v>406</v>
      </c>
      <c r="K30" s="210">
        <f t="shared" si="0"/>
        <v>0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31.5">
      <c r="A31" s="195"/>
      <c r="B31" s="207" t="s">
        <v>415</v>
      </c>
      <c r="C31" s="259" t="s">
        <v>416</v>
      </c>
      <c r="D31" s="218">
        <v>202</v>
      </c>
      <c r="E31" s="253" t="s">
        <v>403</v>
      </c>
      <c r="F31" s="219">
        <v>202</v>
      </c>
      <c r="G31" s="260" t="s">
        <v>404</v>
      </c>
      <c r="H31" s="184" t="s">
        <v>405</v>
      </c>
      <c r="I31" s="219">
        <v>202</v>
      </c>
      <c r="J31" s="252" t="s">
        <v>406</v>
      </c>
      <c r="K31" s="210">
        <f t="shared" si="0"/>
        <v>0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31.5">
      <c r="A32" s="195"/>
      <c r="B32" s="207" t="s">
        <v>417</v>
      </c>
      <c r="C32" s="184" t="s">
        <v>240</v>
      </c>
      <c r="D32" s="218">
        <v>3000</v>
      </c>
      <c r="E32" s="253" t="s">
        <v>418</v>
      </c>
      <c r="F32" s="219">
        <v>3000</v>
      </c>
      <c r="G32" s="184" t="s">
        <v>419</v>
      </c>
      <c r="H32" s="184" t="s">
        <v>534</v>
      </c>
      <c r="I32" s="219"/>
      <c r="J32" s="252"/>
      <c r="K32" s="210">
        <f t="shared" si="0"/>
        <v>3000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31.5">
      <c r="A33" s="195"/>
      <c r="B33" s="207" t="s">
        <v>420</v>
      </c>
      <c r="C33" s="184" t="s">
        <v>245</v>
      </c>
      <c r="D33" s="218">
        <v>100000</v>
      </c>
      <c r="E33" s="253" t="s">
        <v>421</v>
      </c>
      <c r="F33" s="219">
        <v>100000</v>
      </c>
      <c r="G33" s="184" t="s">
        <v>422</v>
      </c>
      <c r="H33" s="184" t="s">
        <v>365</v>
      </c>
      <c r="I33" s="219">
        <v>82500</v>
      </c>
      <c r="J33" s="252" t="s">
        <v>423</v>
      </c>
      <c r="K33" s="210">
        <f t="shared" si="0"/>
        <v>17500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48">
      <c r="A34" s="195"/>
      <c r="B34" s="207" t="s">
        <v>424</v>
      </c>
      <c r="C34" s="184" t="s">
        <v>246</v>
      </c>
      <c r="D34" s="218">
        <v>110000</v>
      </c>
      <c r="E34" s="253" t="s">
        <v>535</v>
      </c>
      <c r="F34" s="219">
        <v>110000</v>
      </c>
      <c r="G34" s="184" t="s">
        <v>425</v>
      </c>
      <c r="H34" s="184" t="s">
        <v>426</v>
      </c>
      <c r="I34" s="219">
        <v>60000</v>
      </c>
      <c r="J34" s="252" t="s">
        <v>427</v>
      </c>
      <c r="K34" s="210">
        <f t="shared" si="0"/>
        <v>50000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31.5">
      <c r="A35" s="195"/>
      <c r="B35" s="207" t="s">
        <v>428</v>
      </c>
      <c r="C35" s="184" t="s">
        <v>247</v>
      </c>
      <c r="D35" s="218">
        <v>68000</v>
      </c>
      <c r="E35" s="253" t="s">
        <v>538</v>
      </c>
      <c r="F35" s="219">
        <v>68000</v>
      </c>
      <c r="G35" s="184" t="s">
        <v>536</v>
      </c>
      <c r="H35" s="184" t="s">
        <v>537</v>
      </c>
      <c r="I35" s="219">
        <v>55449.65</v>
      </c>
      <c r="J35" s="252" t="s">
        <v>429</v>
      </c>
      <c r="K35" s="210">
        <f t="shared" si="0"/>
        <v>12550.349999999999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48">
      <c r="A36" s="195"/>
      <c r="B36" s="207" t="s">
        <v>430</v>
      </c>
      <c r="C36" s="184" t="s">
        <v>431</v>
      </c>
      <c r="D36" s="218">
        <v>530000</v>
      </c>
      <c r="E36" s="253" t="s">
        <v>432</v>
      </c>
      <c r="F36" s="219">
        <v>530000</v>
      </c>
      <c r="G36" s="184" t="s">
        <v>433</v>
      </c>
      <c r="H36" s="184" t="s">
        <v>365</v>
      </c>
      <c r="I36" s="219">
        <v>411000</v>
      </c>
      <c r="J36" s="252" t="s">
        <v>434</v>
      </c>
      <c r="K36" s="210">
        <f t="shared" si="0"/>
        <v>119000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31.5">
      <c r="A37" s="195"/>
      <c r="B37" s="207" t="s">
        <v>435</v>
      </c>
      <c r="C37" s="184" t="s">
        <v>436</v>
      </c>
      <c r="D37" s="218">
        <v>388000</v>
      </c>
      <c r="E37" s="253" t="s">
        <v>437</v>
      </c>
      <c r="F37" s="219">
        <v>388000</v>
      </c>
      <c r="G37" s="184" t="s">
        <v>438</v>
      </c>
      <c r="H37" s="184" t="s">
        <v>365</v>
      </c>
      <c r="I37" s="219">
        <v>305000</v>
      </c>
      <c r="J37" s="252" t="s">
        <v>439</v>
      </c>
      <c r="K37" s="210">
        <f t="shared" si="0"/>
        <v>83000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31.5">
      <c r="A38" s="195"/>
      <c r="B38" s="207" t="s">
        <v>440</v>
      </c>
      <c r="C38" s="184" t="s">
        <v>276</v>
      </c>
      <c r="D38" s="221">
        <v>565.3</v>
      </c>
      <c r="E38" s="253" t="s">
        <v>441</v>
      </c>
      <c r="F38" s="219">
        <v>565.3</v>
      </c>
      <c r="G38" s="303" t="s">
        <v>539</v>
      </c>
      <c r="H38" s="304"/>
      <c r="I38" s="219">
        <v>565.3</v>
      </c>
      <c r="J38" s="252" t="s">
        <v>539</v>
      </c>
      <c r="K38" s="210">
        <f t="shared" si="0"/>
        <v>0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31.5">
      <c r="A39" s="195"/>
      <c r="B39" s="207" t="s">
        <v>442</v>
      </c>
      <c r="C39" s="184" t="s">
        <v>443</v>
      </c>
      <c r="D39" s="221">
        <v>52000</v>
      </c>
      <c r="E39" s="253" t="s">
        <v>444</v>
      </c>
      <c r="F39" s="219">
        <v>52000</v>
      </c>
      <c r="G39" s="184" t="s">
        <v>445</v>
      </c>
      <c r="H39" s="184" t="s">
        <v>365</v>
      </c>
      <c r="I39" s="219">
        <v>41600</v>
      </c>
      <c r="J39" s="252" t="s">
        <v>446</v>
      </c>
      <c r="K39" s="210">
        <f t="shared" si="0"/>
        <v>10400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31.5">
      <c r="A40" s="195"/>
      <c r="B40" s="207" t="s">
        <v>447</v>
      </c>
      <c r="C40" s="184" t="s">
        <v>279</v>
      </c>
      <c r="D40" s="221">
        <v>60000</v>
      </c>
      <c r="E40" s="253" t="s">
        <v>448</v>
      </c>
      <c r="F40" s="219">
        <v>60000</v>
      </c>
      <c r="G40" s="184" t="s">
        <v>449</v>
      </c>
      <c r="H40" s="184" t="s">
        <v>365</v>
      </c>
      <c r="I40" s="219">
        <v>55000</v>
      </c>
      <c r="J40" s="252" t="s">
        <v>450</v>
      </c>
      <c r="K40" s="210">
        <f t="shared" si="0"/>
        <v>5000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48">
      <c r="A41" s="195"/>
      <c r="B41" s="207" t="s">
        <v>451</v>
      </c>
      <c r="C41" s="184" t="s">
        <v>452</v>
      </c>
      <c r="D41" s="221">
        <v>37500</v>
      </c>
      <c r="E41" s="253" t="s">
        <v>453</v>
      </c>
      <c r="F41" s="219">
        <v>37500</v>
      </c>
      <c r="G41" s="184" t="s">
        <v>454</v>
      </c>
      <c r="H41" s="184" t="s">
        <v>365</v>
      </c>
      <c r="I41" s="219">
        <v>22000</v>
      </c>
      <c r="J41" s="252" t="s">
        <v>455</v>
      </c>
      <c r="K41" s="210">
        <f t="shared" si="0"/>
        <v>15500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48">
      <c r="A42" s="222"/>
      <c r="B42" s="220" t="s">
        <v>456</v>
      </c>
      <c r="C42" s="184" t="s">
        <v>281</v>
      </c>
      <c r="D42" s="221">
        <v>128600</v>
      </c>
      <c r="E42" s="253" t="s">
        <v>457</v>
      </c>
      <c r="F42" s="219">
        <v>128600</v>
      </c>
      <c r="G42" s="184" t="s">
        <v>458</v>
      </c>
      <c r="H42" s="184" t="s">
        <v>365</v>
      </c>
      <c r="I42" s="219">
        <v>64500</v>
      </c>
      <c r="J42" s="252" t="s">
        <v>459</v>
      </c>
      <c r="K42" s="210">
        <f t="shared" si="0"/>
        <v>64100</v>
      </c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</row>
    <row r="43" spans="1:26" ht="31.5">
      <c r="A43" s="222"/>
      <c r="B43" s="220" t="s">
        <v>460</v>
      </c>
      <c r="C43" s="184" t="s">
        <v>282</v>
      </c>
      <c r="D43" s="221">
        <v>81000</v>
      </c>
      <c r="E43" s="253" t="s">
        <v>461</v>
      </c>
      <c r="F43" s="219">
        <v>81000</v>
      </c>
      <c r="G43" s="184" t="s">
        <v>462</v>
      </c>
      <c r="H43" s="184" t="s">
        <v>365</v>
      </c>
      <c r="I43" s="219">
        <v>71000</v>
      </c>
      <c r="J43" s="252" t="s">
        <v>463</v>
      </c>
      <c r="K43" s="210">
        <f t="shared" si="0"/>
        <v>10000</v>
      </c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</row>
    <row r="44" spans="1:26" ht="48">
      <c r="A44" s="223"/>
      <c r="B44" s="224" t="s">
        <v>464</v>
      </c>
      <c r="C44" s="225" t="s">
        <v>465</v>
      </c>
      <c r="D44" s="226">
        <v>30000</v>
      </c>
      <c r="E44" s="214" t="s">
        <v>466</v>
      </c>
      <c r="F44" s="227">
        <v>30000</v>
      </c>
      <c r="G44" s="225" t="s">
        <v>467</v>
      </c>
      <c r="H44" s="225" t="s">
        <v>540</v>
      </c>
      <c r="I44" s="227">
        <v>30000</v>
      </c>
      <c r="J44" s="213" t="s">
        <v>468</v>
      </c>
      <c r="K44" s="210">
        <f t="shared" si="0"/>
        <v>0</v>
      </c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</row>
    <row r="45" spans="1:26" ht="48">
      <c r="A45" s="223"/>
      <c r="B45" s="224" t="s">
        <v>464</v>
      </c>
      <c r="C45" s="225" t="s">
        <v>465</v>
      </c>
      <c r="D45" s="226">
        <v>143600</v>
      </c>
      <c r="E45" s="214" t="s">
        <v>541</v>
      </c>
      <c r="F45" s="227">
        <v>143600</v>
      </c>
      <c r="G45" s="225" t="s">
        <v>469</v>
      </c>
      <c r="H45" s="225" t="s">
        <v>365</v>
      </c>
      <c r="I45" s="227"/>
      <c r="J45" s="213"/>
      <c r="K45" s="210">
        <f t="shared" si="0"/>
        <v>143600</v>
      </c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</row>
    <row r="46" spans="1:26" ht="31.5">
      <c r="A46" s="222"/>
      <c r="B46" s="220" t="s">
        <v>470</v>
      </c>
      <c r="C46" s="184" t="s">
        <v>285</v>
      </c>
      <c r="D46" s="221">
        <v>120000</v>
      </c>
      <c r="E46" s="253" t="s">
        <v>471</v>
      </c>
      <c r="F46" s="219">
        <v>120000</v>
      </c>
      <c r="G46" s="184" t="s">
        <v>472</v>
      </c>
      <c r="H46" s="184" t="s">
        <v>365</v>
      </c>
      <c r="I46" s="219">
        <v>120000</v>
      </c>
      <c r="J46" s="252" t="s">
        <v>473</v>
      </c>
      <c r="K46" s="210">
        <f t="shared" si="0"/>
        <v>0</v>
      </c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</row>
    <row r="47" spans="1:26" ht="48">
      <c r="A47" s="222"/>
      <c r="B47" s="220" t="s">
        <v>474</v>
      </c>
      <c r="C47" s="184" t="s">
        <v>475</v>
      </c>
      <c r="D47" s="221">
        <v>141750</v>
      </c>
      <c r="E47" s="253" t="s">
        <v>542</v>
      </c>
      <c r="F47" s="219">
        <v>141750</v>
      </c>
      <c r="G47" s="184" t="s">
        <v>476</v>
      </c>
      <c r="H47" s="184" t="s">
        <v>365</v>
      </c>
      <c r="I47" s="219">
        <v>103500</v>
      </c>
      <c r="J47" s="252" t="s">
        <v>477</v>
      </c>
      <c r="K47" s="210">
        <f t="shared" si="0"/>
        <v>38250</v>
      </c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</row>
    <row r="48" spans="1:26" ht="31.5">
      <c r="A48" s="222"/>
      <c r="B48" s="220" t="s">
        <v>478</v>
      </c>
      <c r="C48" s="184" t="s">
        <v>479</v>
      </c>
      <c r="D48" s="221">
        <v>108000</v>
      </c>
      <c r="E48" s="253" t="s">
        <v>480</v>
      </c>
      <c r="F48" s="219">
        <v>108000</v>
      </c>
      <c r="G48" s="184" t="s">
        <v>481</v>
      </c>
      <c r="H48" s="184" t="s">
        <v>365</v>
      </c>
      <c r="I48" s="219">
        <v>98000</v>
      </c>
      <c r="J48" s="252" t="s">
        <v>482</v>
      </c>
      <c r="K48" s="210">
        <f t="shared" si="0"/>
        <v>10000</v>
      </c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</row>
    <row r="49" spans="1:26" ht="31.5">
      <c r="A49" s="222"/>
      <c r="B49" s="220" t="s">
        <v>483</v>
      </c>
      <c r="C49" s="184" t="s">
        <v>208</v>
      </c>
      <c r="D49" s="221">
        <v>103500</v>
      </c>
      <c r="E49" s="253" t="s">
        <v>484</v>
      </c>
      <c r="F49" s="219">
        <v>103500</v>
      </c>
      <c r="G49" s="184" t="s">
        <v>485</v>
      </c>
      <c r="H49" s="184" t="s">
        <v>365</v>
      </c>
      <c r="I49" s="219">
        <v>95500</v>
      </c>
      <c r="J49" s="252" t="s">
        <v>486</v>
      </c>
      <c r="K49" s="210">
        <f t="shared" si="0"/>
        <v>8000</v>
      </c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</row>
    <row r="50" spans="1:26" ht="31.5">
      <c r="A50" s="222"/>
      <c r="B50" s="220" t="s">
        <v>487</v>
      </c>
      <c r="C50" s="184" t="s">
        <v>292</v>
      </c>
      <c r="D50" s="221">
        <v>104850</v>
      </c>
      <c r="E50" s="253" t="s">
        <v>488</v>
      </c>
      <c r="F50" s="219">
        <v>104850</v>
      </c>
      <c r="G50" s="184" t="s">
        <v>364</v>
      </c>
      <c r="H50" s="184" t="s">
        <v>365</v>
      </c>
      <c r="I50" s="219">
        <v>88000</v>
      </c>
      <c r="J50" s="252" t="s">
        <v>489</v>
      </c>
      <c r="K50" s="210">
        <f t="shared" si="0"/>
        <v>16850</v>
      </c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</row>
    <row r="51" spans="1:26" ht="31.5">
      <c r="A51" s="222"/>
      <c r="B51" s="220" t="s">
        <v>490</v>
      </c>
      <c r="C51" s="184" t="s">
        <v>294</v>
      </c>
      <c r="D51" s="226">
        <v>128000</v>
      </c>
      <c r="E51" s="214" t="s">
        <v>491</v>
      </c>
      <c r="F51" s="227">
        <v>128000</v>
      </c>
      <c r="G51" s="184" t="s">
        <v>492</v>
      </c>
      <c r="H51" s="184" t="s">
        <v>365</v>
      </c>
      <c r="I51" s="219">
        <v>83000</v>
      </c>
      <c r="J51" s="252" t="s">
        <v>493</v>
      </c>
      <c r="K51" s="210">
        <f t="shared" si="0"/>
        <v>45000</v>
      </c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</row>
    <row r="52" spans="1:26" ht="48">
      <c r="A52" s="222"/>
      <c r="B52" s="220" t="s">
        <v>494</v>
      </c>
      <c r="C52" s="184" t="s">
        <v>495</v>
      </c>
      <c r="D52" s="226">
        <v>135400</v>
      </c>
      <c r="E52" s="214" t="s">
        <v>496</v>
      </c>
      <c r="F52" s="227">
        <v>135400</v>
      </c>
      <c r="G52" s="184" t="s">
        <v>497</v>
      </c>
      <c r="H52" s="184" t="s">
        <v>365</v>
      </c>
      <c r="I52" s="219">
        <v>125000</v>
      </c>
      <c r="J52" s="252" t="s">
        <v>498</v>
      </c>
      <c r="K52" s="210">
        <f t="shared" si="0"/>
        <v>10400</v>
      </c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</row>
    <row r="53" spans="1:26" ht="31.5">
      <c r="A53" s="222"/>
      <c r="B53" s="220" t="s">
        <v>499</v>
      </c>
      <c r="C53" s="184" t="s">
        <v>300</v>
      </c>
      <c r="D53" s="221">
        <v>113400</v>
      </c>
      <c r="E53" s="253" t="s">
        <v>500</v>
      </c>
      <c r="F53" s="219">
        <v>113400</v>
      </c>
      <c r="G53" s="184" t="s">
        <v>501</v>
      </c>
      <c r="H53" s="184" t="s">
        <v>365</v>
      </c>
      <c r="I53" s="219">
        <v>100000</v>
      </c>
      <c r="J53" s="252" t="s">
        <v>502</v>
      </c>
      <c r="K53" s="210">
        <f t="shared" si="0"/>
        <v>13400</v>
      </c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</row>
    <row r="54" spans="1:26" ht="31.5">
      <c r="A54" s="222"/>
      <c r="B54" s="220" t="s">
        <v>503</v>
      </c>
      <c r="C54" s="184" t="s">
        <v>303</v>
      </c>
      <c r="D54" s="221">
        <v>117900</v>
      </c>
      <c r="E54" s="253" t="s">
        <v>504</v>
      </c>
      <c r="F54" s="219">
        <v>117900</v>
      </c>
      <c r="G54" s="184" t="s">
        <v>505</v>
      </c>
      <c r="H54" s="184" t="s">
        <v>365</v>
      </c>
      <c r="I54" s="219">
        <v>100000</v>
      </c>
      <c r="J54" s="252" t="s">
        <v>506</v>
      </c>
      <c r="K54" s="210">
        <f t="shared" si="0"/>
        <v>17900</v>
      </c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</row>
    <row r="55" spans="1:26" ht="31.5">
      <c r="A55" s="222"/>
      <c r="B55" s="220" t="s">
        <v>507</v>
      </c>
      <c r="C55" s="184" t="s">
        <v>305</v>
      </c>
      <c r="D55" s="221">
        <v>119700</v>
      </c>
      <c r="E55" s="253" t="s">
        <v>508</v>
      </c>
      <c r="F55" s="219">
        <v>119700</v>
      </c>
      <c r="G55" s="184" t="s">
        <v>509</v>
      </c>
      <c r="H55" s="184" t="s">
        <v>365</v>
      </c>
      <c r="I55" s="219">
        <v>107500</v>
      </c>
      <c r="J55" s="252" t="s">
        <v>510</v>
      </c>
      <c r="K55" s="210">
        <f t="shared" si="0"/>
        <v>12200</v>
      </c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</row>
    <row r="56" spans="1:26" ht="31.5">
      <c r="A56" s="222"/>
      <c r="B56" s="220" t="s">
        <v>511</v>
      </c>
      <c r="C56" s="184" t="s">
        <v>309</v>
      </c>
      <c r="D56" s="221">
        <v>13600</v>
      </c>
      <c r="E56" s="253" t="s">
        <v>512</v>
      </c>
      <c r="F56" s="219">
        <v>13600</v>
      </c>
      <c r="G56" s="184" t="s">
        <v>543</v>
      </c>
      <c r="H56" s="184" t="s">
        <v>365</v>
      </c>
      <c r="I56" s="219">
        <v>13600</v>
      </c>
      <c r="J56" s="252" t="s">
        <v>513</v>
      </c>
      <c r="K56" s="210">
        <f t="shared" si="0"/>
        <v>0</v>
      </c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</row>
    <row r="57" spans="1:26" ht="63.75">
      <c r="A57" s="222"/>
      <c r="B57" s="220" t="s">
        <v>514</v>
      </c>
      <c r="C57" s="184" t="s">
        <v>515</v>
      </c>
      <c r="D57" s="221">
        <v>305550</v>
      </c>
      <c r="E57" s="253" t="s">
        <v>457</v>
      </c>
      <c r="F57" s="219">
        <v>305550</v>
      </c>
      <c r="G57" s="184" t="s">
        <v>516</v>
      </c>
      <c r="H57" s="184" t="s">
        <v>365</v>
      </c>
      <c r="I57" s="219">
        <v>280000</v>
      </c>
      <c r="J57" s="252" t="s">
        <v>517</v>
      </c>
      <c r="K57" s="210">
        <f t="shared" si="0"/>
        <v>25550</v>
      </c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</row>
    <row r="58" spans="1:26" ht="15.75" thickBot="1">
      <c r="A58" s="229"/>
      <c r="B58" s="230"/>
      <c r="C58" s="231"/>
      <c r="D58" s="232"/>
      <c r="E58" s="233"/>
      <c r="F58" s="234"/>
      <c r="G58" s="235"/>
      <c r="H58" s="235"/>
      <c r="I58" s="236"/>
      <c r="J58" s="237"/>
      <c r="K58" s="238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</row>
    <row r="59" spans="1:26" ht="15.75" thickBot="1">
      <c r="A59" s="229"/>
      <c r="B59" s="297" t="s">
        <v>518</v>
      </c>
      <c r="C59" s="298"/>
      <c r="D59" s="240">
        <f>SUM(D11:D57)</f>
        <v>4334017.58</v>
      </c>
      <c r="E59" s="241"/>
      <c r="F59" s="242">
        <f>SUM(F11:F57)</f>
        <v>4334017.58</v>
      </c>
      <c r="G59" s="241"/>
      <c r="H59" s="243"/>
      <c r="I59" s="244">
        <f>SUM(I11:I58)</f>
        <v>3383158</v>
      </c>
      <c r="J59" s="241"/>
      <c r="K59" s="244">
        <f>SUM(K11:K58)</f>
        <v>950859.58</v>
      </c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</row>
    <row r="60" spans="1:26" ht="15">
      <c r="A60" s="186"/>
      <c r="B60" s="186"/>
      <c r="C60" s="186"/>
      <c r="D60" s="187"/>
      <c r="E60" s="186"/>
      <c r="F60" s="187"/>
      <c r="G60" s="186"/>
      <c r="H60" s="186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</row>
    <row r="61" spans="1:26" ht="15">
      <c r="A61" s="186"/>
      <c r="B61" s="186"/>
      <c r="C61" s="186"/>
      <c r="D61" s="187"/>
      <c r="E61" s="186"/>
      <c r="F61" s="187"/>
      <c r="G61" s="186"/>
      <c r="H61" s="186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</row>
    <row r="62" spans="1:26" s="249" customFormat="1" ht="18.75">
      <c r="A62" s="245"/>
      <c r="B62" s="245"/>
      <c r="C62" s="245"/>
      <c r="D62" s="246"/>
      <c r="E62" s="245"/>
      <c r="F62" s="246"/>
      <c r="G62" s="247" t="s">
        <v>332</v>
      </c>
      <c r="H62" s="245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</row>
    <row r="63" spans="1:26" s="249" customFormat="1" ht="18.75">
      <c r="A63" s="245"/>
      <c r="B63" s="245"/>
      <c r="C63" s="245"/>
      <c r="D63" s="246"/>
      <c r="E63" s="245"/>
      <c r="F63" s="246"/>
      <c r="G63" s="250" t="s">
        <v>522</v>
      </c>
      <c r="H63" s="245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</row>
    <row r="64" spans="1:26" s="249" customFormat="1" ht="18.75">
      <c r="A64" s="245"/>
      <c r="B64" s="245"/>
      <c r="C64" s="245"/>
      <c r="D64" s="246"/>
      <c r="E64" s="245"/>
      <c r="F64" s="246"/>
      <c r="G64" s="251" t="s">
        <v>521</v>
      </c>
      <c r="H64" s="245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</row>
    <row r="65" spans="1:26" s="249" customFormat="1" ht="18.75">
      <c r="A65" s="245"/>
      <c r="B65" s="245"/>
      <c r="C65" s="245"/>
      <c r="D65" s="246"/>
      <c r="E65" s="245"/>
      <c r="F65" s="246"/>
      <c r="G65" s="192"/>
      <c r="H65" s="245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</row>
    <row r="66" spans="1:26" s="249" customFormat="1" ht="18.75">
      <c r="A66" s="245"/>
      <c r="B66" s="245"/>
      <c r="C66" s="245"/>
      <c r="D66" s="246"/>
      <c r="E66" s="245"/>
      <c r="F66" s="246"/>
      <c r="G66" s="247" t="s">
        <v>523</v>
      </c>
      <c r="H66" s="245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</row>
    <row r="67" spans="1:26" s="249" customFormat="1" ht="18.75">
      <c r="A67" s="245"/>
      <c r="B67" s="245"/>
      <c r="C67" s="245"/>
      <c r="D67" s="246"/>
      <c r="E67" s="245"/>
      <c r="F67" s="246"/>
      <c r="G67" s="193"/>
      <c r="H67" s="245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</row>
    <row r="68" spans="1:26" ht="15">
      <c r="A68" s="186"/>
      <c r="B68" s="186"/>
      <c r="C68" s="186"/>
      <c r="D68" s="187"/>
      <c r="E68" s="186"/>
      <c r="F68" s="187"/>
      <c r="G68" s="186"/>
      <c r="H68" s="186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5">
      <c r="A69" s="186"/>
      <c r="B69" s="186"/>
      <c r="C69" s="186"/>
      <c r="D69" s="187"/>
      <c r="E69" s="186"/>
      <c r="F69" s="187"/>
      <c r="G69" s="186"/>
      <c r="H69" s="186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</row>
    <row r="70" spans="1:26" ht="15">
      <c r="A70" s="186"/>
      <c r="B70" s="186"/>
      <c r="C70" s="186"/>
      <c r="D70" s="187"/>
      <c r="E70" s="186"/>
      <c r="F70" s="187"/>
      <c r="G70" s="186"/>
      <c r="H70" s="186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</row>
    <row r="71" spans="1:26" ht="15">
      <c r="A71" s="186"/>
      <c r="B71" s="186"/>
      <c r="C71" s="186"/>
      <c r="D71" s="187"/>
      <c r="E71" s="186"/>
      <c r="F71" s="187"/>
      <c r="G71" s="186"/>
      <c r="H71" s="186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</row>
    <row r="72" spans="1:26" ht="15">
      <c r="A72" s="186"/>
      <c r="B72" s="186"/>
      <c r="C72" s="186"/>
      <c r="D72" s="187"/>
      <c r="E72" s="186"/>
      <c r="F72" s="187"/>
      <c r="G72" s="186"/>
      <c r="H72" s="186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</row>
    <row r="73" spans="1:26" ht="15">
      <c r="A73" s="186"/>
      <c r="B73" s="186"/>
      <c r="C73" s="186"/>
      <c r="D73" s="187"/>
      <c r="E73" s="186"/>
      <c r="F73" s="187"/>
      <c r="G73" s="186"/>
      <c r="H73" s="186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</row>
    <row r="74" spans="1:26" ht="15">
      <c r="A74" s="186"/>
      <c r="B74" s="186"/>
      <c r="C74" s="186"/>
      <c r="D74" s="187"/>
      <c r="E74" s="186"/>
      <c r="F74" s="187"/>
      <c r="G74" s="186"/>
      <c r="H74" s="186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</row>
    <row r="75" spans="1:26" ht="15">
      <c r="A75" s="186"/>
      <c r="B75" s="186"/>
      <c r="C75" s="186"/>
      <c r="D75" s="187"/>
      <c r="E75" s="186"/>
      <c r="F75" s="187"/>
      <c r="G75" s="186"/>
      <c r="H75" s="186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</row>
    <row r="76" spans="1:26" ht="15">
      <c r="A76" s="186"/>
      <c r="B76" s="186"/>
      <c r="C76" s="186"/>
      <c r="D76" s="187"/>
      <c r="E76" s="186"/>
      <c r="F76" s="187"/>
      <c r="G76" s="186"/>
      <c r="H76" s="186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</row>
    <row r="77" spans="1:26" ht="15">
      <c r="A77" s="186"/>
      <c r="B77" s="186"/>
      <c r="C77" s="186"/>
      <c r="D77" s="187"/>
      <c r="E77" s="186"/>
      <c r="F77" s="187"/>
      <c r="G77" s="186"/>
      <c r="H77" s="186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</row>
    <row r="78" spans="1:26" ht="15">
      <c r="A78" s="186"/>
      <c r="B78" s="186"/>
      <c r="C78" s="186"/>
      <c r="D78" s="187"/>
      <c r="E78" s="186"/>
      <c r="F78" s="187"/>
      <c r="G78" s="186"/>
      <c r="H78" s="186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</row>
    <row r="79" spans="1:26" ht="15">
      <c r="A79" s="186"/>
      <c r="B79" s="186"/>
      <c r="C79" s="186"/>
      <c r="D79" s="187"/>
      <c r="E79" s="186"/>
      <c r="F79" s="187"/>
      <c r="G79" s="186"/>
      <c r="H79" s="186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</row>
    <row r="80" spans="1:26" ht="15">
      <c r="A80" s="186"/>
      <c r="B80" s="186"/>
      <c r="C80" s="186"/>
      <c r="D80" s="187"/>
      <c r="E80" s="186"/>
      <c r="F80" s="187"/>
      <c r="G80" s="186"/>
      <c r="H80" s="186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</row>
    <row r="81" spans="1:26" ht="15">
      <c r="A81" s="186"/>
      <c r="B81" s="186"/>
      <c r="C81" s="186"/>
      <c r="D81" s="187"/>
      <c r="E81" s="186"/>
      <c r="F81" s="187"/>
      <c r="G81" s="186"/>
      <c r="H81" s="186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</row>
    <row r="82" spans="1:26" ht="15">
      <c r="A82" s="186"/>
      <c r="B82" s="186"/>
      <c r="C82" s="186"/>
      <c r="D82" s="187"/>
      <c r="E82" s="186"/>
      <c r="F82" s="187"/>
      <c r="G82" s="186"/>
      <c r="H82" s="186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</row>
    <row r="83" spans="1:26" ht="15">
      <c r="A83" s="186"/>
      <c r="B83" s="186"/>
      <c r="C83" s="186"/>
      <c r="D83" s="187"/>
      <c r="E83" s="186"/>
      <c r="F83" s="187"/>
      <c r="G83" s="186"/>
      <c r="H83" s="186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</row>
    <row r="84" spans="1:26" ht="15">
      <c r="A84" s="186"/>
      <c r="B84" s="186"/>
      <c r="C84" s="186"/>
      <c r="D84" s="187"/>
      <c r="E84" s="186"/>
      <c r="F84" s="187"/>
      <c r="G84" s="186"/>
      <c r="H84" s="186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</row>
    <row r="85" spans="1:26" ht="15">
      <c r="A85" s="186"/>
      <c r="B85" s="186"/>
      <c r="C85" s="186"/>
      <c r="D85" s="187"/>
      <c r="E85" s="186"/>
      <c r="F85" s="187"/>
      <c r="G85" s="186"/>
      <c r="H85" s="186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</row>
    <row r="86" spans="1:26" ht="15">
      <c r="A86" s="186"/>
      <c r="B86" s="186"/>
      <c r="C86" s="186"/>
      <c r="D86" s="187"/>
      <c r="E86" s="186"/>
      <c r="F86" s="187"/>
      <c r="G86" s="186"/>
      <c r="H86" s="186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</row>
    <row r="87" spans="1:26" ht="15">
      <c r="A87" s="186"/>
      <c r="B87" s="186"/>
      <c r="C87" s="186"/>
      <c r="D87" s="187"/>
      <c r="E87" s="186"/>
      <c r="F87" s="187"/>
      <c r="G87" s="186"/>
      <c r="H87" s="186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</row>
    <row r="88" spans="1:26" ht="15">
      <c r="A88" s="186"/>
      <c r="B88" s="186"/>
      <c r="C88" s="186"/>
      <c r="D88" s="187"/>
      <c r="E88" s="186"/>
      <c r="F88" s="187"/>
      <c r="G88" s="186"/>
      <c r="H88" s="186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</row>
    <row r="89" spans="1:26" ht="15">
      <c r="A89" s="186"/>
      <c r="B89" s="186"/>
      <c r="C89" s="186"/>
      <c r="D89" s="187"/>
      <c r="E89" s="186"/>
      <c r="F89" s="187"/>
      <c r="G89" s="186"/>
      <c r="H89" s="186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</row>
    <row r="90" spans="1:26" ht="15">
      <c r="A90" s="186"/>
      <c r="B90" s="186"/>
      <c r="C90" s="186"/>
      <c r="D90" s="187"/>
      <c r="E90" s="186"/>
      <c r="F90" s="187"/>
      <c r="G90" s="186"/>
      <c r="H90" s="186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</row>
    <row r="91" spans="1:26" ht="15">
      <c r="A91" s="186"/>
      <c r="B91" s="186"/>
      <c r="C91" s="186"/>
      <c r="D91" s="187"/>
      <c r="E91" s="186"/>
      <c r="F91" s="187"/>
      <c r="G91" s="186"/>
      <c r="H91" s="186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</row>
    <row r="92" spans="1:26" ht="15">
      <c r="A92" s="186"/>
      <c r="B92" s="186"/>
      <c r="C92" s="186"/>
      <c r="D92" s="187"/>
      <c r="E92" s="186"/>
      <c r="F92" s="187"/>
      <c r="G92" s="186"/>
      <c r="H92" s="186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</row>
    <row r="93" spans="1:26" ht="15">
      <c r="A93" s="186"/>
      <c r="B93" s="186"/>
      <c r="C93" s="186"/>
      <c r="D93" s="187"/>
      <c r="E93" s="186"/>
      <c r="F93" s="187"/>
      <c r="G93" s="186"/>
      <c r="H93" s="186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</row>
    <row r="94" spans="1:26" ht="15">
      <c r="A94" s="186"/>
      <c r="B94" s="186"/>
      <c r="C94" s="186"/>
      <c r="D94" s="187"/>
      <c r="E94" s="186"/>
      <c r="F94" s="187"/>
      <c r="G94" s="186"/>
      <c r="H94" s="186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</row>
    <row r="95" spans="1:26" ht="15">
      <c r="A95" s="186"/>
      <c r="B95" s="186"/>
      <c r="C95" s="186"/>
      <c r="D95" s="187"/>
      <c r="E95" s="186"/>
      <c r="F95" s="187"/>
      <c r="G95" s="186"/>
      <c r="H95" s="186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</row>
    <row r="96" spans="1:26" ht="15">
      <c r="A96" s="186"/>
      <c r="B96" s="186"/>
      <c r="C96" s="186"/>
      <c r="D96" s="187"/>
      <c r="E96" s="186"/>
      <c r="F96" s="187"/>
      <c r="G96" s="186"/>
      <c r="H96" s="186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</row>
    <row r="97" spans="1:26" ht="15">
      <c r="A97" s="186"/>
      <c r="B97" s="186"/>
      <c r="C97" s="186"/>
      <c r="D97" s="187"/>
      <c r="E97" s="186"/>
      <c r="F97" s="187"/>
      <c r="G97" s="186"/>
      <c r="H97" s="186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</row>
    <row r="98" spans="1:26" ht="15">
      <c r="A98" s="186"/>
      <c r="B98" s="186"/>
      <c r="C98" s="186"/>
      <c r="D98" s="187"/>
      <c r="E98" s="186"/>
      <c r="F98" s="187"/>
      <c r="G98" s="186"/>
      <c r="H98" s="186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</row>
    <row r="99" spans="1:26" ht="15">
      <c r="A99" s="186"/>
      <c r="B99" s="186"/>
      <c r="C99" s="186"/>
      <c r="D99" s="187"/>
      <c r="E99" s="186"/>
      <c r="F99" s="187"/>
      <c r="G99" s="186"/>
      <c r="H99" s="186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</row>
    <row r="100" spans="1:26" ht="15">
      <c r="A100" s="186"/>
      <c r="B100" s="186"/>
      <c r="C100" s="186"/>
      <c r="D100" s="187"/>
      <c r="E100" s="186"/>
      <c r="F100" s="187"/>
      <c r="G100" s="186"/>
      <c r="H100" s="186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</row>
    <row r="101" spans="1:26" ht="15">
      <c r="A101" s="186"/>
      <c r="B101" s="186"/>
      <c r="C101" s="186"/>
      <c r="D101" s="187"/>
      <c r="E101" s="186"/>
      <c r="F101" s="187"/>
      <c r="G101" s="186"/>
      <c r="H101" s="186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</row>
    <row r="102" spans="1:26" ht="15">
      <c r="A102" s="186"/>
      <c r="B102" s="186"/>
      <c r="C102" s="186"/>
      <c r="D102" s="187"/>
      <c r="E102" s="186"/>
      <c r="F102" s="187"/>
      <c r="G102" s="186"/>
      <c r="H102" s="186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</row>
    <row r="103" spans="1:26" ht="15">
      <c r="A103" s="186"/>
      <c r="B103" s="186"/>
      <c r="C103" s="186"/>
      <c r="D103" s="187"/>
      <c r="E103" s="186"/>
      <c r="F103" s="187"/>
      <c r="G103" s="186"/>
      <c r="H103" s="186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</row>
    <row r="104" spans="1:26" ht="15">
      <c r="A104" s="186"/>
      <c r="B104" s="186"/>
      <c r="C104" s="186"/>
      <c r="D104" s="187"/>
      <c r="E104" s="186"/>
      <c r="F104" s="187"/>
      <c r="G104" s="186"/>
      <c r="H104" s="186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</row>
    <row r="105" spans="1:26" ht="15">
      <c r="A105" s="186"/>
      <c r="B105" s="186"/>
      <c r="C105" s="186"/>
      <c r="D105" s="187"/>
      <c r="E105" s="186"/>
      <c r="F105" s="187"/>
      <c r="G105" s="186"/>
      <c r="H105" s="186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</row>
    <row r="106" spans="1:26" ht="15">
      <c r="A106" s="186"/>
      <c r="B106" s="186"/>
      <c r="C106" s="186"/>
      <c r="D106" s="187"/>
      <c r="E106" s="186"/>
      <c r="F106" s="187"/>
      <c r="G106" s="186"/>
      <c r="H106" s="186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</row>
    <row r="107" spans="1:26" ht="15">
      <c r="A107" s="186"/>
      <c r="B107" s="186"/>
      <c r="C107" s="186"/>
      <c r="D107" s="187"/>
      <c r="E107" s="186"/>
      <c r="F107" s="187"/>
      <c r="G107" s="186"/>
      <c r="H107" s="186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</row>
    <row r="108" spans="1:26" ht="15">
      <c r="A108" s="186"/>
      <c r="B108" s="186"/>
      <c r="C108" s="186"/>
      <c r="D108" s="187"/>
      <c r="E108" s="186"/>
      <c r="F108" s="187"/>
      <c r="G108" s="186"/>
      <c r="H108" s="186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</row>
    <row r="109" spans="1:26" ht="15">
      <c r="A109" s="186"/>
      <c r="B109" s="186"/>
      <c r="C109" s="186"/>
      <c r="D109" s="187"/>
      <c r="E109" s="186"/>
      <c r="F109" s="187"/>
      <c r="G109" s="186"/>
      <c r="H109" s="186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</row>
    <row r="110" spans="1:26" ht="15">
      <c r="A110" s="186"/>
      <c r="B110" s="186"/>
      <c r="C110" s="186"/>
      <c r="D110" s="187"/>
      <c r="E110" s="186"/>
      <c r="F110" s="187"/>
      <c r="G110" s="186"/>
      <c r="H110" s="186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</row>
    <row r="111" spans="1:26" ht="15">
      <c r="A111" s="186"/>
      <c r="B111" s="186"/>
      <c r="C111" s="186"/>
      <c r="D111" s="187"/>
      <c r="E111" s="186"/>
      <c r="F111" s="187"/>
      <c r="G111" s="186"/>
      <c r="H111" s="186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</row>
    <row r="112" spans="1:26" ht="15">
      <c r="A112" s="186"/>
      <c r="B112" s="186"/>
      <c r="C112" s="186"/>
      <c r="D112" s="187"/>
      <c r="E112" s="186"/>
      <c r="F112" s="187"/>
      <c r="G112" s="186"/>
      <c r="H112" s="186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</row>
    <row r="113" spans="1:26" ht="15">
      <c r="A113" s="186"/>
      <c r="B113" s="186"/>
      <c r="C113" s="186"/>
      <c r="D113" s="187"/>
      <c r="E113" s="186"/>
      <c r="F113" s="187"/>
      <c r="G113" s="186"/>
      <c r="H113" s="186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</row>
    <row r="114" spans="1:26" ht="15">
      <c r="A114" s="186"/>
      <c r="B114" s="186"/>
      <c r="C114" s="186"/>
      <c r="D114" s="187"/>
      <c r="E114" s="186"/>
      <c r="F114" s="187"/>
      <c r="G114" s="186"/>
      <c r="H114" s="186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</row>
    <row r="115" spans="1:26" ht="15">
      <c r="A115" s="186"/>
      <c r="B115" s="186"/>
      <c r="C115" s="186"/>
      <c r="D115" s="187"/>
      <c r="E115" s="186"/>
      <c r="F115" s="187"/>
      <c r="G115" s="186"/>
      <c r="H115" s="186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</row>
    <row r="116" spans="1:26" ht="15">
      <c r="A116" s="186"/>
      <c r="B116" s="186"/>
      <c r="C116" s="186"/>
      <c r="D116" s="187"/>
      <c r="E116" s="186"/>
      <c r="F116" s="187"/>
      <c r="G116" s="186"/>
      <c r="H116" s="186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</row>
    <row r="117" spans="1:26" ht="15">
      <c r="A117" s="186"/>
      <c r="B117" s="186"/>
      <c r="C117" s="186"/>
      <c r="D117" s="187"/>
      <c r="E117" s="186"/>
      <c r="F117" s="187"/>
      <c r="G117" s="186"/>
      <c r="H117" s="186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</row>
    <row r="118" spans="1:26" ht="15">
      <c r="A118" s="186"/>
      <c r="B118" s="186"/>
      <c r="C118" s="186"/>
      <c r="D118" s="187"/>
      <c r="E118" s="186"/>
      <c r="F118" s="187"/>
      <c r="G118" s="186"/>
      <c r="H118" s="186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</row>
    <row r="119" spans="1:26" ht="15">
      <c r="A119" s="186"/>
      <c r="B119" s="186"/>
      <c r="C119" s="186"/>
      <c r="D119" s="187"/>
      <c r="E119" s="186"/>
      <c r="F119" s="187"/>
      <c r="G119" s="186"/>
      <c r="H119" s="186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</row>
    <row r="120" spans="1:26" ht="15">
      <c r="A120" s="186"/>
      <c r="B120" s="186"/>
      <c r="C120" s="186"/>
      <c r="D120" s="187"/>
      <c r="E120" s="186"/>
      <c r="F120" s="187"/>
      <c r="G120" s="186"/>
      <c r="H120" s="186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</row>
    <row r="121" spans="1:26" ht="15">
      <c r="A121" s="186"/>
      <c r="B121" s="186"/>
      <c r="C121" s="186"/>
      <c r="D121" s="187"/>
      <c r="E121" s="186"/>
      <c r="F121" s="187"/>
      <c r="G121" s="186"/>
      <c r="H121" s="186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</row>
    <row r="122" spans="1:26" ht="15">
      <c r="A122" s="186"/>
      <c r="B122" s="186"/>
      <c r="C122" s="186"/>
      <c r="D122" s="187"/>
      <c r="E122" s="186"/>
      <c r="F122" s="187"/>
      <c r="G122" s="186"/>
      <c r="H122" s="186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</row>
    <row r="123" spans="1:26" ht="15">
      <c r="A123" s="186"/>
      <c r="B123" s="186"/>
      <c r="C123" s="186"/>
      <c r="D123" s="187"/>
      <c r="E123" s="186"/>
      <c r="F123" s="187"/>
      <c r="G123" s="186"/>
      <c r="H123" s="186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</row>
    <row r="124" spans="1:26" ht="15">
      <c r="A124" s="186"/>
      <c r="B124" s="186"/>
      <c r="C124" s="186"/>
      <c r="D124" s="187"/>
      <c r="E124" s="186"/>
      <c r="F124" s="187"/>
      <c r="G124" s="186"/>
      <c r="H124" s="186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</row>
    <row r="125" spans="1:26" ht="15">
      <c r="A125" s="186"/>
      <c r="B125" s="186"/>
      <c r="C125" s="186"/>
      <c r="D125" s="187"/>
      <c r="E125" s="186"/>
      <c r="F125" s="187"/>
      <c r="G125" s="186"/>
      <c r="H125" s="186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</row>
    <row r="126" spans="1:26" ht="15">
      <c r="A126" s="186"/>
      <c r="B126" s="186"/>
      <c r="C126" s="186"/>
      <c r="D126" s="187"/>
      <c r="E126" s="186"/>
      <c r="F126" s="187"/>
      <c r="G126" s="186"/>
      <c r="H126" s="186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</row>
    <row r="127" spans="1:26" ht="15">
      <c r="A127" s="186"/>
      <c r="B127" s="186"/>
      <c r="C127" s="186"/>
      <c r="D127" s="187"/>
      <c r="E127" s="186"/>
      <c r="F127" s="187"/>
      <c r="G127" s="186"/>
      <c r="H127" s="186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</row>
    <row r="128" spans="1:26" ht="15">
      <c r="A128" s="186"/>
      <c r="B128" s="186"/>
      <c r="C128" s="186"/>
      <c r="D128" s="187"/>
      <c r="E128" s="186"/>
      <c r="F128" s="187"/>
      <c r="G128" s="186"/>
      <c r="H128" s="186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</row>
    <row r="129" spans="1:26" ht="15">
      <c r="A129" s="186"/>
      <c r="B129" s="186"/>
      <c r="C129" s="186"/>
      <c r="D129" s="187"/>
      <c r="E129" s="186"/>
      <c r="F129" s="187"/>
      <c r="G129" s="186"/>
      <c r="H129" s="186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</row>
    <row r="130" spans="1:26" ht="15">
      <c r="A130" s="186"/>
      <c r="B130" s="186"/>
      <c r="C130" s="186"/>
      <c r="D130" s="187"/>
      <c r="E130" s="186"/>
      <c r="F130" s="187"/>
      <c r="G130" s="186"/>
      <c r="H130" s="186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</row>
    <row r="131" spans="1:26" ht="15">
      <c r="A131" s="186"/>
      <c r="B131" s="186"/>
      <c r="C131" s="186"/>
      <c r="D131" s="187"/>
      <c r="E131" s="186"/>
      <c r="F131" s="187"/>
      <c r="G131" s="186"/>
      <c r="H131" s="186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</row>
    <row r="132" spans="1:26" ht="15">
      <c r="A132" s="186"/>
      <c r="B132" s="186"/>
      <c r="C132" s="186"/>
      <c r="D132" s="187"/>
      <c r="E132" s="186"/>
      <c r="F132" s="187"/>
      <c r="G132" s="186"/>
      <c r="H132" s="186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</row>
    <row r="133" spans="1:26" ht="15">
      <c r="A133" s="186"/>
      <c r="B133" s="186"/>
      <c r="C133" s="186"/>
      <c r="D133" s="187"/>
      <c r="E133" s="186"/>
      <c r="F133" s="187"/>
      <c r="G133" s="186"/>
      <c r="H133" s="186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</row>
    <row r="134" spans="1:26" ht="15">
      <c r="A134" s="186"/>
      <c r="B134" s="186"/>
      <c r="C134" s="186"/>
      <c r="D134" s="187"/>
      <c r="E134" s="186"/>
      <c r="F134" s="187"/>
      <c r="G134" s="186"/>
      <c r="H134" s="186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</row>
    <row r="135" spans="1:26" ht="15">
      <c r="A135" s="186"/>
      <c r="B135" s="186"/>
      <c r="C135" s="186"/>
      <c r="D135" s="187"/>
      <c r="E135" s="186"/>
      <c r="F135" s="187"/>
      <c r="G135" s="186"/>
      <c r="H135" s="186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</row>
    <row r="136" spans="1:26" ht="15">
      <c r="A136" s="186"/>
      <c r="B136" s="186"/>
      <c r="C136" s="186"/>
      <c r="D136" s="187"/>
      <c r="E136" s="186"/>
      <c r="F136" s="187"/>
      <c r="G136" s="186"/>
      <c r="H136" s="186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</row>
    <row r="137" spans="1:26" ht="15">
      <c r="A137" s="186"/>
      <c r="B137" s="186"/>
      <c r="C137" s="186"/>
      <c r="D137" s="187"/>
      <c r="E137" s="186"/>
      <c r="F137" s="187"/>
      <c r="G137" s="186"/>
      <c r="H137" s="186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</row>
    <row r="138" spans="1:26" ht="15">
      <c r="A138" s="186"/>
      <c r="B138" s="186"/>
      <c r="C138" s="186"/>
      <c r="D138" s="187"/>
      <c r="E138" s="186"/>
      <c r="F138" s="187"/>
      <c r="G138" s="186"/>
      <c r="H138" s="186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</row>
    <row r="139" spans="1:26" ht="15">
      <c r="A139" s="186"/>
      <c r="B139" s="186"/>
      <c r="C139" s="186"/>
      <c r="D139" s="187"/>
      <c r="E139" s="186"/>
      <c r="F139" s="187"/>
      <c r="G139" s="186"/>
      <c r="H139" s="186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</row>
    <row r="140" spans="1:26" ht="15">
      <c r="A140" s="186"/>
      <c r="B140" s="186"/>
      <c r="C140" s="186"/>
      <c r="D140" s="187"/>
      <c r="E140" s="186"/>
      <c r="F140" s="187"/>
      <c r="G140" s="186"/>
      <c r="H140" s="186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</row>
    <row r="141" spans="1:26" ht="15">
      <c r="A141" s="186"/>
      <c r="B141" s="186"/>
      <c r="C141" s="186"/>
      <c r="D141" s="187"/>
      <c r="E141" s="186"/>
      <c r="F141" s="187"/>
      <c r="G141" s="186"/>
      <c r="H141" s="186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  <c r="Z141" s="188"/>
    </row>
    <row r="142" spans="1:26" ht="15">
      <c r="A142" s="186"/>
      <c r="B142" s="186"/>
      <c r="C142" s="186"/>
      <c r="D142" s="187"/>
      <c r="E142" s="186"/>
      <c r="F142" s="187"/>
      <c r="G142" s="186"/>
      <c r="H142" s="186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</row>
    <row r="143" spans="1:26" ht="15">
      <c r="A143" s="186"/>
      <c r="B143" s="186"/>
      <c r="C143" s="186"/>
      <c r="D143" s="187"/>
      <c r="E143" s="186"/>
      <c r="F143" s="187"/>
      <c r="G143" s="186"/>
      <c r="H143" s="186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</row>
    <row r="144" spans="1:26" ht="15">
      <c r="A144" s="186"/>
      <c r="B144" s="186"/>
      <c r="C144" s="186"/>
      <c r="D144" s="187"/>
      <c r="E144" s="186"/>
      <c r="F144" s="187"/>
      <c r="G144" s="186"/>
      <c r="H144" s="186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</row>
    <row r="145" spans="1:26" ht="15">
      <c r="A145" s="186"/>
      <c r="B145" s="186"/>
      <c r="C145" s="186"/>
      <c r="D145" s="187"/>
      <c r="E145" s="186"/>
      <c r="F145" s="187"/>
      <c r="G145" s="186"/>
      <c r="H145" s="186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</row>
    <row r="146" spans="1:26" ht="15">
      <c r="A146" s="186"/>
      <c r="B146" s="186"/>
      <c r="C146" s="186"/>
      <c r="D146" s="187"/>
      <c r="E146" s="186"/>
      <c r="F146" s="187"/>
      <c r="G146" s="186"/>
      <c r="H146" s="186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</row>
    <row r="147" spans="1:26" ht="15">
      <c r="A147" s="186"/>
      <c r="B147" s="186"/>
      <c r="C147" s="186"/>
      <c r="D147" s="187"/>
      <c r="E147" s="186"/>
      <c r="F147" s="187"/>
      <c r="G147" s="186"/>
      <c r="H147" s="186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</row>
    <row r="148" spans="1:26" ht="15">
      <c r="A148" s="186"/>
      <c r="B148" s="186"/>
      <c r="C148" s="186"/>
      <c r="D148" s="187"/>
      <c r="E148" s="186"/>
      <c r="F148" s="187"/>
      <c r="G148" s="186"/>
      <c r="H148" s="186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</row>
    <row r="149" spans="1:26" ht="15">
      <c r="A149" s="186"/>
      <c r="B149" s="186"/>
      <c r="C149" s="186"/>
      <c r="D149" s="187"/>
      <c r="E149" s="186"/>
      <c r="F149" s="187"/>
      <c r="G149" s="186"/>
      <c r="H149" s="186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</row>
    <row r="150" spans="1:26" ht="15">
      <c r="A150" s="186"/>
      <c r="B150" s="186"/>
      <c r="C150" s="186"/>
      <c r="D150" s="187"/>
      <c r="E150" s="186"/>
      <c r="F150" s="187"/>
      <c r="G150" s="186"/>
      <c r="H150" s="186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</row>
    <row r="151" spans="1:26" ht="15">
      <c r="A151" s="186"/>
      <c r="B151" s="186"/>
      <c r="C151" s="186"/>
      <c r="D151" s="187"/>
      <c r="E151" s="186"/>
      <c r="F151" s="187"/>
      <c r="G151" s="186"/>
      <c r="H151" s="186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</row>
    <row r="152" spans="1:26" ht="15">
      <c r="A152" s="186"/>
      <c r="B152" s="186"/>
      <c r="C152" s="186"/>
      <c r="D152" s="187"/>
      <c r="E152" s="186"/>
      <c r="F152" s="187"/>
      <c r="G152" s="186"/>
      <c r="H152" s="186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</row>
    <row r="153" spans="1:26" ht="15">
      <c r="A153" s="186"/>
      <c r="B153" s="186"/>
      <c r="C153" s="186"/>
      <c r="D153" s="187"/>
      <c r="E153" s="186"/>
      <c r="F153" s="187"/>
      <c r="G153" s="186"/>
      <c r="H153" s="186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</row>
    <row r="154" spans="1:26" ht="15">
      <c r="A154" s="186"/>
      <c r="B154" s="186"/>
      <c r="C154" s="186"/>
      <c r="D154" s="187"/>
      <c r="E154" s="186"/>
      <c r="F154" s="187"/>
      <c r="G154" s="186"/>
      <c r="H154" s="186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</row>
    <row r="155" spans="1:26" ht="15">
      <c r="A155" s="186"/>
      <c r="B155" s="186"/>
      <c r="C155" s="186"/>
      <c r="D155" s="187"/>
      <c r="E155" s="186"/>
      <c r="F155" s="187"/>
      <c r="G155" s="186"/>
      <c r="H155" s="186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</row>
    <row r="156" spans="1:26" ht="15">
      <c r="A156" s="186"/>
      <c r="B156" s="186"/>
      <c r="C156" s="186"/>
      <c r="D156" s="187"/>
      <c r="E156" s="186"/>
      <c r="F156" s="187"/>
      <c r="G156" s="186"/>
      <c r="H156" s="186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</row>
    <row r="157" spans="1:26" ht="15">
      <c r="A157" s="186"/>
      <c r="B157" s="186"/>
      <c r="C157" s="186"/>
      <c r="D157" s="187"/>
      <c r="E157" s="186"/>
      <c r="F157" s="187"/>
      <c r="G157" s="186"/>
      <c r="H157" s="186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</row>
    <row r="158" spans="1:26" ht="15">
      <c r="A158" s="186"/>
      <c r="B158" s="186"/>
      <c r="C158" s="186"/>
      <c r="D158" s="187"/>
      <c r="E158" s="186"/>
      <c r="F158" s="187"/>
      <c r="G158" s="186"/>
      <c r="H158" s="186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</row>
    <row r="159" spans="1:26" ht="15">
      <c r="A159" s="186"/>
      <c r="B159" s="186"/>
      <c r="C159" s="186"/>
      <c r="D159" s="187"/>
      <c r="E159" s="186"/>
      <c r="F159" s="187"/>
      <c r="G159" s="186"/>
      <c r="H159" s="186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</row>
    <row r="160" spans="1:26" ht="15">
      <c r="A160" s="186"/>
      <c r="B160" s="186"/>
      <c r="C160" s="186"/>
      <c r="D160" s="187"/>
      <c r="E160" s="186"/>
      <c r="F160" s="187"/>
      <c r="G160" s="186"/>
      <c r="H160" s="186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</row>
    <row r="161" spans="1:26" ht="15">
      <c r="A161" s="186"/>
      <c r="B161" s="186"/>
      <c r="C161" s="186"/>
      <c r="D161" s="187"/>
      <c r="E161" s="186"/>
      <c r="F161" s="187"/>
      <c r="G161" s="186"/>
      <c r="H161" s="186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  <c r="Z161" s="188"/>
    </row>
    <row r="162" spans="1:26" ht="15">
      <c r="A162" s="186"/>
      <c r="B162" s="186"/>
      <c r="C162" s="186"/>
      <c r="D162" s="187"/>
      <c r="E162" s="186"/>
      <c r="F162" s="187"/>
      <c r="G162" s="186"/>
      <c r="H162" s="186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</row>
    <row r="163" spans="1:26" ht="15">
      <c r="A163" s="186"/>
      <c r="B163" s="186"/>
      <c r="C163" s="186"/>
      <c r="D163" s="187"/>
      <c r="E163" s="186"/>
      <c r="F163" s="187"/>
      <c r="G163" s="186"/>
      <c r="H163" s="186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</row>
    <row r="164" spans="1:26" ht="15">
      <c r="A164" s="186"/>
      <c r="B164" s="186"/>
      <c r="C164" s="186"/>
      <c r="D164" s="187"/>
      <c r="E164" s="186"/>
      <c r="F164" s="187"/>
      <c r="G164" s="186"/>
      <c r="H164" s="186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  <c r="Z164" s="188"/>
    </row>
    <row r="165" spans="1:26" ht="15">
      <c r="A165" s="186"/>
      <c r="B165" s="186"/>
      <c r="C165" s="186"/>
      <c r="D165" s="187"/>
      <c r="E165" s="186"/>
      <c r="F165" s="187"/>
      <c r="G165" s="186"/>
      <c r="H165" s="186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</row>
    <row r="166" spans="1:26" ht="15">
      <c r="A166" s="186"/>
      <c r="B166" s="186"/>
      <c r="C166" s="186"/>
      <c r="D166" s="187"/>
      <c r="E166" s="186"/>
      <c r="F166" s="187"/>
      <c r="G166" s="186"/>
      <c r="H166" s="186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</row>
    <row r="167" spans="1:26" ht="15">
      <c r="A167" s="186"/>
      <c r="B167" s="186"/>
      <c r="C167" s="186"/>
      <c r="D167" s="187"/>
      <c r="E167" s="186"/>
      <c r="F167" s="187"/>
      <c r="G167" s="186"/>
      <c r="H167" s="186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</row>
    <row r="168" spans="1:26" ht="15">
      <c r="A168" s="186"/>
      <c r="B168" s="186"/>
      <c r="C168" s="186"/>
      <c r="D168" s="187"/>
      <c r="E168" s="186"/>
      <c r="F168" s="187"/>
      <c r="G168" s="186"/>
      <c r="H168" s="186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</row>
    <row r="169" spans="1:26" ht="15">
      <c r="A169" s="186"/>
      <c r="B169" s="186"/>
      <c r="C169" s="186"/>
      <c r="D169" s="187"/>
      <c r="E169" s="186"/>
      <c r="F169" s="187"/>
      <c r="G169" s="186"/>
      <c r="H169" s="186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</row>
    <row r="170" spans="1:26" ht="15">
      <c r="A170" s="186"/>
      <c r="B170" s="186"/>
      <c r="C170" s="186"/>
      <c r="D170" s="187"/>
      <c r="E170" s="186"/>
      <c r="F170" s="187"/>
      <c r="G170" s="186"/>
      <c r="H170" s="186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8"/>
    </row>
    <row r="171" spans="1:26" ht="15">
      <c r="A171" s="186"/>
      <c r="B171" s="186"/>
      <c r="C171" s="186"/>
      <c r="D171" s="187"/>
      <c r="E171" s="186"/>
      <c r="F171" s="187"/>
      <c r="G171" s="186"/>
      <c r="H171" s="186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</row>
    <row r="172" spans="1:26" ht="15">
      <c r="A172" s="186"/>
      <c r="B172" s="186"/>
      <c r="C172" s="186"/>
      <c r="D172" s="187"/>
      <c r="E172" s="186"/>
      <c r="F172" s="187"/>
      <c r="G172" s="186"/>
      <c r="H172" s="186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</row>
    <row r="173" spans="1:26" ht="15">
      <c r="A173" s="186"/>
      <c r="B173" s="186"/>
      <c r="C173" s="186"/>
      <c r="D173" s="187"/>
      <c r="E173" s="186"/>
      <c r="F173" s="187"/>
      <c r="G173" s="186"/>
      <c r="H173" s="186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</row>
    <row r="174" spans="1:26" ht="15">
      <c r="A174" s="186"/>
      <c r="B174" s="186"/>
      <c r="C174" s="186"/>
      <c r="D174" s="187"/>
      <c r="E174" s="186"/>
      <c r="F174" s="187"/>
      <c r="G174" s="186"/>
      <c r="H174" s="186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</row>
    <row r="175" spans="1:26" ht="15">
      <c r="A175" s="186"/>
      <c r="B175" s="186"/>
      <c r="C175" s="186"/>
      <c r="D175" s="187"/>
      <c r="E175" s="186"/>
      <c r="F175" s="187"/>
      <c r="G175" s="186"/>
      <c r="H175" s="186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</row>
    <row r="176" spans="1:26" ht="15">
      <c r="A176" s="186"/>
      <c r="B176" s="186"/>
      <c r="C176" s="186"/>
      <c r="D176" s="187"/>
      <c r="E176" s="186"/>
      <c r="F176" s="187"/>
      <c r="G176" s="186"/>
      <c r="H176" s="186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</row>
    <row r="177" spans="1:26" ht="15">
      <c r="A177" s="186"/>
      <c r="B177" s="186"/>
      <c r="C177" s="186"/>
      <c r="D177" s="187"/>
      <c r="E177" s="186"/>
      <c r="F177" s="187"/>
      <c r="G177" s="186"/>
      <c r="H177" s="186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  <c r="Z177" s="188"/>
    </row>
    <row r="178" spans="1:26" ht="15">
      <c r="A178" s="186"/>
      <c r="B178" s="186"/>
      <c r="C178" s="186"/>
      <c r="D178" s="187"/>
      <c r="E178" s="186"/>
      <c r="F178" s="187"/>
      <c r="G178" s="186"/>
      <c r="H178" s="186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</row>
    <row r="179" spans="1:26" ht="15">
      <c r="A179" s="186"/>
      <c r="B179" s="186"/>
      <c r="C179" s="186"/>
      <c r="D179" s="187"/>
      <c r="E179" s="186"/>
      <c r="F179" s="187"/>
      <c r="G179" s="186"/>
      <c r="H179" s="186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  <c r="Z179" s="188"/>
    </row>
    <row r="180" spans="1:26" ht="15">
      <c r="A180" s="186"/>
      <c r="B180" s="186"/>
      <c r="C180" s="186"/>
      <c r="D180" s="187"/>
      <c r="E180" s="186"/>
      <c r="F180" s="187"/>
      <c r="G180" s="186"/>
      <c r="H180" s="186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  <c r="Z180" s="188"/>
    </row>
    <row r="181" spans="1:26" ht="15">
      <c r="A181" s="186"/>
      <c r="B181" s="186"/>
      <c r="C181" s="186"/>
      <c r="D181" s="187"/>
      <c r="E181" s="186"/>
      <c r="F181" s="187"/>
      <c r="G181" s="186"/>
      <c r="H181" s="186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  <c r="X181" s="188"/>
      <c r="Y181" s="188"/>
      <c r="Z181" s="188"/>
    </row>
    <row r="182" spans="1:26" ht="15">
      <c r="A182" s="186"/>
      <c r="B182" s="186"/>
      <c r="C182" s="186"/>
      <c r="D182" s="187"/>
      <c r="E182" s="186"/>
      <c r="F182" s="187"/>
      <c r="G182" s="186"/>
      <c r="H182" s="186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8"/>
      <c r="Z182" s="188"/>
    </row>
    <row r="183" spans="1:26" ht="15">
      <c r="A183" s="186"/>
      <c r="B183" s="186"/>
      <c r="C183" s="186"/>
      <c r="D183" s="187"/>
      <c r="E183" s="186"/>
      <c r="F183" s="187"/>
      <c r="G183" s="186"/>
      <c r="H183" s="186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  <c r="W183" s="188"/>
      <c r="X183" s="188"/>
      <c r="Y183" s="188"/>
      <c r="Z183" s="188"/>
    </row>
    <row r="184" spans="1:26" ht="15">
      <c r="A184" s="186"/>
      <c r="B184" s="186"/>
      <c r="C184" s="186"/>
      <c r="D184" s="187"/>
      <c r="E184" s="186"/>
      <c r="F184" s="187"/>
      <c r="G184" s="186"/>
      <c r="H184" s="186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  <c r="W184" s="188"/>
      <c r="X184" s="188"/>
      <c r="Y184" s="188"/>
      <c r="Z184" s="188"/>
    </row>
    <row r="185" spans="1:26" ht="15">
      <c r="A185" s="186"/>
      <c r="B185" s="186"/>
      <c r="C185" s="186"/>
      <c r="D185" s="187"/>
      <c r="E185" s="186"/>
      <c r="F185" s="187"/>
      <c r="G185" s="186"/>
      <c r="H185" s="186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8"/>
    </row>
    <row r="186" spans="1:26" ht="15">
      <c r="A186" s="186"/>
      <c r="B186" s="186"/>
      <c r="C186" s="186"/>
      <c r="D186" s="187"/>
      <c r="E186" s="186"/>
      <c r="F186" s="187"/>
      <c r="G186" s="186"/>
      <c r="H186" s="186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  <c r="Y186" s="188"/>
      <c r="Z186" s="188"/>
    </row>
    <row r="187" spans="1:26" ht="15">
      <c r="A187" s="186"/>
      <c r="B187" s="186"/>
      <c r="C187" s="186"/>
      <c r="D187" s="187"/>
      <c r="E187" s="186"/>
      <c r="F187" s="187"/>
      <c r="G187" s="186"/>
      <c r="H187" s="186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Z187" s="188"/>
    </row>
    <row r="188" spans="1:26" ht="15">
      <c r="A188" s="186"/>
      <c r="B188" s="186"/>
      <c r="C188" s="186"/>
      <c r="D188" s="187"/>
      <c r="E188" s="186"/>
      <c r="F188" s="187"/>
      <c r="G188" s="186"/>
      <c r="H188" s="186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  <c r="Z188" s="188"/>
    </row>
    <row r="189" spans="1:26" ht="15">
      <c r="A189" s="186"/>
      <c r="B189" s="186"/>
      <c r="C189" s="186"/>
      <c r="D189" s="187"/>
      <c r="E189" s="186"/>
      <c r="F189" s="187"/>
      <c r="G189" s="186"/>
      <c r="H189" s="186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  <c r="Z189" s="188"/>
    </row>
    <row r="190" spans="1:26" ht="15">
      <c r="A190" s="186"/>
      <c r="B190" s="186"/>
      <c r="C190" s="186"/>
      <c r="D190" s="187"/>
      <c r="E190" s="186"/>
      <c r="F190" s="187"/>
      <c r="G190" s="186"/>
      <c r="H190" s="186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</row>
    <row r="191" spans="1:26" ht="15">
      <c r="A191" s="186"/>
      <c r="B191" s="186"/>
      <c r="C191" s="186"/>
      <c r="D191" s="187"/>
      <c r="E191" s="186"/>
      <c r="F191" s="187"/>
      <c r="G191" s="186"/>
      <c r="H191" s="186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  <c r="Z191" s="188"/>
    </row>
    <row r="192" spans="1:26" ht="15">
      <c r="A192" s="186"/>
      <c r="B192" s="186"/>
      <c r="C192" s="186"/>
      <c r="D192" s="187"/>
      <c r="E192" s="186"/>
      <c r="F192" s="187"/>
      <c r="G192" s="186"/>
      <c r="H192" s="186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</row>
    <row r="193" spans="1:26" ht="15">
      <c r="A193" s="186"/>
      <c r="B193" s="186"/>
      <c r="C193" s="186"/>
      <c r="D193" s="187"/>
      <c r="E193" s="186"/>
      <c r="F193" s="187"/>
      <c r="G193" s="186"/>
      <c r="H193" s="186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</row>
    <row r="194" spans="1:26" ht="15">
      <c r="A194" s="186"/>
      <c r="B194" s="186"/>
      <c r="C194" s="186"/>
      <c r="D194" s="187"/>
      <c r="E194" s="186"/>
      <c r="F194" s="187"/>
      <c r="G194" s="186"/>
      <c r="H194" s="186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8"/>
      <c r="Z194" s="188"/>
    </row>
    <row r="195" spans="1:26" ht="15">
      <c r="A195" s="186"/>
      <c r="B195" s="186"/>
      <c r="C195" s="186"/>
      <c r="D195" s="187"/>
      <c r="E195" s="186"/>
      <c r="F195" s="187"/>
      <c r="G195" s="186"/>
      <c r="H195" s="186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  <c r="W195" s="188"/>
      <c r="X195" s="188"/>
      <c r="Y195" s="188"/>
      <c r="Z195" s="188"/>
    </row>
    <row r="196" spans="1:26" ht="15">
      <c r="A196" s="186"/>
      <c r="B196" s="186"/>
      <c r="C196" s="186"/>
      <c r="D196" s="187"/>
      <c r="E196" s="186"/>
      <c r="F196" s="187"/>
      <c r="G196" s="186"/>
      <c r="H196" s="186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  <c r="X196" s="188"/>
      <c r="Y196" s="188"/>
      <c r="Z196" s="188"/>
    </row>
    <row r="197" spans="1:26" ht="15">
      <c r="A197" s="186"/>
      <c r="B197" s="186"/>
      <c r="C197" s="186"/>
      <c r="D197" s="187"/>
      <c r="E197" s="186"/>
      <c r="F197" s="187"/>
      <c r="G197" s="186"/>
      <c r="H197" s="186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  <c r="Z197" s="188"/>
    </row>
    <row r="198" spans="1:26" ht="15">
      <c r="A198" s="186"/>
      <c r="B198" s="186"/>
      <c r="C198" s="186"/>
      <c r="D198" s="187"/>
      <c r="E198" s="186"/>
      <c r="F198" s="187"/>
      <c r="G198" s="186"/>
      <c r="H198" s="186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  <c r="Z198" s="188"/>
    </row>
    <row r="199" spans="1:26" ht="15">
      <c r="A199" s="186"/>
      <c r="B199" s="186"/>
      <c r="C199" s="186"/>
      <c r="D199" s="187"/>
      <c r="E199" s="186"/>
      <c r="F199" s="187"/>
      <c r="G199" s="186"/>
      <c r="H199" s="186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  <c r="Z199" s="188"/>
    </row>
    <row r="200" spans="1:26" ht="15">
      <c r="A200" s="186"/>
      <c r="B200" s="186"/>
      <c r="C200" s="186"/>
      <c r="D200" s="187"/>
      <c r="E200" s="186"/>
      <c r="F200" s="187"/>
      <c r="G200" s="186"/>
      <c r="H200" s="186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8"/>
      <c r="Z200" s="188"/>
    </row>
    <row r="201" spans="1:26" ht="15">
      <c r="A201" s="186"/>
      <c r="B201" s="186"/>
      <c r="C201" s="186"/>
      <c r="D201" s="187"/>
      <c r="E201" s="186"/>
      <c r="F201" s="187"/>
      <c r="G201" s="186"/>
      <c r="H201" s="186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8"/>
      <c r="Z201" s="188"/>
    </row>
    <row r="202" spans="1:26" ht="15">
      <c r="A202" s="186"/>
      <c r="B202" s="186"/>
      <c r="C202" s="186"/>
      <c r="D202" s="187"/>
      <c r="E202" s="186"/>
      <c r="F202" s="187"/>
      <c r="G202" s="186"/>
      <c r="H202" s="186"/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  <c r="S202" s="188"/>
      <c r="T202" s="188"/>
      <c r="U202" s="188"/>
      <c r="V202" s="188"/>
      <c r="W202" s="188"/>
      <c r="X202" s="188"/>
      <c r="Y202" s="188"/>
      <c r="Z202" s="188"/>
    </row>
    <row r="203" spans="1:26" ht="15">
      <c r="A203" s="186"/>
      <c r="B203" s="186"/>
      <c r="C203" s="186"/>
      <c r="D203" s="187"/>
      <c r="E203" s="186"/>
      <c r="F203" s="187"/>
      <c r="G203" s="186"/>
      <c r="H203" s="186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8"/>
      <c r="Z203" s="188"/>
    </row>
    <row r="204" spans="1:26" ht="15">
      <c r="A204" s="186"/>
      <c r="B204" s="186"/>
      <c r="C204" s="186"/>
      <c r="D204" s="187"/>
      <c r="E204" s="186"/>
      <c r="F204" s="187"/>
      <c r="G204" s="186"/>
      <c r="H204" s="186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  <c r="Y204" s="188"/>
      <c r="Z204" s="188"/>
    </row>
    <row r="205" spans="1:26" ht="15">
      <c r="A205" s="186"/>
      <c r="B205" s="186"/>
      <c r="C205" s="186"/>
      <c r="D205" s="187"/>
      <c r="E205" s="186"/>
      <c r="F205" s="187"/>
      <c r="G205" s="186"/>
      <c r="H205" s="186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  <c r="W205" s="188"/>
      <c r="X205" s="188"/>
      <c r="Y205" s="188"/>
      <c r="Z205" s="188"/>
    </row>
    <row r="206" spans="1:26" ht="15">
      <c r="A206" s="186"/>
      <c r="B206" s="186"/>
      <c r="C206" s="186"/>
      <c r="D206" s="187"/>
      <c r="E206" s="186"/>
      <c r="F206" s="187"/>
      <c r="G206" s="186"/>
      <c r="H206" s="186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  <c r="Y206" s="188"/>
      <c r="Z206" s="188"/>
    </row>
    <row r="207" spans="1:26" ht="15">
      <c r="A207" s="186"/>
      <c r="B207" s="186"/>
      <c r="C207" s="186"/>
      <c r="D207" s="187"/>
      <c r="E207" s="186"/>
      <c r="F207" s="187"/>
      <c r="G207" s="186"/>
      <c r="H207" s="186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  <c r="X207" s="188"/>
      <c r="Y207" s="188"/>
      <c r="Z207" s="188"/>
    </row>
    <row r="208" spans="1:26" ht="15">
      <c r="A208" s="186"/>
      <c r="B208" s="186"/>
      <c r="C208" s="186"/>
      <c r="D208" s="187"/>
      <c r="E208" s="186"/>
      <c r="F208" s="187"/>
      <c r="G208" s="186"/>
      <c r="H208" s="186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  <c r="Z208" s="188"/>
    </row>
    <row r="209" spans="1:26" ht="15">
      <c r="A209" s="186"/>
      <c r="B209" s="186"/>
      <c r="C209" s="186"/>
      <c r="D209" s="187"/>
      <c r="E209" s="186"/>
      <c r="F209" s="187"/>
      <c r="G209" s="186"/>
      <c r="H209" s="186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  <c r="Z209" s="188"/>
    </row>
    <row r="210" spans="1:26" ht="15">
      <c r="A210" s="186"/>
      <c r="B210" s="186"/>
      <c r="C210" s="186"/>
      <c r="D210" s="187"/>
      <c r="E210" s="186"/>
      <c r="F210" s="187"/>
      <c r="G210" s="186"/>
      <c r="H210" s="186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  <c r="X210" s="188"/>
      <c r="Y210" s="188"/>
      <c r="Z210" s="188"/>
    </row>
    <row r="211" spans="1:26" ht="15">
      <c r="A211" s="186"/>
      <c r="B211" s="186"/>
      <c r="C211" s="186"/>
      <c r="D211" s="187"/>
      <c r="E211" s="186"/>
      <c r="F211" s="187"/>
      <c r="G211" s="186"/>
      <c r="H211" s="186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</row>
    <row r="212" spans="1:26" ht="15">
      <c r="A212" s="186"/>
      <c r="B212" s="186"/>
      <c r="C212" s="186"/>
      <c r="D212" s="187"/>
      <c r="E212" s="186"/>
      <c r="F212" s="187"/>
      <c r="G212" s="186"/>
      <c r="H212" s="186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  <c r="X212" s="188"/>
      <c r="Y212" s="188"/>
      <c r="Z212" s="188"/>
    </row>
    <row r="213" spans="1:26" ht="15">
      <c r="A213" s="186"/>
      <c r="B213" s="186"/>
      <c r="C213" s="186"/>
      <c r="D213" s="187"/>
      <c r="E213" s="186"/>
      <c r="F213" s="187"/>
      <c r="G213" s="186"/>
      <c r="H213" s="186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  <c r="Z213" s="188"/>
    </row>
    <row r="214" spans="1:26" ht="15">
      <c r="A214" s="186"/>
      <c r="B214" s="186"/>
      <c r="C214" s="186"/>
      <c r="D214" s="187"/>
      <c r="E214" s="186"/>
      <c r="F214" s="187"/>
      <c r="G214" s="186"/>
      <c r="H214" s="186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/>
    </row>
    <row r="215" spans="1:26" ht="15">
      <c r="A215" s="186"/>
      <c r="B215" s="186"/>
      <c r="C215" s="186"/>
      <c r="D215" s="187"/>
      <c r="E215" s="186"/>
      <c r="F215" s="187"/>
      <c r="G215" s="186"/>
      <c r="H215" s="186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188"/>
    </row>
    <row r="216" spans="1:26" ht="15">
      <c r="A216" s="186"/>
      <c r="B216" s="186"/>
      <c r="C216" s="186"/>
      <c r="D216" s="187"/>
      <c r="E216" s="186"/>
      <c r="F216" s="187"/>
      <c r="G216" s="186"/>
      <c r="H216" s="186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  <c r="Z216" s="188"/>
    </row>
    <row r="217" spans="1:26" ht="15">
      <c r="A217" s="186"/>
      <c r="B217" s="186"/>
      <c r="C217" s="186"/>
      <c r="D217" s="187"/>
      <c r="E217" s="186"/>
      <c r="F217" s="187"/>
      <c r="G217" s="186"/>
      <c r="H217" s="186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</row>
    <row r="218" spans="1:26" ht="15">
      <c r="A218" s="186"/>
      <c r="B218" s="186"/>
      <c r="C218" s="186"/>
      <c r="D218" s="187"/>
      <c r="E218" s="186"/>
      <c r="F218" s="187"/>
      <c r="G218" s="186"/>
      <c r="H218" s="186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8"/>
      <c r="Z218" s="188"/>
    </row>
    <row r="219" spans="1:26" ht="15">
      <c r="A219" s="186"/>
      <c r="B219" s="186"/>
      <c r="C219" s="186"/>
      <c r="D219" s="187"/>
      <c r="E219" s="186"/>
      <c r="F219" s="187"/>
      <c r="G219" s="186"/>
      <c r="H219" s="186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  <c r="Z219" s="188"/>
    </row>
    <row r="220" spans="1:26" ht="15">
      <c r="A220" s="186"/>
      <c r="B220" s="186"/>
      <c r="C220" s="186"/>
      <c r="D220" s="187"/>
      <c r="E220" s="186"/>
      <c r="F220" s="187"/>
      <c r="G220" s="186"/>
      <c r="H220" s="186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  <c r="Y220" s="188"/>
      <c r="Z220" s="188"/>
    </row>
    <row r="221" spans="1:26" ht="15">
      <c r="A221" s="186"/>
      <c r="B221" s="186"/>
      <c r="C221" s="186"/>
      <c r="D221" s="187"/>
      <c r="E221" s="186"/>
      <c r="F221" s="187"/>
      <c r="G221" s="186"/>
      <c r="H221" s="186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  <c r="Z221" s="188"/>
    </row>
    <row r="222" spans="1:26" ht="15">
      <c r="A222" s="186"/>
      <c r="B222" s="186"/>
      <c r="C222" s="186"/>
      <c r="D222" s="187"/>
      <c r="E222" s="186"/>
      <c r="F222" s="187"/>
      <c r="G222" s="186"/>
      <c r="H222" s="186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  <c r="Z222" s="188"/>
    </row>
    <row r="223" spans="1:26" ht="15">
      <c r="A223" s="186"/>
      <c r="B223" s="186"/>
      <c r="C223" s="186"/>
      <c r="D223" s="187"/>
      <c r="E223" s="186"/>
      <c r="F223" s="187"/>
      <c r="G223" s="186"/>
      <c r="H223" s="186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</row>
    <row r="224" spans="1:26" ht="15">
      <c r="A224" s="186"/>
      <c r="B224" s="186"/>
      <c r="C224" s="186"/>
      <c r="D224" s="187"/>
      <c r="E224" s="186"/>
      <c r="F224" s="187"/>
      <c r="G224" s="186"/>
      <c r="H224" s="186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</row>
    <row r="225" spans="1:26" ht="15">
      <c r="A225" s="186"/>
      <c r="B225" s="186"/>
      <c r="C225" s="186"/>
      <c r="D225" s="187"/>
      <c r="E225" s="186"/>
      <c r="F225" s="187"/>
      <c r="G225" s="186"/>
      <c r="H225" s="186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</row>
    <row r="226" spans="1:26" ht="15">
      <c r="A226" s="186"/>
      <c r="B226" s="186"/>
      <c r="C226" s="186"/>
      <c r="D226" s="187"/>
      <c r="E226" s="186"/>
      <c r="F226" s="187"/>
      <c r="G226" s="186"/>
      <c r="H226" s="186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  <c r="Z226" s="188"/>
    </row>
    <row r="227" spans="1:26" ht="15">
      <c r="A227" s="186"/>
      <c r="B227" s="186"/>
      <c r="C227" s="186"/>
      <c r="D227" s="187"/>
      <c r="E227" s="186"/>
      <c r="F227" s="187"/>
      <c r="G227" s="186"/>
      <c r="H227" s="186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  <c r="T227" s="188"/>
      <c r="U227" s="188"/>
      <c r="V227" s="188"/>
      <c r="W227" s="188"/>
      <c r="X227" s="188"/>
      <c r="Y227" s="188"/>
      <c r="Z227" s="188"/>
    </row>
    <row r="228" spans="1:26" ht="15">
      <c r="A228" s="186"/>
      <c r="B228" s="186"/>
      <c r="C228" s="186"/>
      <c r="D228" s="187"/>
      <c r="E228" s="186"/>
      <c r="F228" s="187"/>
      <c r="G228" s="186"/>
      <c r="H228" s="186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  <c r="Z228" s="188"/>
    </row>
    <row r="229" spans="1:26" ht="15">
      <c r="A229" s="186"/>
      <c r="B229" s="186"/>
      <c r="C229" s="186"/>
      <c r="D229" s="187"/>
      <c r="E229" s="186"/>
      <c r="F229" s="187"/>
      <c r="G229" s="186"/>
      <c r="H229" s="186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  <c r="Z229" s="188"/>
    </row>
    <row r="230" spans="1:26" ht="15">
      <c r="A230" s="186"/>
      <c r="B230" s="186"/>
      <c r="C230" s="186"/>
      <c r="D230" s="187"/>
      <c r="E230" s="186"/>
      <c r="F230" s="187"/>
      <c r="G230" s="186"/>
      <c r="H230" s="186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  <c r="X230" s="188"/>
      <c r="Y230" s="188"/>
      <c r="Z230" s="188"/>
    </row>
    <row r="231" spans="1:26" ht="15">
      <c r="A231" s="186"/>
      <c r="B231" s="186"/>
      <c r="C231" s="186"/>
      <c r="D231" s="187"/>
      <c r="E231" s="186"/>
      <c r="F231" s="187"/>
      <c r="G231" s="186"/>
      <c r="H231" s="186"/>
      <c r="I231" s="188"/>
      <c r="J231" s="188"/>
      <c r="K231" s="188"/>
      <c r="L231" s="188"/>
      <c r="M231" s="188"/>
      <c r="N231" s="188"/>
      <c r="O231" s="188"/>
      <c r="P231" s="188"/>
      <c r="Q231" s="188"/>
      <c r="R231" s="188"/>
      <c r="S231" s="188"/>
      <c r="T231" s="188"/>
      <c r="U231" s="188"/>
      <c r="V231" s="188"/>
      <c r="W231" s="188"/>
      <c r="X231" s="188"/>
      <c r="Y231" s="188"/>
      <c r="Z231" s="188"/>
    </row>
    <row r="232" spans="1:26" ht="15">
      <c r="A232" s="186"/>
      <c r="B232" s="186"/>
      <c r="C232" s="186"/>
      <c r="D232" s="187"/>
      <c r="E232" s="186"/>
      <c r="F232" s="187"/>
      <c r="G232" s="186"/>
      <c r="H232" s="186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  <c r="T232" s="188"/>
      <c r="U232" s="188"/>
      <c r="V232" s="188"/>
      <c r="W232" s="188"/>
      <c r="X232" s="188"/>
      <c r="Y232" s="188"/>
      <c r="Z232" s="188"/>
    </row>
    <row r="233" spans="1:26" ht="15">
      <c r="A233" s="186"/>
      <c r="B233" s="186"/>
      <c r="C233" s="186"/>
      <c r="D233" s="187"/>
      <c r="E233" s="186"/>
      <c r="F233" s="187"/>
      <c r="G233" s="186"/>
      <c r="H233" s="186"/>
      <c r="I233" s="188"/>
      <c r="J233" s="188"/>
      <c r="K233" s="188"/>
      <c r="L233" s="188"/>
      <c r="M233" s="188"/>
      <c r="N233" s="188"/>
      <c r="O233" s="188"/>
      <c r="P233" s="188"/>
      <c r="Q233" s="188"/>
      <c r="R233" s="188"/>
      <c r="S233" s="188"/>
      <c r="T233" s="188"/>
      <c r="U233" s="188"/>
      <c r="V233" s="188"/>
      <c r="W233" s="188"/>
      <c r="X233" s="188"/>
      <c r="Y233" s="188"/>
      <c r="Z233" s="188"/>
    </row>
    <row r="234" spans="1:26" ht="15">
      <c r="A234" s="186"/>
      <c r="B234" s="186"/>
      <c r="C234" s="186"/>
      <c r="D234" s="187"/>
      <c r="E234" s="186"/>
      <c r="F234" s="187"/>
      <c r="G234" s="186"/>
      <c r="H234" s="186"/>
      <c r="I234" s="188"/>
      <c r="J234" s="188"/>
      <c r="K234" s="188"/>
      <c r="L234" s="188"/>
      <c r="M234" s="188"/>
      <c r="N234" s="188"/>
      <c r="O234" s="188"/>
      <c r="P234" s="188"/>
      <c r="Q234" s="188"/>
      <c r="R234" s="188"/>
      <c r="S234" s="188"/>
      <c r="T234" s="188"/>
      <c r="U234" s="188"/>
      <c r="V234" s="188"/>
      <c r="W234" s="188"/>
      <c r="X234" s="188"/>
      <c r="Y234" s="188"/>
      <c r="Z234" s="188"/>
    </row>
    <row r="235" spans="1:26" ht="15">
      <c r="A235" s="186"/>
      <c r="B235" s="186"/>
      <c r="C235" s="186"/>
      <c r="D235" s="187"/>
      <c r="E235" s="186"/>
      <c r="F235" s="187"/>
      <c r="G235" s="186"/>
      <c r="H235" s="186"/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  <c r="S235" s="188"/>
      <c r="T235" s="188"/>
      <c r="U235" s="188"/>
      <c r="V235" s="188"/>
      <c r="W235" s="188"/>
      <c r="X235" s="188"/>
      <c r="Y235" s="188"/>
      <c r="Z235" s="188"/>
    </row>
    <row r="236" spans="1:26" ht="15">
      <c r="A236" s="186"/>
      <c r="B236" s="186"/>
      <c r="C236" s="186"/>
      <c r="D236" s="187"/>
      <c r="E236" s="186"/>
      <c r="F236" s="187"/>
      <c r="G236" s="186"/>
      <c r="H236" s="186"/>
      <c r="I236" s="188"/>
      <c r="J236" s="188"/>
      <c r="K236" s="188"/>
      <c r="L236" s="188"/>
      <c r="M236" s="188"/>
      <c r="N236" s="188"/>
      <c r="O236" s="188"/>
      <c r="P236" s="188"/>
      <c r="Q236" s="188"/>
      <c r="R236" s="188"/>
      <c r="S236" s="188"/>
      <c r="T236" s="188"/>
      <c r="U236" s="188"/>
      <c r="V236" s="188"/>
      <c r="W236" s="188"/>
      <c r="X236" s="188"/>
      <c r="Y236" s="188"/>
      <c r="Z236" s="188"/>
    </row>
    <row r="237" spans="1:26" ht="15">
      <c r="A237" s="186"/>
      <c r="B237" s="186"/>
      <c r="C237" s="186"/>
      <c r="D237" s="187"/>
      <c r="E237" s="186"/>
      <c r="F237" s="187"/>
      <c r="G237" s="186"/>
      <c r="H237" s="186"/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  <c r="S237" s="188"/>
      <c r="T237" s="188"/>
      <c r="U237" s="188"/>
      <c r="V237" s="188"/>
      <c r="W237" s="188"/>
      <c r="X237" s="188"/>
      <c r="Y237" s="188"/>
      <c r="Z237" s="188"/>
    </row>
    <row r="238" spans="1:26" ht="15">
      <c r="A238" s="186"/>
      <c r="B238" s="186"/>
      <c r="C238" s="186"/>
      <c r="D238" s="187"/>
      <c r="E238" s="186"/>
      <c r="F238" s="187"/>
      <c r="G238" s="186"/>
      <c r="H238" s="186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  <c r="X238" s="188"/>
      <c r="Y238" s="188"/>
      <c r="Z238" s="188"/>
    </row>
    <row r="239" spans="1:26" ht="15">
      <c r="A239" s="186"/>
      <c r="B239" s="186"/>
      <c r="C239" s="186"/>
      <c r="D239" s="187"/>
      <c r="E239" s="186"/>
      <c r="F239" s="187"/>
      <c r="G239" s="186"/>
      <c r="H239" s="186"/>
      <c r="I239" s="188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  <c r="X239" s="188"/>
      <c r="Y239" s="188"/>
      <c r="Z239" s="188"/>
    </row>
    <row r="240" spans="1:26" ht="15">
      <c r="A240" s="186"/>
      <c r="B240" s="186"/>
      <c r="C240" s="186"/>
      <c r="D240" s="187"/>
      <c r="E240" s="186"/>
      <c r="F240" s="187"/>
      <c r="G240" s="186"/>
      <c r="H240" s="186"/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  <c r="W240" s="188"/>
      <c r="X240" s="188"/>
      <c r="Y240" s="188"/>
      <c r="Z240" s="188"/>
    </row>
    <row r="241" spans="1:26" ht="15">
      <c r="A241" s="186"/>
      <c r="B241" s="186"/>
      <c r="C241" s="186"/>
      <c r="D241" s="187"/>
      <c r="E241" s="186"/>
      <c r="F241" s="187"/>
      <c r="G241" s="186"/>
      <c r="H241" s="186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  <c r="W241" s="188"/>
      <c r="X241" s="188"/>
      <c r="Y241" s="188"/>
      <c r="Z241" s="188"/>
    </row>
    <row r="242" spans="1:26" ht="15">
      <c r="A242" s="186"/>
      <c r="B242" s="186"/>
      <c r="C242" s="186"/>
      <c r="D242" s="187"/>
      <c r="E242" s="186"/>
      <c r="F242" s="187"/>
      <c r="G242" s="186"/>
      <c r="H242" s="186"/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  <c r="S242" s="188"/>
      <c r="T242" s="188"/>
      <c r="U242" s="188"/>
      <c r="V242" s="188"/>
      <c r="W242" s="188"/>
      <c r="X242" s="188"/>
      <c r="Y242" s="188"/>
      <c r="Z242" s="188"/>
    </row>
    <row r="243" spans="1:26" ht="15">
      <c r="A243" s="186"/>
      <c r="B243" s="186"/>
      <c r="C243" s="186"/>
      <c r="D243" s="187"/>
      <c r="E243" s="186"/>
      <c r="F243" s="187"/>
      <c r="G243" s="186"/>
      <c r="H243" s="186"/>
      <c r="I243" s="188"/>
      <c r="J243" s="188"/>
      <c r="K243" s="188"/>
      <c r="L243" s="188"/>
      <c r="M243" s="188"/>
      <c r="N243" s="188"/>
      <c r="O243" s="188"/>
      <c r="P243" s="188"/>
      <c r="Q243" s="188"/>
      <c r="R243" s="188"/>
      <c r="S243" s="188"/>
      <c r="T243" s="188"/>
      <c r="U243" s="188"/>
      <c r="V243" s="188"/>
      <c r="W243" s="188"/>
      <c r="X243" s="188"/>
      <c r="Y243" s="188"/>
      <c r="Z243" s="188"/>
    </row>
    <row r="244" spans="1:26" ht="15">
      <c r="A244" s="186"/>
      <c r="B244" s="186"/>
      <c r="C244" s="186"/>
      <c r="D244" s="187"/>
      <c r="E244" s="186"/>
      <c r="F244" s="187"/>
      <c r="G244" s="186"/>
      <c r="H244" s="186"/>
      <c r="I244" s="188"/>
      <c r="J244" s="188"/>
      <c r="K244" s="188"/>
      <c r="L244" s="18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  <c r="W244" s="188"/>
      <c r="X244" s="188"/>
      <c r="Y244" s="188"/>
      <c r="Z244" s="188"/>
    </row>
    <row r="245" spans="1:26" ht="15">
      <c r="A245" s="186"/>
      <c r="B245" s="186"/>
      <c r="C245" s="186"/>
      <c r="D245" s="187"/>
      <c r="E245" s="186"/>
      <c r="F245" s="187"/>
      <c r="G245" s="186"/>
      <c r="H245" s="186"/>
      <c r="I245" s="188"/>
      <c r="J245" s="188"/>
      <c r="K245" s="188"/>
      <c r="L245" s="188"/>
      <c r="M245" s="188"/>
      <c r="N245" s="188"/>
      <c r="O245" s="188"/>
      <c r="P245" s="188"/>
      <c r="Q245" s="188"/>
      <c r="R245" s="188"/>
      <c r="S245" s="188"/>
      <c r="T245" s="188"/>
      <c r="U245" s="188"/>
      <c r="V245" s="188"/>
      <c r="W245" s="188"/>
      <c r="X245" s="188"/>
      <c r="Y245" s="188"/>
      <c r="Z245" s="188"/>
    </row>
    <row r="246" spans="1:26" ht="15">
      <c r="A246" s="186"/>
      <c r="B246" s="186"/>
      <c r="C246" s="186"/>
      <c r="D246" s="187"/>
      <c r="E246" s="186"/>
      <c r="F246" s="187"/>
      <c r="G246" s="186"/>
      <c r="H246" s="186"/>
      <c r="I246" s="188"/>
      <c r="J246" s="188"/>
      <c r="K246" s="188"/>
      <c r="L246" s="188"/>
      <c r="M246" s="188"/>
      <c r="N246" s="188"/>
      <c r="O246" s="188"/>
      <c r="P246" s="188"/>
      <c r="Q246" s="188"/>
      <c r="R246" s="188"/>
      <c r="S246" s="188"/>
      <c r="T246" s="188"/>
      <c r="U246" s="188"/>
      <c r="V246" s="188"/>
      <c r="W246" s="188"/>
      <c r="X246" s="188"/>
      <c r="Y246" s="188"/>
      <c r="Z246" s="188"/>
    </row>
    <row r="247" spans="1:26" ht="15">
      <c r="A247" s="186"/>
      <c r="B247" s="186"/>
      <c r="C247" s="186"/>
      <c r="D247" s="187"/>
      <c r="E247" s="186"/>
      <c r="F247" s="187"/>
      <c r="G247" s="186"/>
      <c r="H247" s="186"/>
      <c r="I247" s="188"/>
      <c r="J247" s="188"/>
      <c r="K247" s="188"/>
      <c r="L247" s="188"/>
      <c r="M247" s="188"/>
      <c r="N247" s="188"/>
      <c r="O247" s="188"/>
      <c r="P247" s="188"/>
      <c r="Q247" s="188"/>
      <c r="R247" s="188"/>
      <c r="S247" s="188"/>
      <c r="T247" s="188"/>
      <c r="U247" s="188"/>
      <c r="V247" s="188"/>
      <c r="W247" s="188"/>
      <c r="X247" s="188"/>
      <c r="Y247" s="188"/>
      <c r="Z247" s="188"/>
    </row>
    <row r="248" spans="1:26" ht="15">
      <c r="A248" s="186"/>
      <c r="B248" s="186"/>
      <c r="C248" s="186"/>
      <c r="D248" s="187"/>
      <c r="E248" s="186"/>
      <c r="F248" s="187"/>
      <c r="G248" s="186"/>
      <c r="H248" s="186"/>
      <c r="I248" s="188"/>
      <c r="J248" s="188"/>
      <c r="K248" s="188"/>
      <c r="L248" s="188"/>
      <c r="M248" s="188"/>
      <c r="N248" s="188"/>
      <c r="O248" s="188"/>
      <c r="P248" s="188"/>
      <c r="Q248" s="188"/>
      <c r="R248" s="188"/>
      <c r="S248" s="188"/>
      <c r="T248" s="188"/>
      <c r="U248" s="188"/>
      <c r="V248" s="188"/>
      <c r="W248" s="188"/>
      <c r="X248" s="188"/>
      <c r="Y248" s="188"/>
      <c r="Z248" s="188"/>
    </row>
    <row r="249" spans="1:26" ht="15">
      <c r="A249" s="186"/>
      <c r="B249" s="186"/>
      <c r="C249" s="186"/>
      <c r="D249" s="187"/>
      <c r="E249" s="186"/>
      <c r="F249" s="187"/>
      <c r="G249" s="186"/>
      <c r="H249" s="186"/>
      <c r="I249" s="188"/>
      <c r="J249" s="188"/>
      <c r="K249" s="188"/>
      <c r="L249" s="188"/>
      <c r="M249" s="188"/>
      <c r="N249" s="188"/>
      <c r="O249" s="188"/>
      <c r="P249" s="188"/>
      <c r="Q249" s="188"/>
      <c r="R249" s="188"/>
      <c r="S249" s="188"/>
      <c r="T249" s="188"/>
      <c r="U249" s="188"/>
      <c r="V249" s="188"/>
      <c r="W249" s="188"/>
      <c r="X249" s="188"/>
      <c r="Y249" s="188"/>
      <c r="Z249" s="188"/>
    </row>
    <row r="250" spans="1:26" ht="15">
      <c r="A250" s="186"/>
      <c r="B250" s="186"/>
      <c r="C250" s="186"/>
      <c r="D250" s="187"/>
      <c r="E250" s="186"/>
      <c r="F250" s="187"/>
      <c r="G250" s="186"/>
      <c r="H250" s="186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88"/>
      <c r="U250" s="188"/>
      <c r="V250" s="188"/>
      <c r="W250" s="188"/>
      <c r="X250" s="188"/>
      <c r="Y250" s="188"/>
      <c r="Z250" s="188"/>
    </row>
    <row r="251" spans="1:26" ht="15">
      <c r="A251" s="186"/>
      <c r="B251" s="186"/>
      <c r="C251" s="186"/>
      <c r="D251" s="187"/>
      <c r="E251" s="186"/>
      <c r="F251" s="187"/>
      <c r="G251" s="186"/>
      <c r="H251" s="186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  <c r="T251" s="188"/>
      <c r="U251" s="188"/>
      <c r="V251" s="188"/>
      <c r="W251" s="188"/>
      <c r="X251" s="188"/>
      <c r="Y251" s="188"/>
      <c r="Z251" s="188"/>
    </row>
    <row r="252" spans="1:26" ht="15">
      <c r="A252" s="186"/>
      <c r="B252" s="186"/>
      <c r="C252" s="186"/>
      <c r="D252" s="187"/>
      <c r="E252" s="186"/>
      <c r="F252" s="187"/>
      <c r="G252" s="186"/>
      <c r="H252" s="186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  <c r="Y252" s="188"/>
      <c r="Z252" s="188"/>
    </row>
    <row r="253" spans="1:26" ht="15">
      <c r="A253" s="186"/>
      <c r="B253" s="186"/>
      <c r="C253" s="186"/>
      <c r="D253" s="187"/>
      <c r="E253" s="186"/>
      <c r="F253" s="187"/>
      <c r="G253" s="186"/>
      <c r="H253" s="186"/>
      <c r="I253" s="188"/>
      <c r="J253" s="188"/>
      <c r="K253" s="188"/>
      <c r="L253" s="188"/>
      <c r="M253" s="188"/>
      <c r="N253" s="188"/>
      <c r="O253" s="188"/>
      <c r="P253" s="188"/>
      <c r="Q253" s="188"/>
      <c r="R253" s="188"/>
      <c r="S253" s="188"/>
      <c r="T253" s="188"/>
      <c r="U253" s="188"/>
      <c r="V253" s="188"/>
      <c r="W253" s="188"/>
      <c r="X253" s="188"/>
      <c r="Y253" s="188"/>
      <c r="Z253" s="188"/>
    </row>
    <row r="254" spans="1:26" ht="15">
      <c r="A254" s="186"/>
      <c r="B254" s="186"/>
      <c r="C254" s="186"/>
      <c r="D254" s="187"/>
      <c r="E254" s="186"/>
      <c r="F254" s="187"/>
      <c r="G254" s="186"/>
      <c r="H254" s="186"/>
      <c r="I254" s="188"/>
      <c r="J254" s="188"/>
      <c r="K254" s="188"/>
      <c r="L254" s="188"/>
      <c r="M254" s="188"/>
      <c r="N254" s="188"/>
      <c r="O254" s="188"/>
      <c r="P254" s="188"/>
      <c r="Q254" s="188"/>
      <c r="R254" s="188"/>
      <c r="S254" s="188"/>
      <c r="T254" s="188"/>
      <c r="U254" s="188"/>
      <c r="V254" s="188"/>
      <c r="W254" s="188"/>
      <c r="X254" s="188"/>
      <c r="Y254" s="188"/>
      <c r="Z254" s="188"/>
    </row>
    <row r="255" spans="1:26" ht="15">
      <c r="A255" s="186"/>
      <c r="B255" s="186"/>
      <c r="C255" s="186"/>
      <c r="D255" s="187"/>
      <c r="E255" s="186"/>
      <c r="F255" s="187"/>
      <c r="G255" s="186"/>
      <c r="H255" s="186"/>
      <c r="I255" s="188"/>
      <c r="J255" s="188"/>
      <c r="K255" s="188"/>
      <c r="L255" s="188"/>
      <c r="M255" s="188"/>
      <c r="N255" s="188"/>
      <c r="O255" s="188"/>
      <c r="P255" s="188"/>
      <c r="Q255" s="188"/>
      <c r="R255" s="188"/>
      <c r="S255" s="188"/>
      <c r="T255" s="188"/>
      <c r="U255" s="188"/>
      <c r="V255" s="188"/>
      <c r="W255" s="188"/>
      <c r="X255" s="188"/>
      <c r="Y255" s="188"/>
      <c r="Z255" s="188"/>
    </row>
    <row r="256" spans="1:26" ht="15">
      <c r="A256" s="186"/>
      <c r="B256" s="186"/>
      <c r="C256" s="186"/>
      <c r="D256" s="187"/>
      <c r="E256" s="186"/>
      <c r="F256" s="187"/>
      <c r="G256" s="186"/>
      <c r="H256" s="186"/>
      <c r="I256" s="188"/>
      <c r="J256" s="188"/>
      <c r="K256" s="188"/>
      <c r="L256" s="188"/>
      <c r="M256" s="188"/>
      <c r="N256" s="188"/>
      <c r="O256" s="188"/>
      <c r="P256" s="188"/>
      <c r="Q256" s="188"/>
      <c r="R256" s="188"/>
      <c r="S256" s="188"/>
      <c r="T256" s="188"/>
      <c r="U256" s="188"/>
      <c r="V256" s="188"/>
      <c r="W256" s="188"/>
      <c r="X256" s="188"/>
      <c r="Y256" s="188"/>
      <c r="Z256" s="188"/>
    </row>
    <row r="257" spans="1:26" ht="15">
      <c r="A257" s="186"/>
      <c r="B257" s="186"/>
      <c r="C257" s="186"/>
      <c r="D257" s="187"/>
      <c r="E257" s="186"/>
      <c r="F257" s="187"/>
      <c r="G257" s="186"/>
      <c r="H257" s="186"/>
      <c r="I257" s="188"/>
      <c r="J257" s="188"/>
      <c r="K257" s="188"/>
      <c r="L257" s="188"/>
      <c r="M257" s="188"/>
      <c r="N257" s="188"/>
      <c r="O257" s="188"/>
      <c r="P257" s="188"/>
      <c r="Q257" s="188"/>
      <c r="R257" s="188"/>
      <c r="S257" s="188"/>
      <c r="T257" s="188"/>
      <c r="U257" s="188"/>
      <c r="V257" s="188"/>
      <c r="W257" s="188"/>
      <c r="X257" s="188"/>
      <c r="Y257" s="188"/>
      <c r="Z257" s="188"/>
    </row>
    <row r="258" spans="1:26" ht="15">
      <c r="A258" s="186"/>
      <c r="B258" s="186"/>
      <c r="C258" s="186"/>
      <c r="D258" s="187"/>
      <c r="E258" s="186"/>
      <c r="F258" s="187"/>
      <c r="G258" s="186"/>
      <c r="H258" s="186"/>
      <c r="I258" s="188"/>
      <c r="J258" s="188"/>
      <c r="K258" s="188"/>
      <c r="L258" s="188"/>
      <c r="M258" s="188"/>
      <c r="N258" s="188"/>
      <c r="O258" s="188"/>
      <c r="P258" s="188"/>
      <c r="Q258" s="188"/>
      <c r="R258" s="188"/>
      <c r="S258" s="188"/>
      <c r="T258" s="188"/>
      <c r="U258" s="188"/>
      <c r="V258" s="188"/>
      <c r="W258" s="188"/>
      <c r="X258" s="188"/>
      <c r="Y258" s="188"/>
      <c r="Z258" s="188"/>
    </row>
  </sheetData>
  <sheetProtection/>
  <mergeCells count="10">
    <mergeCell ref="B59:C59"/>
    <mergeCell ref="G11:H11"/>
    <mergeCell ref="G12:H12"/>
    <mergeCell ref="G38:H38"/>
    <mergeCell ref="H2:J3"/>
    <mergeCell ref="E9:K9"/>
    <mergeCell ref="B5:J5"/>
    <mergeCell ref="B6:J6"/>
    <mergeCell ref="B7:J7"/>
    <mergeCell ref="B9:D9"/>
  </mergeCells>
  <printOptions/>
  <pageMargins left="0.7" right="0.7" top="0.75" bottom="0.75" header="0" footer="0"/>
  <pageSetup horizontalDpi="600" verticalDpi="600" orientation="landscape" paperSize="9" scale="55"/>
  <rowBreaks count="1" manualBreakCount="1">
    <brk id="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Microsoft Office User</cp:lastModifiedBy>
  <cp:lastPrinted>2020-10-29T21:44:35Z</cp:lastPrinted>
  <dcterms:created xsi:type="dcterms:W3CDTF">2020-10-27T16:53:31Z</dcterms:created>
  <dcterms:modified xsi:type="dcterms:W3CDTF">2020-10-30T11:35:13Z</dcterms:modified>
  <cp:category/>
  <cp:version/>
  <cp:contentType/>
  <cp:contentStatus/>
</cp:coreProperties>
</file>